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60" activeTab="0"/>
  </bookViews>
  <sheets>
    <sheet name="抽出一覧" sheetId="1" r:id="rId1"/>
    <sheet name="１表" sheetId="2" r:id="rId2"/>
    <sheet name="２表" sheetId="3" r:id="rId3"/>
    <sheet name="３表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  <sheet name="１０表" sheetId="11" r:id="rId11"/>
    <sheet name="１１表" sheetId="12" r:id="rId12"/>
  </sheets>
  <definedNames>
    <definedName name="_xlnm.Print_Area" localSheetId="1">'１表'!$A$1:$I$81</definedName>
    <definedName name="_xlnm.Print_Area" localSheetId="3">'３表'!$A$1:$AS$33</definedName>
    <definedName name="_xlnm.Print_Area" localSheetId="4">'４表'!$A$1:$W$34</definedName>
    <definedName name="_xlnm.Print_Area" localSheetId="5">'５表'!$A$1:$I$75</definedName>
    <definedName name="_xlnm.Print_Area" localSheetId="7">'７表'!$A$1:$AS$33</definedName>
    <definedName name="_xlnm.Print_Area" localSheetId="8">'８表'!$A$1:$W$34</definedName>
    <definedName name="_xlnm.Print_Titles" localSheetId="11">'１１表'!$A:$F,'１１表'!$2:$3</definedName>
  </definedNames>
  <calcPr fullCalcOnLoad="1"/>
</workbook>
</file>

<file path=xl/sharedStrings.xml><?xml version="1.0" encoding="utf-8"?>
<sst xmlns="http://schemas.openxmlformats.org/spreadsheetml/2006/main" count="4715" uniqueCount="1682">
  <si>
    <t>事業所数</t>
  </si>
  <si>
    <t>構成比</t>
  </si>
  <si>
    <t>総　　数</t>
  </si>
  <si>
    <t>-</t>
  </si>
  <si>
    <t>-</t>
  </si>
  <si>
    <t>１～４人</t>
  </si>
  <si>
    <t>５～９人</t>
  </si>
  <si>
    <t>10～19人</t>
  </si>
  <si>
    <t>20～29人</t>
  </si>
  <si>
    <t>30～49人</t>
  </si>
  <si>
    <t>50～99人</t>
  </si>
  <si>
    <t>100～199人</t>
  </si>
  <si>
    <t>200～299人</t>
  </si>
  <si>
    <t>派遣・下請従業者のみ</t>
  </si>
  <si>
    <t xml:space="preserve">300人以上 </t>
  </si>
  <si>
    <t>総　　数</t>
  </si>
  <si>
    <t>単位；事業所、％</t>
  </si>
  <si>
    <t>従業者規模</t>
  </si>
  <si>
    <t>事業所数</t>
  </si>
  <si>
    <t>男</t>
  </si>
  <si>
    <t>女</t>
  </si>
  <si>
    <t>A～S</t>
  </si>
  <si>
    <t>全産業</t>
  </si>
  <si>
    <t>A～B</t>
  </si>
  <si>
    <t>農林漁業</t>
  </si>
  <si>
    <t>農業，林業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</si>
  <si>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</si>
  <si>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</si>
  <si>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</si>
  <si>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</si>
  <si>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</si>
  <si>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</si>
  <si>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建設業</t>
  </si>
  <si>
    <t>E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</si>
  <si>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</si>
  <si>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</si>
  <si>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</si>
  <si>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</si>
  <si>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</si>
  <si>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</si>
  <si>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</si>
  <si>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</si>
  <si>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</si>
  <si>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</si>
  <si>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</si>
  <si>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</si>
  <si>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</si>
  <si>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</si>
  <si>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</si>
  <si>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</si>
  <si>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</si>
  <si>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</si>
  <si>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</si>
  <si>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</si>
  <si>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</si>
  <si>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</si>
  <si>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F</t>
  </si>
  <si>
    <t>電気・ガス・熱供給・水道業</t>
  </si>
  <si>
    <t>電気業</t>
  </si>
  <si>
    <t>ガス業</t>
  </si>
  <si>
    <t>熱供給業</t>
  </si>
  <si>
    <t>水道業</t>
  </si>
  <si>
    <t>G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</si>
  <si>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</si>
  <si>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</si>
  <si>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</si>
  <si>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</si>
  <si>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</si>
  <si>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</si>
  <si>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H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</si>
  <si>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</si>
  <si>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</si>
  <si>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</si>
  <si>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</si>
  <si>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</si>
  <si>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</si>
  <si>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</si>
  <si>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</si>
  <si>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</si>
  <si>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I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</si>
  <si>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</si>
  <si>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</si>
  <si>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</si>
  <si>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</si>
  <si>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</si>
  <si>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</si>
  <si>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</si>
  <si>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</si>
  <si>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</si>
  <si>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</si>
  <si>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</si>
  <si>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</si>
  <si>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J</t>
  </si>
  <si>
    <t>金融業，保険業</t>
  </si>
  <si>
    <t>銀行業</t>
  </si>
  <si>
    <t>協同組織金融業</t>
  </si>
  <si>
    <t>クレジットカード業等非預金信用機関</t>
  </si>
  <si>
    <t>金融商品取引業，商品先物取引業</t>
  </si>
  <si>
    <t>補助的金融業等</t>
  </si>
  <si>
    <t>保険業（保険媒介代理業等を含む）</t>
  </si>
  <si>
    <t>K</t>
  </si>
  <si>
    <t>不動産業，物品賃貸業</t>
  </si>
  <si>
    <t>不動産取引業</t>
  </si>
  <si>
    <t>不動産賃貸業・管理業</t>
  </si>
  <si>
    <t>物品賃貸業</t>
  </si>
  <si>
    <t>L</t>
  </si>
  <si>
    <t>学術研究，専門・技術サービス業</t>
  </si>
  <si>
    <t>学術・開発研究機関</t>
  </si>
  <si>
    <t>広告業</t>
  </si>
  <si>
    <t>宿泊業，飲食サービス業</t>
  </si>
  <si>
    <t>宿泊業</t>
  </si>
  <si>
    <t>飲食店</t>
  </si>
  <si>
    <t>持ち帰り・配達飲食サービス業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</si>
  <si>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</si>
  <si>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</si>
  <si>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</si>
  <si>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</si>
  <si>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</si>
  <si>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</si>
  <si>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</si>
  <si>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</si>
  <si>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</si>
  <si>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</si>
  <si>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</si>
  <si>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</si>
  <si>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</si>
  <si>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</si>
  <si>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Q</t>
  </si>
  <si>
    <t>複合サービス事業</t>
  </si>
  <si>
    <t>郵便局</t>
  </si>
  <si>
    <t>協同組合（他に分類されないもの）</t>
  </si>
  <si>
    <t>R</t>
  </si>
  <si>
    <t>サービス業（他に分類されないもの）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</si>
  <si>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</si>
  <si>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</si>
  <si>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</si>
  <si>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</si>
  <si>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</si>
  <si>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</si>
  <si>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</si>
  <si>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</si>
  <si>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国家公務</t>
  </si>
  <si>
    <t>地方公務</t>
  </si>
  <si>
    <t>農林漁業（A～B）</t>
  </si>
  <si>
    <r>
      <t xml:space="preserve">L </t>
    </r>
    <r>
      <rPr>
        <sz val="6"/>
        <rFont val="ＭＳ 明朝"/>
        <family val="1"/>
      </rPr>
      <t>学術研究，専門・技術サービス業</t>
    </r>
  </si>
  <si>
    <t>A(01) 農　業</t>
  </si>
  <si>
    <t>A(02) 林　業</t>
  </si>
  <si>
    <t>B 漁　業</t>
  </si>
  <si>
    <r>
      <t xml:space="preserve">C </t>
    </r>
    <r>
      <rPr>
        <sz val="6"/>
        <rFont val="ＭＳ 明朝"/>
        <family val="1"/>
      </rPr>
      <t>鉱業，採石業，砂利採取業</t>
    </r>
  </si>
  <si>
    <t>D 建設業</t>
  </si>
  <si>
    <t>E 製造業</t>
  </si>
  <si>
    <r>
      <t xml:space="preserve">F </t>
    </r>
    <r>
      <rPr>
        <sz val="6"/>
        <rFont val="ＭＳ 明朝"/>
        <family val="1"/>
      </rPr>
      <t>電気・ガス・熱供給・水道業</t>
    </r>
  </si>
  <si>
    <t>G 情報通信業</t>
  </si>
  <si>
    <r>
      <t xml:space="preserve">K </t>
    </r>
    <r>
      <rPr>
        <sz val="6"/>
        <rFont val="ＭＳ 明朝"/>
        <family val="1"/>
      </rPr>
      <t>不動産業，物品賃貸業</t>
    </r>
  </si>
  <si>
    <r>
      <t xml:space="preserve">M </t>
    </r>
    <r>
      <rPr>
        <sz val="6"/>
        <rFont val="ＭＳ 明朝"/>
        <family val="1"/>
      </rPr>
      <t>宿泊業，飲食サービス業</t>
    </r>
  </si>
  <si>
    <r>
      <t xml:space="preserve">N </t>
    </r>
    <r>
      <rPr>
        <sz val="6"/>
        <rFont val="ＭＳ 明朝"/>
        <family val="1"/>
      </rPr>
      <t>生活関連サービス業，娯楽業</t>
    </r>
  </si>
  <si>
    <r>
      <t xml:space="preserve">O </t>
    </r>
    <r>
      <rPr>
        <sz val="9"/>
        <rFont val="ＭＳ 明朝"/>
        <family val="1"/>
      </rPr>
      <t>教育，学習支援業</t>
    </r>
  </si>
  <si>
    <t>P 医療，福祉</t>
  </si>
  <si>
    <r>
      <t xml:space="preserve">Q </t>
    </r>
    <r>
      <rPr>
        <sz val="10"/>
        <rFont val="ＭＳ 明朝"/>
        <family val="1"/>
      </rPr>
      <t>複合サービス事業</t>
    </r>
  </si>
  <si>
    <t>R サービス業</t>
  </si>
  <si>
    <t>S 公務</t>
  </si>
  <si>
    <t>第１表　従業者規模別・産業大分類別事業所数</t>
  </si>
  <si>
    <t>H 運輸業,郵便業</t>
  </si>
  <si>
    <t>I 卸売業，小売業</t>
  </si>
  <si>
    <t>J 金融業，保険業</t>
  </si>
  <si>
    <t>第２表　経営組織別・産業大分類別事業所数</t>
  </si>
  <si>
    <t>経　営　組　織</t>
  </si>
  <si>
    <t>総　　　　数</t>
  </si>
  <si>
    <t xml:space="preserve"> 個　　　　人</t>
  </si>
  <si>
    <t xml:space="preserve"> 法　　　　人</t>
  </si>
  <si>
    <t>会社</t>
  </si>
  <si>
    <t>　株式会社</t>
  </si>
  <si>
    <r>
      <t>　</t>
    </r>
    <r>
      <rPr>
        <sz val="9"/>
        <rFont val="ＭＳ 明朝"/>
        <family val="1"/>
      </rPr>
      <t>合名・合資会社</t>
    </r>
  </si>
  <si>
    <t>　合同会社</t>
  </si>
  <si>
    <t>　相互会社</t>
  </si>
  <si>
    <t>　外国の会社</t>
  </si>
  <si>
    <t>会社以外の法人</t>
  </si>
  <si>
    <t xml:space="preserve"> 法人でない団体</t>
  </si>
  <si>
    <t xml:space="preserve"> 国・地方公共団体</t>
  </si>
  <si>
    <t>H 運輸業，郵便業</t>
  </si>
  <si>
    <t>学術研究，専門
・技術サービス業</t>
  </si>
  <si>
    <r>
      <t>O　</t>
    </r>
    <r>
      <rPr>
        <sz val="9"/>
        <rFont val="ＭＳ 明朝"/>
        <family val="1"/>
      </rPr>
      <t>教育，学習支援業</t>
    </r>
  </si>
  <si>
    <t>「Ⅲ調査結果の概要」及び「Ⅳ統計表」中の各表の宮崎県データは、総務省統計局ホームページの
「ｅ－Ｓｔａｔ」（政府統計の総合窓口）の下記の各統計表から抽出している。</t>
  </si>
  <si>
    <t>表番号</t>
  </si>
  <si>
    <t>統計表名</t>
  </si>
  <si>
    <t>「Ⅲ調査結果の概要」中の表</t>
  </si>
  <si>
    <t>「Ⅳ統計表」中の表</t>
  </si>
  <si>
    <t xml:space="preserve">  &gt; 事業所に関する集計  &gt; 都道府県別結果  &gt; 45 宮崎県  &gt; 報告書掲載表</t>
  </si>
  <si>
    <t>全事業所に関する結果</t>
  </si>
  <si>
    <t>経営組織（２区分）別全事業所数，男女別従業者数及び1km2当たり事業所数及び従業者数－都道府県，市区町村</t>
  </si>
  <si>
    <t>１、２</t>
  </si>
  <si>
    <t>産業（小分類），経営組織（５区分）別全事業所数，男女別従業者数及び１事業所当たり従業者数－都道府県</t>
  </si>
  <si>
    <t>５、６、７、８、９、１０、１３</t>
  </si>
  <si>
    <t>民営事業所に関する結果</t>
  </si>
  <si>
    <t>産業（中分類），常用雇用者規模（15区分）別民営事業所数，男女別従業者数及び常用雇用者数－県庁所在市，人口30万人以上市</t>
  </si>
  <si>
    <t>１１、１２</t>
  </si>
  <si>
    <t>産業（大分類），経営組織（４区分），存続・新設・廃業別民営事業所数及び男女別従業者数－都道府県</t>
  </si>
  <si>
    <t>２１、２２</t>
  </si>
  <si>
    <t xml:space="preserve">  &gt; 事業所に関する集計  &gt; 都道府県別結果  &gt; 45 宮崎県  &gt; 報告書非掲載表</t>
  </si>
  <si>
    <t>産業（中分類），経営組織（12区分）別全事業所数及び従業上の地位（６区分），男女別従業者数－都道府県，19大都市</t>
  </si>
  <si>
    <t>２、６</t>
  </si>
  <si>
    <t>産業（中分類），従業者規模（13区分），経営組織（５区分）別全事業所数，男女別従業者数，常用雇用者数及び１事業所当たり従業者数－都道府県，19大都市</t>
  </si>
  <si>
    <t>１、５</t>
  </si>
  <si>
    <t>産業（中分類），従業者規模（10区分），経営組織（２区分）別全事業所数及び従業上の地位（６区分），男女別従業者数－都道府県，県庁所在市，人口30万人以上市</t>
  </si>
  <si>
    <t>１４、１５</t>
  </si>
  <si>
    <t>事業所で行っている産業（大分類），経営組織（５区分），本所・支所（３区分）・従業者規模（８区分）別全事業所数，男女別従業者数及び１事業所当たり従業者数－都道府県，市区町村</t>
  </si>
  <si>
    <t>４</t>
  </si>
  <si>
    <t>産業（小分類），常用雇用者規模（15区分）別民営事業所数及び従業上の地位（６区分），男女別従業者数－都道府県</t>
  </si>
  <si>
    <t>１６、１７、
１８</t>
  </si>
  <si>
    <t>産業（小分類），従業者規模（８区分），経営組織（８区分），派遣従業者の有無別民営事業所数，男女別従業者数及び派遣従業者数－都道府県</t>
  </si>
  <si>
    <t>１９、２０</t>
  </si>
  <si>
    <t>産業（中分類），開設時期（14区分），本所・支所（３区分），経営組織（４区分）別民営事業所数及び男女別従業者数－都道府県</t>
  </si>
  <si>
    <t>９</t>
  </si>
  <si>
    <t>産業（大分類），経営組織（４区分），存続・新設・廃業別民営事業所数及び男女別従業者数－市区町村</t>
  </si>
  <si>
    <t>４、８</t>
  </si>
  <si>
    <t>国、地方公共団体に関する結果</t>
  </si>
  <si>
    <t>産業（中分類），従業者規模（６区分），経営組織（４区分）別民営以外の事業所数，男女別従業者数及び常用雇用者数－市区町村</t>
  </si>
  <si>
    <t>４</t>
  </si>
  <si>
    <t xml:space="preserve">  &gt; 事業所に関する集計  &gt; 参考表</t>
  </si>
  <si>
    <t>産業（大分類），経営組織（２区分）別事業所数及び従業者数－全国，都道府県，市区町村</t>
  </si>
  <si>
    <t>３、７</t>
  </si>
  <si>
    <t xml:space="preserve">  &gt; 企業等に関する集計  &gt; 全国結果  &gt; 報告書非掲載表</t>
  </si>
  <si>
    <t>全企業等に関する結果</t>
  </si>
  <si>
    <t>経営組織（３区分），企業類型（２区分），企業産業（大分類）・支所数規模（９区分）別法人数，企業数，事業所数及び男女別従業者数－全国，都道府県，市区町村，14大都市圏</t>
  </si>
  <si>
    <t>２３、２４、
２５、２６</t>
  </si>
  <si>
    <t xml:space="preserve">  &gt; 企業等に関する集計  &gt; 都道府県別結果  &gt; 45 宮崎県  &gt; 報告書非掲載表</t>
  </si>
  <si>
    <t>会社企業に関する結果</t>
  </si>
  <si>
    <t>企業産業（中分類），企業常用雇用者規模（11区分），企業類型（２区分），資本金階級（10区分）別企業数，事業所数，男女別従業者数及び常用雇用者数－都道府県</t>
  </si>
  <si>
    <t>２７、２８</t>
  </si>
  <si>
    <t>企業産業（大分類），資本金階級（10区分），経営組織（３区分），外国資本比率（８区分）別企業数及び国内・海外別常用雇用者数－都道府県</t>
  </si>
  <si>
    <t>２９</t>
  </si>
  <si>
    <t>１０</t>
  </si>
  <si>
    <t>企業産業（中分類），資本金階級（10区分），親会社・子会社の有無別企業数－都道府県，市区</t>
  </si>
  <si>
    <t>３０</t>
  </si>
  <si>
    <t>第３表　市町村別・産業大分類別事業所数</t>
  </si>
  <si>
    <t>市 町 村</t>
  </si>
  <si>
    <t>C～S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</si>
  <si>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</si>
  <si>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</si>
  <si>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</si>
  <si>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</si>
  <si>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</si>
  <si>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</si>
  <si>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</si>
  <si>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</si>
  <si>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</si>
  <si>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</si>
  <si>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</si>
  <si>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</si>
  <si>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</si>
  <si>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</si>
  <si>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</si>
  <si>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</si>
  <si>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</si>
  <si>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全産業</t>
  </si>
  <si>
    <t>農林漁業</t>
  </si>
  <si>
    <t>非農林漁業</t>
  </si>
  <si>
    <t>鉱業，採石業，
砂利採取業</t>
  </si>
  <si>
    <t>建設業</t>
  </si>
  <si>
    <t>製造業</t>
  </si>
  <si>
    <t>電気・ガス・　　　　　熱供給・水道業</t>
  </si>
  <si>
    <t>情報通信業</t>
  </si>
  <si>
    <t>運輸業，郵便業</t>
  </si>
  <si>
    <t>卸売業，小売業</t>
  </si>
  <si>
    <t>金融業，保険業</t>
  </si>
  <si>
    <t>不動産業，
物品賃貸業</t>
  </si>
  <si>
    <t>学術研究，専門・技術サービス業</t>
  </si>
  <si>
    <t>宿泊業，
飲食サービス業</t>
  </si>
  <si>
    <t>生活関連サービス業，娯楽業</t>
  </si>
  <si>
    <t>教育，学習支援業</t>
  </si>
  <si>
    <t>医療，福祉</t>
  </si>
  <si>
    <t>複合サービス事業</t>
  </si>
  <si>
    <r>
      <t>サービス業　　　　(</t>
    </r>
    <r>
      <rPr>
        <sz val="9"/>
        <rFont val="ＭＳ 明朝"/>
        <family val="1"/>
      </rPr>
      <t>他に分類されないもの)</t>
    </r>
  </si>
  <si>
    <r>
      <t>公務　　　　     　</t>
    </r>
    <r>
      <rPr>
        <sz val="9"/>
        <rFont val="ＭＳ 明朝"/>
        <family val="1"/>
      </rPr>
      <t>(他に分類される
ものを除く)</t>
    </r>
  </si>
  <si>
    <t>事業所数(事業所)</t>
  </si>
  <si>
    <t>構成比(％)</t>
  </si>
  <si>
    <t>県　計</t>
  </si>
  <si>
    <t>宮崎市</t>
  </si>
  <si>
    <t>都城市</t>
  </si>
  <si>
    <t>延岡市</t>
  </si>
  <si>
    <t>日南市</t>
  </si>
  <si>
    <t>小林市</t>
  </si>
  <si>
    <t>-</t>
  </si>
  <si>
    <t>日向市</t>
  </si>
  <si>
    <t>串間市</t>
  </si>
  <si>
    <t>西都市</t>
  </si>
  <si>
    <t>えびの市</t>
  </si>
  <si>
    <t>清武町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</si>
  <si>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</si>
  <si>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</si>
  <si>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</si>
  <si>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</si>
  <si>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</si>
  <si>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</si>
  <si>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</si>
  <si>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</si>
  <si>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</si>
  <si>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</si>
  <si>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</si>
  <si>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</si>
  <si>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</si>
  <si>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</si>
  <si>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</si>
  <si>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</si>
  <si>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</si>
  <si>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</si>
  <si>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第４表　市町村別・経営組織別事業所数</t>
  </si>
  <si>
    <t>総　数</t>
  </si>
  <si>
    <t>民　　営</t>
  </si>
  <si>
    <t>民　　営（つづき）</t>
  </si>
  <si>
    <t>国・地方公共団体</t>
  </si>
  <si>
    <t>市町村</t>
  </si>
  <si>
    <t>合　計</t>
  </si>
  <si>
    <t>個　人</t>
  </si>
  <si>
    <t>法　人</t>
  </si>
  <si>
    <t>法人（つづき）</t>
  </si>
  <si>
    <t>法人でない団体</t>
  </si>
  <si>
    <t>国</t>
  </si>
  <si>
    <t>地方公共団体</t>
  </si>
  <si>
    <t>会　社</t>
  </si>
  <si>
    <t>会社以外の法人</t>
  </si>
  <si>
    <t>県　計</t>
  </si>
  <si>
    <t>第５表　従業者規模別・産業大分類別従業者数</t>
  </si>
  <si>
    <t>従業者数</t>
  </si>
  <si>
    <t>第６表　経営組織別・産業大分類別従業者数</t>
  </si>
  <si>
    <t>単位；人、％</t>
  </si>
  <si>
    <r>
      <t>L</t>
    </r>
    <r>
      <rPr>
        <sz val="6"/>
        <rFont val="ＭＳ 明朝"/>
        <family val="1"/>
      </rPr>
      <t>学術研究，専門・技術サービス業</t>
    </r>
  </si>
  <si>
    <t>第７表　市町村別・産業大分類別従業者数</t>
  </si>
  <si>
    <t>従業者数（人）</t>
  </si>
  <si>
    <t>第８表　市町村別・経営組織別従業者数</t>
  </si>
  <si>
    <t>従業者数(人)</t>
  </si>
  <si>
    <t>第９表　会社・産業大分類別・開設時期別事業所数及び従業者数</t>
  </si>
  <si>
    <t>A～R</t>
  </si>
  <si>
    <t>A～B</t>
  </si>
  <si>
    <t>A(1)</t>
  </si>
  <si>
    <t>A(2)</t>
  </si>
  <si>
    <t>B</t>
  </si>
  <si>
    <t>C～R</t>
  </si>
  <si>
    <t>C</t>
  </si>
  <si>
    <t>D</t>
  </si>
  <si>
    <t>全産業（Ｓ公務を除く）</t>
  </si>
  <si>
    <t>農　　業</t>
  </si>
  <si>
    <t>林　　業</t>
  </si>
  <si>
    <t>漁　　業</t>
  </si>
  <si>
    <t>非農林漁業（Ｓ公務を除く）</t>
  </si>
  <si>
    <t>製造業</t>
  </si>
  <si>
    <t>情報通信業</t>
  </si>
  <si>
    <t>卸売業，小売業</t>
  </si>
  <si>
    <t>学術研究，専門
・技術サービス業</t>
  </si>
  <si>
    <t>サービス業
（他に分類されないもの）</t>
  </si>
  <si>
    <t>従業者数</t>
  </si>
  <si>
    <t>(事業所)</t>
  </si>
  <si>
    <t>(人)</t>
  </si>
  <si>
    <t>総　　　数</t>
  </si>
  <si>
    <t>開設時期別</t>
  </si>
  <si>
    <t>昭和５９年以前</t>
  </si>
  <si>
    <t>昭和６０年～平成６年</t>
  </si>
  <si>
    <t>平成７年～平成１１年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</si>
  <si>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</si>
  <si>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</si>
  <si>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</si>
  <si>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</si>
  <si>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</si>
  <si>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</si>
  <si>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</si>
  <si>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</si>
  <si>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</si>
  <si>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</si>
  <si>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不　　　詳</t>
  </si>
  <si>
    <t>第１０表　会社企業・産業大分類別・資本金額別企業数及び常用雇用者数</t>
  </si>
  <si>
    <t>企業数</t>
  </si>
  <si>
    <t>常用雇用者数</t>
  </si>
  <si>
    <t>(企業)</t>
  </si>
  <si>
    <t>総　　　　数</t>
  </si>
  <si>
    <t>資　　本　　金　　額　　別</t>
  </si>
  <si>
    <t xml:space="preserve">  300万円未満               </t>
  </si>
  <si>
    <t xml:space="preserve">  300万円未満</t>
  </si>
  <si>
    <t xml:space="preserve">  300万円～  500万円未満      </t>
  </si>
  <si>
    <t xml:space="preserve">  300万円～  500万円未満</t>
  </si>
  <si>
    <t xml:space="preserve">  500万円～1,000万円未満                  </t>
  </si>
  <si>
    <t xml:space="preserve">  500万円～1,000万円未満</t>
  </si>
  <si>
    <t xml:space="preserve">1,000万円～3,000万円未満                  </t>
  </si>
  <si>
    <t>1,000万円～3,000万円未満</t>
  </si>
  <si>
    <t xml:space="preserve">3,000万円～5,000万円未満                  </t>
  </si>
  <si>
    <t>3,000万円～5,000万円未満</t>
  </si>
  <si>
    <t xml:space="preserve">5,000万円～    1億円未満      </t>
  </si>
  <si>
    <t>5,000万円～    1億円未満</t>
  </si>
  <si>
    <t xml:space="preserve">    1億円～    3億円未満                  </t>
  </si>
  <si>
    <t xml:space="preserve">    1億円～    3億円未満</t>
  </si>
  <si>
    <t xml:space="preserve">    3億円～   10億円未満                   </t>
  </si>
  <si>
    <t xml:space="preserve">    3億円～   10億円未満</t>
  </si>
  <si>
    <t xml:space="preserve">   10億円～   50億円未満                   </t>
  </si>
  <si>
    <t xml:space="preserve">   10億円～   50億円未満</t>
  </si>
  <si>
    <t xml:space="preserve">   50億円以上               </t>
  </si>
  <si>
    <t xml:space="preserve">   50億円以上</t>
  </si>
  <si>
    <t xml:space="preserve">    （再 掲）     </t>
  </si>
  <si>
    <t xml:space="preserve">    （再 掲）</t>
  </si>
  <si>
    <t xml:space="preserve">  5,000万円以下               </t>
  </si>
  <si>
    <t xml:space="preserve">  5,000万円以下</t>
  </si>
  <si>
    <t xml:space="preserve">      1億円以下                   </t>
  </si>
  <si>
    <t xml:space="preserve">      1億円以下</t>
  </si>
  <si>
    <t xml:space="preserve">      3億円以下                   </t>
  </si>
  <si>
    <t xml:space="preserve">      3億円以下</t>
  </si>
  <si>
    <t>※企業数は、本県に企業の本所、本社が所在する企業の数</t>
  </si>
  <si>
    <t>第１１表　産業小分類別事業所及び従業者数</t>
  </si>
  <si>
    <t>産　　業　　小　　分　　類</t>
  </si>
  <si>
    <r>
      <t>従業者数</t>
    </r>
    <r>
      <rPr>
        <sz val="8"/>
        <color indexed="8"/>
        <rFont val="ＭＳ 明朝"/>
        <family val="1"/>
      </rPr>
      <t>（男女別の不詳を含む）</t>
    </r>
  </si>
  <si>
    <r>
      <t>A</t>
    </r>
    <r>
      <rPr>
        <b/>
        <sz val="11"/>
        <color indexed="8"/>
        <rFont val="ＭＳ 明朝"/>
        <family val="1"/>
      </rPr>
      <t>～</t>
    </r>
    <r>
      <rPr>
        <b/>
        <sz val="11"/>
        <color indexed="8"/>
        <rFont val="Times New Roman"/>
        <family val="1"/>
      </rPr>
      <t>S</t>
    </r>
  </si>
  <si>
    <r>
      <t>A</t>
    </r>
    <r>
      <rPr>
        <b/>
        <sz val="11"/>
        <color indexed="8"/>
        <rFont val="ＭＳ 明朝"/>
        <family val="1"/>
      </rPr>
      <t>～</t>
    </r>
    <r>
      <rPr>
        <b/>
        <sz val="11"/>
        <color indexed="8"/>
        <rFont val="Times New Roman"/>
        <family val="1"/>
      </rPr>
      <t>R</t>
    </r>
  </si>
  <si>
    <r>
      <t>A</t>
    </r>
    <r>
      <rPr>
        <b/>
        <sz val="11"/>
        <color indexed="8"/>
        <rFont val="ＭＳ 明朝"/>
        <family val="1"/>
      </rPr>
      <t>～</t>
    </r>
    <r>
      <rPr>
        <b/>
        <sz val="11"/>
        <color indexed="8"/>
        <rFont val="Times New Roman"/>
        <family val="1"/>
      </rPr>
      <t>B</t>
    </r>
  </si>
  <si>
    <t>A</t>
  </si>
  <si>
    <t>01</t>
  </si>
  <si>
    <t>010</t>
  </si>
  <si>
    <t>管理，補助的経済活動を行う事業所</t>
  </si>
  <si>
    <t>*</t>
  </si>
  <si>
    <t>011</t>
  </si>
  <si>
    <t>耕種農業</t>
  </si>
  <si>
    <t>012</t>
  </si>
  <si>
    <t>畜産農業</t>
  </si>
  <si>
    <t>013</t>
  </si>
  <si>
    <t>農業サービス業</t>
  </si>
  <si>
    <t>014</t>
  </si>
  <si>
    <t>園芸サービス業</t>
  </si>
  <si>
    <t>02</t>
  </si>
  <si>
    <t>020</t>
  </si>
  <si>
    <t>021</t>
  </si>
  <si>
    <t>育林業</t>
  </si>
  <si>
    <t>022</t>
  </si>
  <si>
    <t>素材生産業</t>
  </si>
  <si>
    <t>023</t>
  </si>
  <si>
    <t>特用林産物生産業</t>
  </si>
  <si>
    <t>024</t>
  </si>
  <si>
    <t>林業サービス業</t>
  </si>
  <si>
    <t>029</t>
  </si>
  <si>
    <t>その他の林業</t>
  </si>
  <si>
    <t>03</t>
  </si>
  <si>
    <t>030</t>
  </si>
  <si>
    <t>031</t>
  </si>
  <si>
    <t>海面漁業</t>
  </si>
  <si>
    <t>032</t>
  </si>
  <si>
    <t>内水面漁業</t>
  </si>
  <si>
    <t>04</t>
  </si>
  <si>
    <t>040</t>
  </si>
  <si>
    <t>041</t>
  </si>
  <si>
    <t>海面養殖業</t>
  </si>
  <si>
    <t>042</t>
  </si>
  <si>
    <t>内水面養殖業</t>
  </si>
  <si>
    <r>
      <t>C</t>
    </r>
    <r>
      <rPr>
        <b/>
        <sz val="11"/>
        <color indexed="8"/>
        <rFont val="ＭＳ 明朝"/>
        <family val="1"/>
      </rPr>
      <t>～</t>
    </r>
    <r>
      <rPr>
        <b/>
        <sz val="11"/>
        <color indexed="8"/>
        <rFont val="Times New Roman"/>
        <family val="1"/>
      </rPr>
      <t>S</t>
    </r>
  </si>
  <si>
    <t>非農林漁業</t>
  </si>
  <si>
    <r>
      <t>C</t>
    </r>
    <r>
      <rPr>
        <b/>
        <sz val="11"/>
        <color indexed="8"/>
        <rFont val="ＭＳ 明朝"/>
        <family val="1"/>
      </rPr>
      <t>～</t>
    </r>
    <r>
      <rPr>
        <b/>
        <sz val="11"/>
        <color indexed="8"/>
        <rFont val="Times New Roman"/>
        <family val="1"/>
      </rPr>
      <t>R</t>
    </r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</si>
  <si>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</si>
  <si>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</si>
  <si>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</si>
  <si>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</si>
  <si>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</si>
  <si>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</si>
  <si>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</si>
  <si>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</si>
  <si>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</si>
  <si>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</si>
  <si>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055</t>
  </si>
  <si>
    <t>窯業原料用鉱物鉱業</t>
  </si>
  <si>
    <t>059</t>
  </si>
  <si>
    <t>その他の鉱業</t>
  </si>
  <si>
    <t>06</t>
  </si>
  <si>
    <t>総合工事業</t>
  </si>
  <si>
    <t>060</t>
  </si>
  <si>
    <t>061</t>
  </si>
  <si>
    <t>一般土木建築工事業</t>
  </si>
  <si>
    <t>062</t>
  </si>
  <si>
    <t>土木工事業（舗装工事業を除く）</t>
  </si>
  <si>
    <t>063</t>
  </si>
  <si>
    <t>舗装工事業</t>
  </si>
  <si>
    <t>064</t>
  </si>
  <si>
    <t>建築工事業（木造建築工事業を除く）</t>
  </si>
  <si>
    <t>065</t>
  </si>
  <si>
    <t>木造建築工事業</t>
  </si>
  <si>
    <t>066</t>
  </si>
  <si>
    <t>建築リフォーム工事業</t>
  </si>
  <si>
    <t>07</t>
  </si>
  <si>
    <t>職別工事業（設備工事業を除く）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</si>
  <si>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</si>
  <si>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</si>
  <si>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</si>
  <si>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</si>
  <si>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</si>
  <si>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</si>
  <si>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</si>
  <si>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</si>
  <si>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石工・れんが等工事業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</si>
  <si>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</si>
  <si>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</si>
  <si>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</si>
  <si>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</si>
  <si>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</si>
  <si>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</si>
  <si>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</si>
  <si>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</si>
  <si>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07A</t>
  </si>
  <si>
    <t>床工事業</t>
  </si>
  <si>
    <t>07B</t>
  </si>
  <si>
    <t>内装工事業</t>
  </si>
  <si>
    <t>079</t>
  </si>
  <si>
    <t>その他の職別工事業</t>
  </si>
  <si>
    <t>08</t>
  </si>
  <si>
    <t>設備工事業</t>
  </si>
  <si>
    <t>080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</si>
  <si>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</si>
  <si>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</si>
  <si>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</si>
  <si>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</si>
  <si>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</si>
  <si>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</si>
  <si>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</si>
  <si>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</si>
  <si>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</si>
  <si>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その他の設備工事業</t>
  </si>
  <si>
    <t>E</t>
  </si>
  <si>
    <t>09</t>
  </si>
  <si>
    <t>090</t>
  </si>
  <si>
    <t>091</t>
  </si>
  <si>
    <t>畜産食料品製造業</t>
  </si>
  <si>
    <t>092</t>
  </si>
  <si>
    <t>水産食料品製造業</t>
  </si>
  <si>
    <t>093</t>
  </si>
  <si>
    <t>野菜缶詰等製造業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</si>
  <si>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</si>
  <si>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</si>
  <si>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</si>
  <si>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</si>
  <si>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</si>
  <si>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</si>
  <si>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</si>
  <si>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</si>
  <si>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</si>
  <si>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</si>
  <si>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</si>
  <si>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</si>
  <si>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</si>
  <si>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100</t>
  </si>
  <si>
    <t>101</t>
  </si>
  <si>
    <t>清涼飲料製造業</t>
  </si>
  <si>
    <t>102</t>
  </si>
  <si>
    <t>酒類製造業</t>
  </si>
  <si>
    <t>103</t>
  </si>
  <si>
    <t>茶・コーヒー製造業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</si>
  <si>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</si>
  <si>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</si>
  <si>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</si>
  <si>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</si>
  <si>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</si>
  <si>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</si>
  <si>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</si>
  <si>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110</t>
  </si>
  <si>
    <t>111</t>
  </si>
  <si>
    <t>製糸業，紡績業，化学繊維等製造業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</si>
  <si>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</si>
  <si>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</si>
  <si>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</si>
  <si>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</si>
  <si>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</si>
  <si>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</si>
  <si>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</si>
  <si>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綱・網・レース等製造業</t>
  </si>
  <si>
    <t>116</t>
  </si>
  <si>
    <t>外衣・シャツ製造業</t>
  </si>
  <si>
    <t>117</t>
  </si>
  <si>
    <t>下着類製造業</t>
  </si>
  <si>
    <t>118</t>
  </si>
  <si>
    <t>和装製品・その他の衣服等製造業</t>
  </si>
  <si>
    <t>119</t>
  </si>
  <si>
    <t>その他の繊維製品製造業</t>
  </si>
  <si>
    <t>12</t>
  </si>
  <si>
    <t>120</t>
  </si>
  <si>
    <t>121</t>
  </si>
  <si>
    <t>製材業，木製品製造業</t>
  </si>
  <si>
    <t>122</t>
  </si>
  <si>
    <t>造作材・合板等材料製造業</t>
  </si>
  <si>
    <t>123</t>
  </si>
  <si>
    <t>木製容器製造業（竹，とうを含む）</t>
  </si>
  <si>
    <t>129</t>
  </si>
  <si>
    <t>その他の木製品製造業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</si>
  <si>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</si>
  <si>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</si>
  <si>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</si>
  <si>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</si>
  <si>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</si>
  <si>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</si>
  <si>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</si>
  <si>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</si>
  <si>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</si>
  <si>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</si>
  <si>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</si>
  <si>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</si>
  <si>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</si>
  <si>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</si>
  <si>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</si>
  <si>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</si>
  <si>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</si>
  <si>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</si>
  <si>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</si>
  <si>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</si>
  <si>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</si>
  <si>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</si>
  <si>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</si>
  <si>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</si>
  <si>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</si>
  <si>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その他のパルプ等製造業</t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</si>
  <si>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</si>
  <si>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</si>
  <si>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</si>
  <si>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</si>
  <si>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</si>
  <si>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</si>
  <si>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</si>
  <si>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</si>
  <si>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</si>
  <si>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</si>
  <si>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</si>
  <si>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</si>
  <si>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160</t>
  </si>
  <si>
    <t>管理，補助的経済活動を行う事業所</t>
  </si>
  <si>
    <t>*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</si>
  <si>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</si>
  <si>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</si>
  <si>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</si>
  <si>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</si>
  <si>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</si>
  <si>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</si>
  <si>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</si>
  <si>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>油脂加工製品・石けん・塗料等製造業</t>
  </si>
  <si>
    <t>165</t>
  </si>
  <si>
    <t>医薬品製造業</t>
  </si>
  <si>
    <t>166</t>
  </si>
  <si>
    <t>化粧品・歯磨等化粧用調整品製造業</t>
  </si>
  <si>
    <t>169</t>
  </si>
  <si>
    <t>その他の化学工業</t>
  </si>
  <si>
    <t>17</t>
  </si>
  <si>
    <t>170</t>
  </si>
  <si>
    <t>171</t>
  </si>
  <si>
    <t>石油精製業</t>
  </si>
  <si>
    <t>172</t>
  </si>
  <si>
    <t>潤滑油・グリース製造業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</si>
  <si>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</si>
  <si>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</si>
  <si>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</si>
  <si>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</si>
  <si>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</si>
  <si>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</si>
  <si>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</si>
  <si>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180</t>
  </si>
  <si>
    <t>181</t>
  </si>
  <si>
    <t>プラスチック板・棒・管等製造業</t>
  </si>
  <si>
    <t>182</t>
  </si>
  <si>
    <t>プラスチックフィルム等製造業</t>
  </si>
  <si>
    <t>183</t>
  </si>
  <si>
    <t>工業用プラスチック製品製造業</t>
  </si>
  <si>
    <t>184</t>
  </si>
  <si>
    <t>発泡・強化プラスチック製品製造業</t>
  </si>
  <si>
    <t>185</t>
  </si>
  <si>
    <t>プラスチック成形材料製造業</t>
  </si>
  <si>
    <t>189</t>
  </si>
  <si>
    <t>その他のプラスチック製品製造業</t>
  </si>
  <si>
    <t>19</t>
  </si>
  <si>
    <t>190</t>
  </si>
  <si>
    <t>191</t>
  </si>
  <si>
    <t>タイヤ・チューブ製造業</t>
  </si>
  <si>
    <t>192</t>
  </si>
  <si>
    <t>ゴム製・プラスチック製履物等製造業</t>
  </si>
  <si>
    <t>193</t>
  </si>
  <si>
    <t>ゴムベルト・ゴムホース等製造業</t>
  </si>
  <si>
    <t>199</t>
  </si>
  <si>
    <t>その他のゴム製品製造業</t>
  </si>
  <si>
    <t>20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</si>
  <si>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</si>
  <si>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</si>
  <si>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</si>
  <si>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</si>
  <si>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</si>
  <si>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</si>
  <si>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</si>
  <si>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</si>
  <si>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</si>
  <si>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</si>
  <si>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</si>
  <si>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</si>
  <si>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</si>
  <si>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</si>
  <si>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</si>
  <si>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</si>
  <si>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</si>
  <si>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</si>
  <si>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</si>
  <si>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</si>
  <si>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</si>
  <si>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</si>
  <si>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</si>
  <si>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</si>
  <si>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</si>
  <si>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</si>
  <si>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</si>
  <si>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</si>
  <si>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</si>
  <si>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</si>
  <si>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</si>
  <si>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</si>
  <si>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</si>
  <si>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</si>
  <si>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</si>
  <si>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</si>
  <si>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</si>
  <si>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</si>
  <si>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</si>
  <si>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</si>
  <si>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220</t>
  </si>
  <si>
    <t>221</t>
  </si>
  <si>
    <t>製鉄業</t>
  </si>
  <si>
    <t>222</t>
  </si>
  <si>
    <t>製鋼・製鋼圧延業</t>
  </si>
  <si>
    <t>223</t>
  </si>
  <si>
    <t>製鋼を行わない鋼材製造業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</si>
  <si>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</si>
  <si>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</si>
  <si>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</si>
  <si>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</si>
  <si>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</si>
  <si>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</si>
  <si>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</si>
  <si>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230</t>
  </si>
  <si>
    <t>231</t>
  </si>
  <si>
    <t>非鉄金属第１次製錬・精製業</t>
  </si>
  <si>
    <t>232</t>
  </si>
  <si>
    <t>非鉄金属第２次製錬・精製業</t>
  </si>
  <si>
    <t>233</t>
  </si>
  <si>
    <t>非鉄金属・同合金圧延業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</si>
  <si>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</si>
  <si>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</si>
  <si>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</si>
  <si>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</si>
  <si>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</si>
  <si>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</si>
  <si>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</si>
  <si>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240</t>
  </si>
  <si>
    <t>241</t>
  </si>
  <si>
    <t>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</si>
  <si>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</si>
  <si>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</si>
  <si>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</si>
  <si>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</si>
  <si>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</si>
  <si>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</t>
  </si>
  <si>
    <t>245</t>
  </si>
  <si>
    <t>金属素形材製品製造業</t>
  </si>
  <si>
    <t>246</t>
  </si>
  <si>
    <t>金属被覆・彫刻業，熱処理業</t>
  </si>
  <si>
    <t>247</t>
  </si>
  <si>
    <t>金属線製品製造業（ねじ類を除く）</t>
  </si>
  <si>
    <t>248</t>
  </si>
  <si>
    <t>ボルト・ナット・リベット等製造業</t>
  </si>
  <si>
    <t>249</t>
  </si>
  <si>
    <t>その他の金属製品製造業</t>
  </si>
  <si>
    <t>25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</si>
  <si>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</si>
  <si>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</si>
  <si>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</si>
  <si>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</si>
  <si>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</si>
  <si>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</si>
  <si>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</si>
  <si>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</si>
  <si>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</si>
  <si>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</si>
  <si>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260</t>
  </si>
  <si>
    <t>261</t>
  </si>
  <si>
    <t>農業用機械製造業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</si>
  <si>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</si>
  <si>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</si>
  <si>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</si>
  <si>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</si>
  <si>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</si>
  <si>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</si>
  <si>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</si>
  <si>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</si>
  <si>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</si>
  <si>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</si>
  <si>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</si>
  <si>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半導体等製造装置製造業</t>
  </si>
  <si>
    <t>269</t>
  </si>
  <si>
    <t>その他の生産用機械・同部分品製造業</t>
  </si>
  <si>
    <t>27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</si>
  <si>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</si>
  <si>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</si>
  <si>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</si>
  <si>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</si>
  <si>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</si>
  <si>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</si>
  <si>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計量器・測定器・分析機器等製造業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</si>
  <si>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</si>
  <si>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</si>
  <si>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</si>
  <si>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</si>
  <si>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</si>
  <si>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</si>
  <si>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</si>
  <si>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</si>
  <si>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</si>
  <si>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</si>
  <si>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</si>
  <si>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</si>
  <si>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</si>
  <si>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</si>
  <si>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</si>
  <si>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</si>
  <si>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</si>
  <si>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</si>
  <si>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</si>
  <si>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その他の電子部品・デバイス等製造業</t>
  </si>
  <si>
    <t>29</t>
  </si>
  <si>
    <t>290</t>
  </si>
  <si>
    <t>291</t>
  </si>
  <si>
    <t>発電用・送電用等電気機械器具製造業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</si>
  <si>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</si>
  <si>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</si>
  <si>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</si>
  <si>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</si>
  <si>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</si>
  <si>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</si>
  <si>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</si>
  <si>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</si>
  <si>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</si>
  <si>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</si>
  <si>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</si>
  <si>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</si>
  <si>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</si>
  <si>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</si>
  <si>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</si>
  <si>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</si>
  <si>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</si>
  <si>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</si>
  <si>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</si>
  <si>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</si>
  <si>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</si>
  <si>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</si>
  <si>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</si>
  <si>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</si>
  <si>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</si>
  <si>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</si>
  <si>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</si>
  <si>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</si>
  <si>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</si>
  <si>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</si>
  <si>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</si>
  <si>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</si>
  <si>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</si>
  <si>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産業用運搬車両・同部分品等製造業</t>
  </si>
  <si>
    <t>319</t>
  </si>
  <si>
    <t>その他の輸送用機械器具製造業</t>
  </si>
  <si>
    <t>32</t>
  </si>
  <si>
    <t>320</t>
  </si>
  <si>
    <t>321</t>
  </si>
  <si>
    <t>貴金属・宝石製品製造業</t>
  </si>
  <si>
    <t>322</t>
  </si>
  <si>
    <t>装身具・装飾品等製造業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</si>
  <si>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</si>
  <si>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</si>
  <si>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</si>
  <si>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</si>
  <si>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</si>
  <si>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</si>
  <si>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32A</t>
  </si>
  <si>
    <t>がん具製造業</t>
  </si>
  <si>
    <t>32B</t>
  </si>
  <si>
    <t>運動用具製造業</t>
  </si>
  <si>
    <t>326</t>
  </si>
  <si>
    <t>ペン・鉛筆等事務用品製造業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</si>
  <si>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</si>
  <si>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</si>
  <si>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</si>
  <si>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</si>
  <si>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</si>
  <si>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</si>
  <si>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32C</t>
  </si>
  <si>
    <t>情報記録物製造業</t>
  </si>
  <si>
    <t>32D</t>
  </si>
  <si>
    <t>他に分類されないその他の製造業</t>
  </si>
  <si>
    <t>F</t>
  </si>
  <si>
    <t>33</t>
  </si>
  <si>
    <t>330</t>
  </si>
  <si>
    <t>331</t>
  </si>
  <si>
    <t>34</t>
  </si>
  <si>
    <t>340</t>
  </si>
  <si>
    <t>341</t>
  </si>
  <si>
    <t>35</t>
  </si>
  <si>
    <t>350</t>
  </si>
  <si>
    <t>351</t>
  </si>
  <si>
    <t>36</t>
  </si>
  <si>
    <t>360</t>
  </si>
  <si>
    <t>361</t>
  </si>
  <si>
    <t>上水道業</t>
  </si>
  <si>
    <t>362</t>
  </si>
  <si>
    <t>工業用水道業</t>
  </si>
  <si>
    <t>363</t>
  </si>
  <si>
    <t>下水道業</t>
  </si>
  <si>
    <t>G</t>
  </si>
  <si>
    <t>37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</si>
  <si>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</si>
  <si>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</si>
  <si>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</si>
  <si>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</si>
  <si>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</si>
  <si>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</si>
  <si>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</si>
  <si>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</si>
  <si>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380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</si>
  <si>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</si>
  <si>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</si>
  <si>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</si>
  <si>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</si>
  <si>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</si>
  <si>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</si>
  <si>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</t>
  </si>
  <si>
    <t>390</t>
  </si>
  <si>
    <t>391</t>
  </si>
  <si>
    <t>ソフトウェア業</t>
  </si>
  <si>
    <t>392</t>
  </si>
  <si>
    <t>情報処理・提供サービス業</t>
  </si>
  <si>
    <t>39A</t>
  </si>
  <si>
    <t>情報処理サービス業</t>
  </si>
  <si>
    <t>39B</t>
  </si>
  <si>
    <t>情報提供サービス業</t>
  </si>
  <si>
    <t>39C</t>
  </si>
  <si>
    <t>その他の情報処理・提供サービス業</t>
  </si>
  <si>
    <t>40</t>
  </si>
  <si>
    <t>400</t>
  </si>
  <si>
    <t>401</t>
  </si>
  <si>
    <t>41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</si>
  <si>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</si>
  <si>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</si>
  <si>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</si>
  <si>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</si>
  <si>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</si>
  <si>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</si>
  <si>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</si>
  <si>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</si>
  <si>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</si>
  <si>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</si>
  <si>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</si>
  <si>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</si>
  <si>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映像等情報制作に附帯するサービス業</t>
  </si>
  <si>
    <t>41A</t>
  </si>
  <si>
    <t>ニュース供給業</t>
  </si>
  <si>
    <t>41B</t>
  </si>
  <si>
    <t>その他情報制作に附帯するサービス業</t>
  </si>
  <si>
    <t>H</t>
  </si>
  <si>
    <t>42</t>
  </si>
  <si>
    <t>420</t>
  </si>
  <si>
    <t>421</t>
  </si>
  <si>
    <t>43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</si>
  <si>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</si>
  <si>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</si>
  <si>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</si>
  <si>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</si>
  <si>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</si>
  <si>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</si>
  <si>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</si>
  <si>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</si>
  <si>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</si>
  <si>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</si>
  <si>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</si>
  <si>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</si>
  <si>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</si>
  <si>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</si>
  <si>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</si>
  <si>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</si>
  <si>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</si>
  <si>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</si>
  <si>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</si>
  <si>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</si>
  <si>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</si>
  <si>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</si>
  <si>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</si>
  <si>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</si>
  <si>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</si>
  <si>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</si>
  <si>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</si>
  <si>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</si>
  <si>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</si>
  <si>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</si>
  <si>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</si>
  <si>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</si>
  <si>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460</t>
  </si>
  <si>
    <t>461</t>
  </si>
  <si>
    <t>航空運送業</t>
  </si>
  <si>
    <t>462</t>
  </si>
  <si>
    <t>航空機使用業（航空運送業を除く）</t>
  </si>
  <si>
    <t>47</t>
  </si>
  <si>
    <t>470</t>
  </si>
  <si>
    <t>471</t>
  </si>
  <si>
    <t>倉庫業（冷蔵倉庫業を除く）</t>
  </si>
  <si>
    <t>472</t>
  </si>
  <si>
    <t>冷蔵倉庫業</t>
  </si>
  <si>
    <t>48</t>
  </si>
  <si>
    <t>480</t>
  </si>
  <si>
    <t>481</t>
  </si>
  <si>
    <t>港湾運送業</t>
  </si>
  <si>
    <t>482</t>
  </si>
  <si>
    <t>貨物運送取扱業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</si>
  <si>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</si>
  <si>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</si>
  <si>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</si>
  <si>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</si>
  <si>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</si>
  <si>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</si>
  <si>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</si>
  <si>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</si>
  <si>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</si>
  <si>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490</t>
  </si>
  <si>
    <t>491</t>
  </si>
  <si>
    <t>I</t>
  </si>
  <si>
    <t>50</t>
  </si>
  <si>
    <t>500</t>
  </si>
  <si>
    <t>501</t>
  </si>
  <si>
    <t>50A</t>
  </si>
  <si>
    <t>50B</t>
  </si>
  <si>
    <t>その他の各種商品卸売業</t>
  </si>
  <si>
    <t>51</t>
  </si>
  <si>
    <t>510</t>
  </si>
  <si>
    <t>511</t>
  </si>
  <si>
    <t>繊維品卸売業</t>
  </si>
  <si>
    <t>512</t>
  </si>
  <si>
    <t>衣服卸売業</t>
  </si>
  <si>
    <t>513</t>
  </si>
  <si>
    <t>身の回り品卸売業</t>
  </si>
  <si>
    <t>52</t>
  </si>
  <si>
    <t>520</t>
  </si>
  <si>
    <t>521</t>
  </si>
  <si>
    <t>農畜産物・水産物卸売業</t>
  </si>
  <si>
    <t>52A</t>
  </si>
  <si>
    <t>米穀類卸売業</t>
  </si>
  <si>
    <t>52B</t>
  </si>
  <si>
    <t>野菜・果実卸売業</t>
  </si>
  <si>
    <t>52C</t>
  </si>
  <si>
    <t>食肉卸売業</t>
  </si>
  <si>
    <t>52D</t>
  </si>
  <si>
    <t>生鮮魚介卸売業</t>
  </si>
  <si>
    <t>52E</t>
  </si>
  <si>
    <t>その他の農畜産物・水産物卸売業</t>
  </si>
  <si>
    <t>522</t>
  </si>
  <si>
    <t>食料・飲料卸売業</t>
  </si>
  <si>
    <t>53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</si>
  <si>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</si>
  <si>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</si>
  <si>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</si>
  <si>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</si>
  <si>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</si>
  <si>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</si>
  <si>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</si>
  <si>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</si>
  <si>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</si>
  <si>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</si>
  <si>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</si>
  <si>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</si>
  <si>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</si>
  <si>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</si>
  <si>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</si>
  <si>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</si>
  <si>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</si>
  <si>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</si>
  <si>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</si>
  <si>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</si>
  <si>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</si>
  <si>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</si>
  <si>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</si>
  <si>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</si>
  <si>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</si>
  <si>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</si>
  <si>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</si>
  <si>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</si>
  <si>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</si>
  <si>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</si>
  <si>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</si>
  <si>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</si>
  <si>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</si>
  <si>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55A</t>
  </si>
  <si>
    <t>代理商，仲立業</t>
  </si>
  <si>
    <t>55B</t>
  </si>
  <si>
    <t>他に分類されないその他の卸売業</t>
  </si>
  <si>
    <t>56</t>
  </si>
  <si>
    <t>560</t>
  </si>
  <si>
    <t>561</t>
  </si>
  <si>
    <t>百貨店，総合スーパー</t>
  </si>
  <si>
    <t>569</t>
  </si>
  <si>
    <t>その他の各種商品小売業</t>
  </si>
  <si>
    <t>57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</si>
  <si>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</si>
  <si>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</si>
  <si>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</si>
  <si>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</si>
  <si>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</si>
  <si>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</si>
  <si>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</si>
  <si>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</si>
  <si>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</si>
  <si>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</si>
  <si>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その他の織物等小売業</t>
  </si>
  <si>
    <t>58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</si>
  <si>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</si>
  <si>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</si>
  <si>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</si>
  <si>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</si>
  <si>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</si>
  <si>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</si>
  <si>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</si>
  <si>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</si>
  <si>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</si>
  <si>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</si>
  <si>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</si>
  <si>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</si>
  <si>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</si>
  <si>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</si>
  <si>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</si>
  <si>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58A</t>
  </si>
  <si>
    <t>料理品小売業</t>
  </si>
  <si>
    <t>58B</t>
  </si>
  <si>
    <t>他に分類されない飲食料品小売業</t>
  </si>
  <si>
    <t>59</t>
  </si>
  <si>
    <t>590</t>
  </si>
  <si>
    <t>591</t>
  </si>
  <si>
    <t>自動車小売業</t>
  </si>
  <si>
    <t>592</t>
  </si>
  <si>
    <t>自転車小売業</t>
  </si>
  <si>
    <t>593</t>
  </si>
  <si>
    <t>60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</si>
  <si>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</si>
  <si>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</si>
  <si>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</si>
  <si>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</si>
  <si>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</si>
  <si>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</si>
  <si>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</si>
  <si>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</si>
  <si>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</si>
  <si>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</si>
  <si>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</si>
  <si>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</si>
  <si>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</si>
  <si>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</si>
  <si>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スポーツ用品・がん具等小売業</t>
  </si>
  <si>
    <t>60A</t>
  </si>
  <si>
    <t>スポーツ用品小売業</t>
  </si>
  <si>
    <t>60B</t>
  </si>
  <si>
    <t>がん具・娯楽用品小売業</t>
  </si>
  <si>
    <t>60C</t>
  </si>
  <si>
    <t>楽器小売業</t>
  </si>
  <si>
    <t>608</t>
  </si>
  <si>
    <t>写真機・時計・眼鏡小売業</t>
  </si>
  <si>
    <t>609</t>
  </si>
  <si>
    <t>他に分類されない小売業</t>
  </si>
  <si>
    <t>60D</t>
  </si>
  <si>
    <t>花・植木小売業</t>
  </si>
  <si>
    <t>60E</t>
  </si>
  <si>
    <t>ペット・ペット用品小売業</t>
  </si>
  <si>
    <t>60F</t>
  </si>
  <si>
    <t>中古品小売業</t>
  </si>
  <si>
    <t>60G</t>
  </si>
  <si>
    <t>他に分類されないその他の小売業</t>
  </si>
  <si>
    <t>61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</si>
  <si>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</si>
  <si>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</si>
  <si>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</si>
  <si>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</si>
  <si>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</si>
  <si>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</si>
  <si>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</si>
  <si>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J</t>
  </si>
  <si>
    <t>62</t>
  </si>
  <si>
    <t>620</t>
  </si>
  <si>
    <t>621</t>
  </si>
  <si>
    <t>中央銀行</t>
  </si>
  <si>
    <t>622</t>
  </si>
  <si>
    <t>銀行（中央銀行を除く）</t>
  </si>
  <si>
    <t>63</t>
  </si>
  <si>
    <t>630</t>
  </si>
  <si>
    <t>631</t>
  </si>
  <si>
    <t>中小企業等金融業</t>
  </si>
  <si>
    <t>632</t>
  </si>
  <si>
    <t>農林水産金融業</t>
  </si>
  <si>
    <t>64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</si>
  <si>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</si>
  <si>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</si>
  <si>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</si>
  <si>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</si>
  <si>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</si>
  <si>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</si>
  <si>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</si>
  <si>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</si>
  <si>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</si>
  <si>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</si>
  <si>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650</t>
  </si>
  <si>
    <t>651</t>
  </si>
  <si>
    <t>金融商品取引業</t>
  </si>
  <si>
    <t>652</t>
  </si>
  <si>
    <t>商品先物取引業，商品投資業</t>
  </si>
  <si>
    <t>66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</si>
  <si>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</si>
  <si>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</si>
  <si>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</si>
  <si>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</si>
  <si>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</si>
  <si>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</si>
  <si>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</si>
  <si>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</si>
  <si>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670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</si>
  <si>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</si>
  <si>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</si>
  <si>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</si>
  <si>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</si>
  <si>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</si>
  <si>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</si>
  <si>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</si>
  <si>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</si>
  <si>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</si>
  <si>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</si>
  <si>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K</t>
  </si>
  <si>
    <t>68</t>
  </si>
  <si>
    <t>680</t>
  </si>
  <si>
    <t>681</t>
  </si>
  <si>
    <t>建物売買業，土地売買業</t>
  </si>
  <si>
    <t>682</t>
  </si>
  <si>
    <t>不動産代理業・仲介業</t>
  </si>
  <si>
    <t>69</t>
  </si>
  <si>
    <t>690</t>
  </si>
  <si>
    <t>691</t>
  </si>
  <si>
    <t>不動産賃貸業</t>
  </si>
  <si>
    <t>692</t>
  </si>
  <si>
    <t>貸家業，貸間業</t>
  </si>
  <si>
    <t>693</t>
  </si>
  <si>
    <t>駐車場業</t>
  </si>
  <si>
    <t>694</t>
  </si>
  <si>
    <t>不動産管理業</t>
  </si>
  <si>
    <t>70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</si>
  <si>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</si>
  <si>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</si>
  <si>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</si>
  <si>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</si>
  <si>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</si>
  <si>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</si>
  <si>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</si>
  <si>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</si>
  <si>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</si>
  <si>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</si>
  <si>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</si>
  <si>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</si>
  <si>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</si>
  <si>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70A</t>
  </si>
  <si>
    <t>音楽・映像記録物賃貸業</t>
  </si>
  <si>
    <t>70B</t>
  </si>
  <si>
    <t>他に分類されない物品賃貸業</t>
  </si>
  <si>
    <t>L</t>
  </si>
  <si>
    <t>71</t>
  </si>
  <si>
    <t>710</t>
  </si>
  <si>
    <t>711</t>
  </si>
  <si>
    <t>自然科学研究所</t>
  </si>
  <si>
    <t>712</t>
  </si>
  <si>
    <t>人文・社会科学研究所</t>
  </si>
  <si>
    <t>72</t>
  </si>
  <si>
    <t>専門サービス業</t>
  </si>
  <si>
    <t>720</t>
  </si>
  <si>
    <t>721</t>
  </si>
  <si>
    <t>法律事務所，特許事務所</t>
  </si>
  <si>
    <t>72A</t>
  </si>
  <si>
    <t>法律事務所</t>
  </si>
  <si>
    <t>72B</t>
  </si>
  <si>
    <t>特許事務所</t>
  </si>
  <si>
    <t>722</t>
  </si>
  <si>
    <t>公証人役場，司法書士事務所等</t>
  </si>
  <si>
    <t>723</t>
  </si>
  <si>
    <t>行政書士事務所</t>
  </si>
  <si>
    <t>724</t>
  </si>
  <si>
    <t>公認会計士事務所，税理士事務所</t>
  </si>
  <si>
    <t>72C</t>
  </si>
  <si>
    <t>公認会計士事務所</t>
  </si>
  <si>
    <t>72D</t>
  </si>
  <si>
    <t>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</si>
  <si>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</si>
  <si>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</si>
  <si>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</si>
  <si>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</si>
  <si>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</si>
  <si>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</si>
  <si>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</si>
  <si>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</si>
  <si>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72E</t>
  </si>
  <si>
    <t>経営コンサルタント業</t>
  </si>
  <si>
    <t>72F</t>
  </si>
  <si>
    <t>純粋持株会社</t>
  </si>
  <si>
    <t>729</t>
  </si>
  <si>
    <t>その他の専門サービス業</t>
  </si>
  <si>
    <t>72G</t>
  </si>
  <si>
    <t>興信所</t>
  </si>
  <si>
    <t>72H</t>
  </si>
  <si>
    <t>分類されない専門サービス業</t>
  </si>
  <si>
    <t>73</t>
  </si>
  <si>
    <t>730</t>
  </si>
  <si>
    <t>731</t>
  </si>
  <si>
    <t>74</t>
  </si>
  <si>
    <t>技術サービス業</t>
  </si>
  <si>
    <t>740</t>
  </si>
  <si>
    <t>741</t>
  </si>
  <si>
    <t>獣医業</t>
  </si>
  <si>
    <t>742</t>
  </si>
  <si>
    <t>土木建築サービス業</t>
  </si>
  <si>
    <t>74A</t>
  </si>
  <si>
    <t>建築設計業</t>
  </si>
  <si>
    <t>74B</t>
  </si>
  <si>
    <t>測量業</t>
  </si>
  <si>
    <t>74C</t>
  </si>
  <si>
    <t>その他の土木建築サービス業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</si>
  <si>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</si>
  <si>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</si>
  <si>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</si>
  <si>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</si>
  <si>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</si>
  <si>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</si>
  <si>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</si>
  <si>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</si>
  <si>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</si>
  <si>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</si>
  <si>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M</t>
  </si>
  <si>
    <t>75</t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</si>
  <si>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</si>
  <si>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</si>
  <si>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</si>
  <si>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</si>
  <si>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</si>
  <si>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</si>
  <si>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</si>
  <si>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</si>
  <si>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</si>
  <si>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75A</t>
  </si>
  <si>
    <t>会社・団体の宿泊所</t>
  </si>
  <si>
    <t>75B</t>
  </si>
  <si>
    <t>他に分類されない宿泊業</t>
  </si>
  <si>
    <t>76</t>
  </si>
  <si>
    <t>760</t>
  </si>
  <si>
    <t>761</t>
  </si>
  <si>
    <t>食堂，レストラン</t>
  </si>
  <si>
    <t>762</t>
  </si>
  <si>
    <t>専門料理店</t>
  </si>
  <si>
    <t>76A</t>
  </si>
  <si>
    <t>日本料理店</t>
  </si>
  <si>
    <t>76B</t>
  </si>
  <si>
    <t>中華料理店</t>
  </si>
  <si>
    <t>76C</t>
  </si>
  <si>
    <t>焼肉店</t>
  </si>
  <si>
    <t>76D</t>
  </si>
  <si>
    <t>その他の専門料理店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</si>
  <si>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</si>
  <si>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</si>
  <si>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</si>
  <si>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</si>
  <si>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</si>
  <si>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</si>
  <si>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</si>
  <si>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</si>
  <si>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</si>
  <si>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</si>
  <si>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</si>
  <si>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</si>
  <si>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76E</t>
  </si>
  <si>
    <t>ハンバーガー店</t>
  </si>
  <si>
    <t>76F</t>
  </si>
  <si>
    <t>お好み焼・焼きそば・たこ焼店</t>
  </si>
  <si>
    <t>76G</t>
  </si>
  <si>
    <t>他に分類されないその他の飲食店</t>
  </si>
  <si>
    <t>77</t>
  </si>
  <si>
    <t>770</t>
  </si>
  <si>
    <t>771</t>
  </si>
  <si>
    <t>持ち帰り飲食サービス業</t>
  </si>
  <si>
    <t>772</t>
  </si>
  <si>
    <t>配達飲食サービス業</t>
  </si>
  <si>
    <t>N</t>
  </si>
  <si>
    <t>78</t>
  </si>
  <si>
    <t>780</t>
  </si>
  <si>
    <t>781</t>
  </si>
  <si>
    <t>洗濯業</t>
  </si>
  <si>
    <t>78A</t>
  </si>
  <si>
    <t>普通洗濯業</t>
  </si>
  <si>
    <t>78B</t>
  </si>
  <si>
    <t>リネンサプライ業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</si>
  <si>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</si>
  <si>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</si>
  <si>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</si>
  <si>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</si>
  <si>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</si>
  <si>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</si>
  <si>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</si>
  <si>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</si>
  <si>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</si>
  <si>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</si>
  <si>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</si>
  <si>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</si>
  <si>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</si>
  <si>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</si>
  <si>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</si>
  <si>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</si>
  <si>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</si>
  <si>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</si>
  <si>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</si>
  <si>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</si>
  <si>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</si>
  <si>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</si>
  <si>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79A</t>
  </si>
  <si>
    <t>葬儀業</t>
  </si>
  <si>
    <t>79B</t>
  </si>
  <si>
    <t>結婚式場業</t>
  </si>
  <si>
    <t>79C</t>
  </si>
  <si>
    <t>冠婚葬祭互助会</t>
  </si>
  <si>
    <t>799</t>
  </si>
  <si>
    <t>他に分類されない生活関連サービス業</t>
  </si>
  <si>
    <t>79D</t>
  </si>
  <si>
    <t>写真現像・焼付業</t>
  </si>
  <si>
    <t>79E</t>
  </si>
  <si>
    <t>分類されない生活関連サービス業</t>
  </si>
  <si>
    <t>80</t>
  </si>
  <si>
    <t>800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</si>
  <si>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</si>
  <si>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</si>
  <si>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</si>
  <si>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</si>
  <si>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</si>
  <si>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</si>
  <si>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804</t>
  </si>
  <si>
    <t>スポーツ施設提供業</t>
  </si>
  <si>
    <t>80A</t>
  </si>
  <si>
    <t>スポーツ施設提供業（別掲を除く）</t>
  </si>
  <si>
    <t>80B</t>
  </si>
  <si>
    <t>体育館</t>
  </si>
  <si>
    <t>80C</t>
  </si>
  <si>
    <t>ゴルフ場</t>
  </si>
  <si>
    <t>80D</t>
  </si>
  <si>
    <t>ゴルフ練習場</t>
  </si>
  <si>
    <t>80E</t>
  </si>
  <si>
    <t>ボウリング場</t>
  </si>
  <si>
    <t>80F</t>
  </si>
  <si>
    <t>テニス場</t>
  </si>
  <si>
    <t>80G</t>
  </si>
  <si>
    <t>バッティング・テニス練習場</t>
  </si>
  <si>
    <t>80H</t>
  </si>
  <si>
    <t>フィットネスクラブ</t>
  </si>
  <si>
    <t>805</t>
  </si>
  <si>
    <t>公園，遊園地</t>
  </si>
  <si>
    <t>806</t>
  </si>
  <si>
    <t>遊戯場</t>
  </si>
  <si>
    <t>80J</t>
  </si>
  <si>
    <t>マージャンクラブ</t>
  </si>
  <si>
    <t>80K</t>
  </si>
  <si>
    <t>パチンコホール</t>
  </si>
  <si>
    <t>80L</t>
  </si>
  <si>
    <t>ゲームセンター</t>
  </si>
  <si>
    <t>80M</t>
  </si>
  <si>
    <t>その他の遊戯場</t>
  </si>
  <si>
    <t>809</t>
  </si>
  <si>
    <t>その他の娯楽業</t>
  </si>
  <si>
    <t>80N</t>
  </si>
  <si>
    <t>カラオケボックス業</t>
  </si>
  <si>
    <t>80P</t>
  </si>
  <si>
    <t>他に分類されない娯楽業</t>
  </si>
  <si>
    <t>O</t>
  </si>
  <si>
    <t>81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</si>
  <si>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</si>
  <si>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</si>
  <si>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</si>
  <si>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</si>
  <si>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</si>
  <si>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</si>
  <si>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</si>
  <si>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</si>
  <si>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</si>
  <si>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</si>
  <si>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</si>
  <si>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</si>
  <si>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</si>
  <si>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</si>
  <si>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</si>
  <si>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</si>
  <si>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</si>
  <si>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82</t>
  </si>
  <si>
    <t>820</t>
  </si>
  <si>
    <t>821</t>
  </si>
  <si>
    <t>社会教育</t>
  </si>
  <si>
    <t>82A</t>
  </si>
  <si>
    <t>公民館</t>
  </si>
  <si>
    <t>82B</t>
  </si>
  <si>
    <t>図書館</t>
  </si>
  <si>
    <t>82C</t>
  </si>
  <si>
    <t>博物館，美術館</t>
  </si>
  <si>
    <t>82D</t>
  </si>
  <si>
    <t>動物園，植物園，水族館</t>
  </si>
  <si>
    <t>82E</t>
  </si>
  <si>
    <t>その他の社会教育</t>
  </si>
  <si>
    <t>822</t>
  </si>
  <si>
    <t>職業・教育支援施設</t>
  </si>
  <si>
    <t>823</t>
  </si>
  <si>
    <t>学習塾</t>
  </si>
  <si>
    <t>824</t>
  </si>
  <si>
    <t>教養・技能教授業</t>
  </si>
  <si>
    <t>82F</t>
  </si>
  <si>
    <t>音楽教授業</t>
  </si>
  <si>
    <t>82G</t>
  </si>
  <si>
    <t>書道教授業</t>
  </si>
  <si>
    <t>82H</t>
  </si>
  <si>
    <t>生花・茶道教授業</t>
  </si>
  <si>
    <t>82J</t>
  </si>
  <si>
    <t>そろばん教授業</t>
  </si>
  <si>
    <t>82K</t>
  </si>
  <si>
    <t>外国語会話教授業</t>
  </si>
  <si>
    <t>82L</t>
  </si>
  <si>
    <t>スポーツ・健康教授業</t>
  </si>
  <si>
    <t>82M</t>
  </si>
  <si>
    <t>その他の教養・技能教授業</t>
  </si>
  <si>
    <t>829</t>
  </si>
  <si>
    <t>他に分類されない教育，学習支援業</t>
  </si>
  <si>
    <t>P</t>
  </si>
  <si>
    <t>83</t>
  </si>
  <si>
    <t>830</t>
  </si>
  <si>
    <t>831</t>
  </si>
  <si>
    <t>病院</t>
  </si>
  <si>
    <t>832</t>
  </si>
  <si>
    <t>一般診療所</t>
  </si>
  <si>
    <t>833</t>
  </si>
  <si>
    <t>歯科診療所</t>
  </si>
  <si>
    <t>834</t>
  </si>
  <si>
    <t>助産・看護業</t>
  </si>
  <si>
    <t>83A</t>
  </si>
  <si>
    <t>助産所</t>
  </si>
  <si>
    <t>83B</t>
  </si>
  <si>
    <t>看護業</t>
  </si>
  <si>
    <t>835</t>
  </si>
  <si>
    <t>療術業</t>
  </si>
  <si>
    <t>836</t>
  </si>
  <si>
    <t>医療に附帯するサービス業</t>
  </si>
  <si>
    <t>83C</t>
  </si>
  <si>
    <t>歯科技工所</t>
  </si>
  <si>
    <t>83D</t>
  </si>
  <si>
    <t>その他の医療に附帯するサービス業</t>
  </si>
  <si>
    <t>84</t>
  </si>
  <si>
    <t>840</t>
  </si>
  <si>
    <t>841</t>
  </si>
  <si>
    <t>保健所</t>
  </si>
  <si>
    <t>842</t>
  </si>
  <si>
    <t>健康相談施設</t>
  </si>
  <si>
    <t>849</t>
  </si>
  <si>
    <t>その他の保健衛生</t>
  </si>
  <si>
    <t>85</t>
  </si>
  <si>
    <t>850</t>
  </si>
  <si>
    <t>851</t>
  </si>
  <si>
    <t>社会保険事業団体</t>
  </si>
  <si>
    <t>852</t>
  </si>
  <si>
    <t>福祉事務所</t>
  </si>
  <si>
    <t>853</t>
  </si>
  <si>
    <t>児童福祉事業</t>
  </si>
  <si>
    <t>85A</t>
  </si>
  <si>
    <t>保育所</t>
  </si>
  <si>
    <t>85B</t>
  </si>
  <si>
    <t>その他の児童福祉事業</t>
  </si>
  <si>
    <t>854</t>
  </si>
  <si>
    <t>老人福祉・介護事業</t>
  </si>
  <si>
    <t>85C</t>
  </si>
  <si>
    <t>特別養護老人ホーム</t>
  </si>
  <si>
    <t>85D</t>
  </si>
  <si>
    <t>介護老人保健施設</t>
  </si>
  <si>
    <t>85E</t>
  </si>
  <si>
    <t>通所・短期入所介護事業</t>
  </si>
  <si>
    <t>85F</t>
  </si>
  <si>
    <t>訪問介護事業</t>
  </si>
  <si>
    <t>85G</t>
  </si>
  <si>
    <t>認知症老人グループホーム</t>
  </si>
  <si>
    <t>85H</t>
  </si>
  <si>
    <t>有料老人ホーム</t>
  </si>
  <si>
    <t>85J</t>
  </si>
  <si>
    <t>その他の老人福祉・介護事業</t>
  </si>
  <si>
    <t>855</t>
  </si>
  <si>
    <t>障害者福祉事業</t>
  </si>
  <si>
    <t>859</t>
  </si>
  <si>
    <t>その他の社会保険等</t>
  </si>
  <si>
    <t>85K</t>
  </si>
  <si>
    <t>更生保護事業</t>
  </si>
  <si>
    <t>85L</t>
  </si>
  <si>
    <t>分類されない社会保険等</t>
  </si>
  <si>
    <t>Q</t>
  </si>
  <si>
    <t>86</t>
  </si>
  <si>
    <t>860</t>
  </si>
  <si>
    <t>861</t>
  </si>
  <si>
    <t>862</t>
  </si>
  <si>
    <t>郵便局受託業</t>
  </si>
  <si>
    <t>87</t>
  </si>
  <si>
    <t>870</t>
  </si>
  <si>
    <t>871</t>
  </si>
  <si>
    <t>農林水産業協同組合</t>
  </si>
  <si>
    <t>872</t>
  </si>
  <si>
    <t>事業協同組合</t>
  </si>
  <si>
    <t>R</t>
  </si>
  <si>
    <t>88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</si>
  <si>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</si>
  <si>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</si>
  <si>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</si>
  <si>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</si>
  <si>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</si>
  <si>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</si>
  <si>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</si>
  <si>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</si>
  <si>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890</t>
  </si>
  <si>
    <t>891</t>
  </si>
  <si>
    <t>90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</si>
  <si>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</si>
  <si>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</si>
  <si>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</si>
  <si>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</si>
  <si>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</si>
  <si>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</si>
  <si>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</si>
  <si>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</si>
  <si>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</si>
  <si>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</t>
  </si>
  <si>
    <t>910</t>
  </si>
  <si>
    <t>911</t>
  </si>
  <si>
    <t>職業紹介業</t>
  </si>
  <si>
    <t>912</t>
  </si>
  <si>
    <t>労働者派遣業</t>
  </si>
  <si>
    <t>92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</si>
  <si>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</si>
  <si>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</si>
  <si>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</si>
  <si>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</si>
  <si>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</si>
  <si>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</si>
  <si>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</si>
  <si>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</si>
  <si>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</si>
  <si>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</si>
  <si>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</si>
  <si>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</si>
  <si>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</si>
  <si>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</si>
  <si>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</si>
  <si>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</si>
  <si>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</si>
  <si>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</si>
  <si>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</si>
  <si>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</si>
  <si>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</si>
  <si>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</si>
  <si>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</si>
  <si>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</si>
  <si>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</si>
  <si>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</si>
  <si>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</si>
  <si>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</si>
  <si>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</si>
  <si>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</si>
  <si>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</si>
  <si>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</si>
  <si>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</si>
  <si>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</si>
  <si>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</si>
  <si>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</si>
  <si>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</si>
  <si>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S</t>
  </si>
  <si>
    <t>公務（他に分類されるものを除く）</t>
  </si>
  <si>
    <t>97</t>
  </si>
  <si>
    <t>971</t>
  </si>
  <si>
    <t>立法機関</t>
  </si>
  <si>
    <t>972</t>
  </si>
  <si>
    <t>司法機関</t>
  </si>
  <si>
    <t>973</t>
  </si>
  <si>
    <t>行政機関</t>
  </si>
  <si>
    <t>98</t>
  </si>
  <si>
    <t>981</t>
  </si>
  <si>
    <t>都道府県機関</t>
  </si>
  <si>
    <t>982</t>
  </si>
  <si>
    <t>市町村機関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</si>
</sst>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.0_ ;[Red]\-#,##0.0\ "/>
    <numFmt numFmtId="179" formatCode="#,##0\ "/>
    <numFmt numFmtId="180" formatCode="\ ###,##0.0;&quot;-&quot;###,##0.0"/>
    <numFmt numFmtId="181" formatCode="#,###,###,##0;&quot; -&quot;###,###,##0"/>
    <numFmt numFmtId="182" formatCode="\ ###,###,##0;&quot;-&quot;###,###,##0"/>
    <numFmt numFmtId="183" formatCode="#,##0.0\ "/>
    <numFmt numFmtId="184" formatCode="\ ###,###,###,###,##0;&quot;-&quot;###,###,###,###,##0"/>
    <numFmt numFmtId="185" formatCode="##,###,###,###,##0;&quot;-&quot;#,###,###,###,##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5.5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Times New Roman"/>
      <family val="1"/>
    </font>
    <font>
      <b/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2"/>
      <color theme="1"/>
      <name val="ＭＳ Ｐ明朝"/>
      <family val="1"/>
    </font>
    <font>
      <sz val="11"/>
      <color rgb="FF006100"/>
      <name val="Calibri"/>
      <family val="3"/>
    </font>
    <font>
      <sz val="6"/>
      <color theme="1"/>
      <name val="ＭＳ 明朝"/>
      <family val="1"/>
    </font>
    <font>
      <b/>
      <sz val="12"/>
      <color theme="1"/>
      <name val="ＭＳ Ｐ明朝"/>
      <family val="1"/>
    </font>
    <font>
      <sz val="11"/>
      <color theme="1"/>
      <name val="ＭＳ 明朝"/>
      <family val="1"/>
    </font>
    <font>
      <b/>
      <sz val="11"/>
      <color theme="1"/>
      <name val="Times New Roman"/>
      <family val="1"/>
    </font>
    <font>
      <b/>
      <sz val="11"/>
      <color theme="1"/>
      <name val="ＭＳ 明朝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thin"/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tted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dotted"/>
    </border>
    <border>
      <left style="dotted"/>
      <right style="thick"/>
      <top style="thin"/>
      <bottom style="dotted"/>
    </border>
    <border>
      <left style="dotted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dotted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dotted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n"/>
      <right style="dotted"/>
      <top>
        <color indexed="63"/>
      </top>
      <bottom style="thick"/>
    </border>
    <border>
      <left style="dotted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ck"/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ck"/>
    </border>
    <border>
      <left style="dotted"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Fill="0" applyBorder="0" applyAlignment="0">
      <protection/>
    </xf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>
      <alignment vertical="center"/>
      <protection/>
    </xf>
    <xf numFmtId="0" fontId="58" fillId="0" borderId="0">
      <alignment vertical="center"/>
      <protection/>
    </xf>
    <xf numFmtId="0" fontId="7" fillId="0" borderId="0">
      <alignment/>
      <protection/>
    </xf>
    <xf numFmtId="0" fontId="33" fillId="0" borderId="0">
      <alignment vertical="center"/>
      <protection/>
    </xf>
    <xf numFmtId="0" fontId="7" fillId="0" borderId="0">
      <alignment/>
      <protection/>
    </xf>
    <xf numFmtId="0" fontId="59" fillId="32" borderId="0" applyNumberFormat="0" applyBorder="0" applyAlignment="0" applyProtection="0"/>
  </cellStyleXfs>
  <cellXfs count="5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10" xfId="49" applyNumberFormat="1" applyFont="1" applyBorder="1" applyAlignment="1">
      <alignment horizontal="center" vertical="center"/>
    </xf>
    <xf numFmtId="179" fontId="2" fillId="0" borderId="11" xfId="49" applyNumberFormat="1" applyFont="1" applyBorder="1" applyAlignment="1">
      <alignment horizontal="right" vertical="center"/>
    </xf>
    <xf numFmtId="179" fontId="2" fillId="0" borderId="10" xfId="49" applyNumberFormat="1" applyFont="1" applyBorder="1" applyAlignment="1">
      <alignment horizontal="right" vertical="center"/>
    </xf>
    <xf numFmtId="179" fontId="2" fillId="0" borderId="12" xfId="49" applyNumberFormat="1" applyFont="1" applyBorder="1" applyAlignment="1">
      <alignment horizontal="right" vertical="center"/>
    </xf>
    <xf numFmtId="179" fontId="2" fillId="0" borderId="0" xfId="49" applyNumberFormat="1" applyFont="1" applyBorder="1" applyAlignment="1">
      <alignment horizontal="center" vertical="center"/>
    </xf>
    <xf numFmtId="179" fontId="2" fillId="0" borderId="13" xfId="49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9" fontId="2" fillId="0" borderId="0" xfId="49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41" fontId="2" fillId="0" borderId="13" xfId="49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0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center" vertical="center"/>
    </xf>
    <xf numFmtId="178" fontId="2" fillId="0" borderId="15" xfId="49" applyNumberFormat="1" applyFont="1" applyBorder="1" applyAlignment="1">
      <alignment horizontal="right" vertical="center"/>
    </xf>
    <xf numFmtId="178" fontId="2" fillId="0" borderId="16" xfId="49" applyNumberFormat="1" applyFont="1" applyBorder="1" applyAlignment="1">
      <alignment horizontal="right" vertical="center"/>
    </xf>
    <xf numFmtId="178" fontId="2" fillId="0" borderId="17" xfId="49" applyNumberFormat="1" applyFont="1" applyBorder="1" applyAlignment="1">
      <alignment horizontal="right" vertical="center"/>
    </xf>
    <xf numFmtId="41" fontId="2" fillId="0" borderId="16" xfId="49" applyNumberFormat="1" applyFont="1" applyBorder="1" applyAlignment="1">
      <alignment horizontal="right" vertical="center"/>
    </xf>
    <xf numFmtId="41" fontId="2" fillId="0" borderId="17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49" applyNumberFormat="1" applyFont="1" applyBorder="1" applyAlignment="1">
      <alignment horizontal="right" vertical="center"/>
    </xf>
    <xf numFmtId="178" fontId="2" fillId="0" borderId="22" xfId="49" applyNumberFormat="1" applyFont="1" applyBorder="1" applyAlignment="1">
      <alignment horizontal="right" vertical="center"/>
    </xf>
    <xf numFmtId="41" fontId="2" fillId="0" borderId="22" xfId="49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 wrapText="1"/>
    </xf>
    <xf numFmtId="41" fontId="2" fillId="0" borderId="24" xfId="49" applyNumberFormat="1" applyFont="1" applyBorder="1" applyAlignment="1">
      <alignment horizontal="right" vertical="center"/>
    </xf>
    <xf numFmtId="178" fontId="2" fillId="0" borderId="24" xfId="49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 wrapText="1"/>
    </xf>
    <xf numFmtId="178" fontId="2" fillId="0" borderId="26" xfId="49" applyNumberFormat="1" applyFont="1" applyBorder="1" applyAlignment="1">
      <alignment horizontal="right" vertical="center"/>
    </xf>
    <xf numFmtId="179" fontId="2" fillId="0" borderId="27" xfId="49" applyNumberFormat="1" applyFont="1" applyBorder="1" applyAlignment="1">
      <alignment horizontal="right" vertical="center"/>
    </xf>
    <xf numFmtId="179" fontId="2" fillId="0" borderId="28" xfId="49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9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8" fontId="2" fillId="0" borderId="33" xfId="49" applyNumberFormat="1" applyFont="1" applyBorder="1" applyAlignment="1">
      <alignment horizontal="right" vertical="center"/>
    </xf>
    <xf numFmtId="41" fontId="2" fillId="0" borderId="34" xfId="49" applyNumberFormat="1" applyFont="1" applyBorder="1" applyAlignment="1">
      <alignment horizontal="right" vertical="center"/>
    </xf>
    <xf numFmtId="41" fontId="2" fillId="0" borderId="33" xfId="49" applyNumberFormat="1" applyFont="1" applyBorder="1" applyAlignment="1">
      <alignment horizontal="right" vertical="center"/>
    </xf>
    <xf numFmtId="41" fontId="2" fillId="0" borderId="35" xfId="49" applyNumberFormat="1" applyFont="1" applyBorder="1" applyAlignment="1">
      <alignment horizontal="right" vertical="center"/>
    </xf>
    <xf numFmtId="179" fontId="2" fillId="0" borderId="36" xfId="49" applyNumberFormat="1" applyFont="1" applyBorder="1" applyAlignment="1">
      <alignment horizontal="right" vertical="center"/>
    </xf>
    <xf numFmtId="179" fontId="2" fillId="0" borderId="34" xfId="49" applyNumberFormat="1" applyFont="1" applyBorder="1" applyAlignment="1">
      <alignment horizontal="right" vertical="center"/>
    </xf>
    <xf numFmtId="178" fontId="2" fillId="0" borderId="35" xfId="49" applyNumberFormat="1" applyFont="1" applyBorder="1" applyAlignment="1">
      <alignment horizontal="right" vertical="center"/>
    </xf>
    <xf numFmtId="179" fontId="2" fillId="0" borderId="34" xfId="0" applyNumberFormat="1" applyFont="1" applyBorder="1" applyAlignment="1">
      <alignment horizontal="right" vertical="center"/>
    </xf>
    <xf numFmtId="178" fontId="2" fillId="0" borderId="35" xfId="0" applyNumberFormat="1" applyFont="1" applyBorder="1" applyAlignment="1">
      <alignment horizontal="right" vertical="center"/>
    </xf>
    <xf numFmtId="41" fontId="2" fillId="0" borderId="33" xfId="0" applyNumberFormat="1" applyFont="1" applyBorder="1" applyAlignment="1">
      <alignment horizontal="right" vertical="center"/>
    </xf>
    <xf numFmtId="41" fontId="2" fillId="0" borderId="34" xfId="0" applyNumberFormat="1" applyFont="1" applyBorder="1" applyAlignment="1">
      <alignment horizontal="right" vertical="center"/>
    </xf>
    <xf numFmtId="179" fontId="2" fillId="0" borderId="36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78" fontId="2" fillId="0" borderId="37" xfId="49" applyNumberFormat="1" applyFont="1" applyBorder="1" applyAlignment="1">
      <alignment horizontal="right" vertical="center"/>
    </xf>
    <xf numFmtId="0" fontId="57" fillId="0" borderId="0" xfId="62" applyFont="1">
      <alignment vertical="center"/>
      <protection/>
    </xf>
    <xf numFmtId="0" fontId="57" fillId="0" borderId="0" xfId="62" applyFont="1" applyAlignment="1">
      <alignment vertical="center"/>
      <protection/>
    </xf>
    <xf numFmtId="0" fontId="60" fillId="0" borderId="0" xfId="62" applyFont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1" fontId="2" fillId="0" borderId="12" xfId="49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/>
    </xf>
    <xf numFmtId="38" fontId="2" fillId="0" borderId="39" xfId="49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8" fontId="2" fillId="0" borderId="42" xfId="49" applyFont="1" applyBorder="1" applyAlignment="1">
      <alignment horizontal="center" vertical="center"/>
    </xf>
    <xf numFmtId="38" fontId="2" fillId="0" borderId="43" xfId="49" applyFont="1" applyBorder="1" applyAlignment="1">
      <alignment horizontal="center" vertical="center"/>
    </xf>
    <xf numFmtId="38" fontId="2" fillId="0" borderId="44" xfId="49" applyFont="1" applyBorder="1" applyAlignment="1">
      <alignment horizontal="center" vertical="center"/>
    </xf>
    <xf numFmtId="38" fontId="2" fillId="0" borderId="45" xfId="49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183" fontId="2" fillId="0" borderId="15" xfId="0" applyNumberFormat="1" applyFont="1" applyBorder="1" applyAlignment="1">
      <alignment horizontal="right" vertical="center"/>
    </xf>
    <xf numFmtId="179" fontId="2" fillId="0" borderId="49" xfId="49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9" fontId="2" fillId="0" borderId="50" xfId="49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3" fontId="2" fillId="0" borderId="17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 vertical="center"/>
    </xf>
    <xf numFmtId="41" fontId="2" fillId="0" borderId="0" xfId="49" applyNumberFormat="1" applyFont="1" applyBorder="1" applyAlignment="1">
      <alignment horizontal="right" vertical="center"/>
    </xf>
    <xf numFmtId="41" fontId="2" fillId="0" borderId="17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41" fontId="2" fillId="0" borderId="50" xfId="49" applyNumberFormat="1" applyFont="1" applyBorder="1" applyAlignment="1">
      <alignment horizontal="right" vertical="center"/>
    </xf>
    <xf numFmtId="179" fontId="2" fillId="0" borderId="51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83" fontId="2" fillId="0" borderId="0" xfId="0" applyNumberFormat="1" applyFont="1" applyAlignment="1">
      <alignment vertical="center"/>
    </xf>
    <xf numFmtId="0" fontId="58" fillId="0" borderId="0" xfId="63" applyAlignment="1">
      <alignment vertical="center" wrapText="1"/>
      <protection/>
    </xf>
    <xf numFmtId="0" fontId="58" fillId="0" borderId="0" xfId="63">
      <alignment vertical="center"/>
      <protection/>
    </xf>
    <xf numFmtId="0" fontId="58" fillId="0" borderId="53" xfId="63" applyBorder="1" applyAlignment="1">
      <alignment vertical="center" wrapText="1"/>
      <protection/>
    </xf>
    <xf numFmtId="0" fontId="58" fillId="0" borderId="54" xfId="63" applyBorder="1">
      <alignment vertical="center"/>
      <protection/>
    </xf>
    <xf numFmtId="0" fontId="58" fillId="0" borderId="54" xfId="63" applyBorder="1" applyAlignment="1">
      <alignment vertical="center" wrapText="1"/>
      <protection/>
    </xf>
    <xf numFmtId="0" fontId="58" fillId="0" borderId="55" xfId="63" applyBorder="1" applyAlignment="1">
      <alignment vertical="center" wrapText="1"/>
      <protection/>
    </xf>
    <xf numFmtId="0" fontId="61" fillId="0" borderId="56" xfId="63" applyFont="1" applyBorder="1">
      <alignment vertical="center"/>
      <protection/>
    </xf>
    <xf numFmtId="0" fontId="58" fillId="0" borderId="57" xfId="63" applyBorder="1">
      <alignment vertical="center"/>
      <protection/>
    </xf>
    <xf numFmtId="0" fontId="58" fillId="0" borderId="57" xfId="63" applyBorder="1" applyAlignment="1">
      <alignment vertical="center" wrapText="1"/>
      <protection/>
    </xf>
    <xf numFmtId="0" fontId="58" fillId="0" borderId="58" xfId="63" applyBorder="1" applyAlignment="1">
      <alignment vertical="center" wrapText="1"/>
      <protection/>
    </xf>
    <xf numFmtId="0" fontId="58" fillId="0" borderId="10" xfId="63" applyBorder="1">
      <alignment vertical="center"/>
      <protection/>
    </xf>
    <xf numFmtId="0" fontId="58" fillId="0" borderId="0" xfId="63" applyBorder="1">
      <alignment vertical="center"/>
      <protection/>
    </xf>
    <xf numFmtId="0" fontId="58" fillId="0" borderId="59" xfId="63" applyBorder="1">
      <alignment vertical="center"/>
      <protection/>
    </xf>
    <xf numFmtId="0" fontId="58" fillId="0" borderId="60" xfId="63" applyBorder="1" applyAlignment="1">
      <alignment horizontal="center" vertical="center"/>
      <protection/>
    </xf>
    <xf numFmtId="0" fontId="58" fillId="0" borderId="61" xfId="63" applyBorder="1" applyAlignment="1">
      <alignment vertical="center" wrapText="1"/>
      <protection/>
    </xf>
    <xf numFmtId="0" fontId="58" fillId="0" borderId="61" xfId="63" applyBorder="1" applyAlignment="1">
      <alignment horizontal="center" vertical="center"/>
      <protection/>
    </xf>
    <xf numFmtId="0" fontId="58" fillId="0" borderId="62" xfId="63" applyBorder="1" applyAlignment="1">
      <alignment horizontal="center" vertical="center"/>
      <protection/>
    </xf>
    <xf numFmtId="0" fontId="58" fillId="0" borderId="61" xfId="63" applyFont="1" applyBorder="1" applyAlignment="1">
      <alignment vertical="center" wrapText="1"/>
      <protection/>
    </xf>
    <xf numFmtId="0" fontId="58" fillId="0" borderId="61" xfId="63" applyBorder="1" applyAlignment="1">
      <alignment horizontal="center" vertical="center" wrapText="1"/>
      <protection/>
    </xf>
    <xf numFmtId="0" fontId="58" fillId="0" borderId="10" xfId="63" applyBorder="1" applyAlignment="1">
      <alignment vertical="center"/>
      <protection/>
    </xf>
    <xf numFmtId="0" fontId="58" fillId="0" borderId="0" xfId="63" applyBorder="1" applyAlignment="1">
      <alignment vertical="center" wrapText="1"/>
      <protection/>
    </xf>
    <xf numFmtId="0" fontId="58" fillId="0" borderId="0" xfId="63" applyBorder="1" applyAlignment="1">
      <alignment horizontal="center" vertical="center"/>
      <protection/>
    </xf>
    <xf numFmtId="0" fontId="58" fillId="0" borderId="59" xfId="63" applyBorder="1" applyAlignment="1">
      <alignment horizontal="center" vertical="center"/>
      <protection/>
    </xf>
    <xf numFmtId="0" fontId="58" fillId="0" borderId="63" xfId="63" applyBorder="1" applyAlignment="1">
      <alignment horizontal="center" vertical="center"/>
      <protection/>
    </xf>
    <xf numFmtId="0" fontId="58" fillId="0" borderId="64" xfId="63" applyFont="1" applyBorder="1" applyAlignment="1">
      <alignment vertical="center" wrapText="1"/>
      <protection/>
    </xf>
    <xf numFmtId="0" fontId="58" fillId="0" borderId="64" xfId="63" applyBorder="1" applyAlignment="1">
      <alignment horizontal="center" vertical="center"/>
      <protection/>
    </xf>
    <xf numFmtId="0" fontId="58" fillId="0" borderId="65" xfId="63" applyBorder="1" applyAlignment="1">
      <alignment horizontal="center" vertical="center"/>
      <protection/>
    </xf>
    <xf numFmtId="0" fontId="61" fillId="0" borderId="66" xfId="63" applyFont="1" applyBorder="1" applyAlignment="1">
      <alignment vertical="center"/>
      <protection/>
    </xf>
    <xf numFmtId="0" fontId="58" fillId="0" borderId="67" xfId="63" applyBorder="1" applyAlignment="1">
      <alignment vertical="center" wrapText="1"/>
      <protection/>
    </xf>
    <xf numFmtId="0" fontId="58" fillId="0" borderId="67" xfId="63" applyBorder="1">
      <alignment vertical="center"/>
      <protection/>
    </xf>
    <xf numFmtId="0" fontId="58" fillId="0" borderId="68" xfId="63" applyBorder="1">
      <alignment vertical="center"/>
      <protection/>
    </xf>
    <xf numFmtId="0" fontId="58" fillId="0" borderId="61" xfId="63" applyBorder="1" applyAlignment="1" quotePrefix="1">
      <alignment horizontal="center" vertical="center"/>
      <protection/>
    </xf>
    <xf numFmtId="0" fontId="58" fillId="0" borderId="62" xfId="63" applyBorder="1" applyAlignment="1" quotePrefix="1">
      <alignment horizontal="center" vertical="center"/>
      <protection/>
    </xf>
    <xf numFmtId="0" fontId="58" fillId="0" borderId="64" xfId="63" applyBorder="1">
      <alignment vertical="center"/>
      <protection/>
    </xf>
    <xf numFmtId="0" fontId="58" fillId="0" borderId="65" xfId="63" applyBorder="1" applyAlignment="1" quotePrefix="1">
      <alignment horizontal="center" vertical="center"/>
      <protection/>
    </xf>
    <xf numFmtId="0" fontId="58" fillId="0" borderId="69" xfId="63" applyFont="1" applyBorder="1" applyAlignment="1">
      <alignment horizontal="center" vertical="center"/>
      <protection/>
    </xf>
    <xf numFmtId="0" fontId="58" fillId="0" borderId="70" xfId="63" applyFont="1" applyBorder="1" applyAlignment="1">
      <alignment vertical="center" wrapText="1"/>
      <protection/>
    </xf>
    <xf numFmtId="0" fontId="58" fillId="0" borderId="70" xfId="63" applyBorder="1">
      <alignment vertical="center"/>
      <protection/>
    </xf>
    <xf numFmtId="0" fontId="58" fillId="0" borderId="71" xfId="63" applyBorder="1" applyAlignment="1">
      <alignment horizontal="center" vertical="center"/>
      <protection/>
    </xf>
    <xf numFmtId="0" fontId="58" fillId="0" borderId="10" xfId="63" applyFont="1" applyBorder="1" applyAlignment="1">
      <alignment vertical="center"/>
      <protection/>
    </xf>
    <xf numFmtId="0" fontId="58" fillId="0" borderId="64" xfId="63" applyBorder="1" applyAlignment="1">
      <alignment horizontal="center" vertical="center" wrapText="1"/>
      <protection/>
    </xf>
    <xf numFmtId="0" fontId="58" fillId="0" borderId="65" xfId="63" applyBorder="1">
      <alignment vertical="center"/>
      <protection/>
    </xf>
    <xf numFmtId="0" fontId="58" fillId="0" borderId="62" xfId="63" applyBorder="1">
      <alignment vertical="center"/>
      <protection/>
    </xf>
    <xf numFmtId="0" fontId="58" fillId="0" borderId="64" xfId="63" applyBorder="1" applyAlignment="1" quotePrefix="1">
      <alignment horizontal="center" vertical="center"/>
      <protection/>
    </xf>
    <xf numFmtId="0" fontId="58" fillId="0" borderId="0" xfId="63" applyAlignment="1">
      <alignment vertical="center" wrapText="1"/>
      <protection/>
    </xf>
    <xf numFmtId="0" fontId="5" fillId="0" borderId="27" xfId="64" applyFont="1" applyBorder="1" applyAlignment="1">
      <alignment horizontal="left" vertical="center"/>
      <protection/>
    </xf>
    <xf numFmtId="179" fontId="5" fillId="0" borderId="0" xfId="64" applyNumberFormat="1" applyFont="1" applyBorder="1" applyAlignment="1">
      <alignment vertical="center"/>
      <protection/>
    </xf>
    <xf numFmtId="179" fontId="5" fillId="0" borderId="27" xfId="64" applyNumberFormat="1" applyFont="1" applyBorder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0" fontId="2" fillId="0" borderId="72" xfId="64" applyFont="1" applyBorder="1" applyAlignment="1">
      <alignment horizontal="center" vertical="center" wrapText="1"/>
      <protection/>
    </xf>
    <xf numFmtId="179" fontId="2" fillId="0" borderId="73" xfId="64" applyNumberFormat="1" applyFont="1" applyFill="1" applyBorder="1" applyAlignment="1">
      <alignment horizontal="center" vertical="center"/>
      <protection/>
    </xf>
    <xf numFmtId="179" fontId="2" fillId="0" borderId="74" xfId="64" applyNumberFormat="1" applyFont="1" applyFill="1" applyBorder="1" applyAlignment="1">
      <alignment horizontal="center" vertical="center"/>
      <protection/>
    </xf>
    <xf numFmtId="179" fontId="2" fillId="0" borderId="75" xfId="64" applyNumberFormat="1" applyFont="1" applyFill="1" applyBorder="1" applyAlignment="1">
      <alignment horizontal="center" vertical="center"/>
      <protection/>
    </xf>
    <xf numFmtId="179" fontId="2" fillId="0" borderId="76" xfId="64" applyNumberFormat="1" applyFont="1" applyFill="1" applyBorder="1" applyAlignment="1">
      <alignment horizontal="center" vertical="center"/>
      <protection/>
    </xf>
    <xf numFmtId="179" fontId="2" fillId="0" borderId="73" xfId="64" applyNumberFormat="1" applyFont="1" applyFill="1" applyBorder="1" applyAlignment="1">
      <alignment horizontal="center" vertical="center" wrapText="1"/>
      <protection/>
    </xf>
    <xf numFmtId="179" fontId="2" fillId="0" borderId="77" xfId="64" applyNumberFormat="1" applyFont="1" applyFill="1" applyBorder="1" applyAlignment="1">
      <alignment horizontal="center" vertical="center" wrapText="1"/>
      <protection/>
    </xf>
    <xf numFmtId="0" fontId="2" fillId="0" borderId="0" xfId="64" applyFont="1" applyBorder="1" applyAlignment="1">
      <alignment vertical="center"/>
      <protection/>
    </xf>
    <xf numFmtId="0" fontId="2" fillId="0" borderId="78" xfId="64" applyFont="1" applyBorder="1" applyAlignment="1">
      <alignment horizontal="center" vertical="center" wrapText="1"/>
      <protection/>
    </xf>
    <xf numFmtId="179" fontId="2" fillId="0" borderId="79" xfId="64" applyNumberFormat="1" applyFont="1" applyFill="1" applyBorder="1" applyAlignment="1">
      <alignment horizontal="center" vertical="center" wrapText="1"/>
      <protection/>
    </xf>
    <xf numFmtId="179" fontId="2" fillId="0" borderId="80" xfId="64" applyNumberFormat="1" applyFont="1" applyFill="1" applyBorder="1" applyAlignment="1">
      <alignment horizontal="center" vertical="center" wrapText="1"/>
      <protection/>
    </xf>
    <xf numFmtId="179" fontId="2" fillId="0" borderId="81" xfId="64" applyNumberFormat="1" applyFont="1" applyFill="1" applyBorder="1" applyAlignment="1">
      <alignment horizontal="center" vertical="center" wrapText="1"/>
      <protection/>
    </xf>
    <xf numFmtId="179" fontId="2" fillId="0" borderId="82" xfId="64" applyNumberFormat="1" applyFont="1" applyFill="1" applyBorder="1" applyAlignment="1">
      <alignment horizontal="center" vertical="center" wrapText="1"/>
      <protection/>
    </xf>
    <xf numFmtId="179" fontId="2" fillId="0" borderId="83" xfId="64" applyNumberFormat="1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vertical="center" wrapText="1"/>
      <protection/>
    </xf>
    <xf numFmtId="0" fontId="2" fillId="0" borderId="84" xfId="64" applyFont="1" applyBorder="1" applyAlignment="1">
      <alignment horizontal="center" vertical="center" wrapText="1"/>
      <protection/>
    </xf>
    <xf numFmtId="179" fontId="2" fillId="0" borderId="85" xfId="64" applyNumberFormat="1" applyFont="1" applyFill="1" applyBorder="1" applyAlignment="1">
      <alignment horizontal="center" vertical="center" wrapText="1"/>
      <protection/>
    </xf>
    <xf numFmtId="179" fontId="2" fillId="0" borderId="86" xfId="64" applyNumberFormat="1" applyFont="1" applyFill="1" applyBorder="1" applyAlignment="1">
      <alignment horizontal="center" vertical="center" wrapText="1"/>
      <protection/>
    </xf>
    <xf numFmtId="179" fontId="2" fillId="0" borderId="87" xfId="64" applyNumberFormat="1" applyFont="1" applyFill="1" applyBorder="1" applyAlignment="1">
      <alignment horizontal="center" vertical="center" wrapText="1"/>
      <protection/>
    </xf>
    <xf numFmtId="179" fontId="2" fillId="0" borderId="88" xfId="64" applyNumberFormat="1" applyFont="1" applyFill="1" applyBorder="1" applyAlignment="1">
      <alignment horizontal="center" vertical="center" wrapText="1"/>
      <protection/>
    </xf>
    <xf numFmtId="179" fontId="2" fillId="0" borderId="29" xfId="64" applyNumberFormat="1" applyFont="1" applyFill="1" applyBorder="1" applyAlignment="1">
      <alignment horizontal="center" vertical="center" wrapText="1"/>
      <protection/>
    </xf>
    <xf numFmtId="179" fontId="2" fillId="0" borderId="19" xfId="64" applyNumberFormat="1" applyFont="1" applyFill="1" applyBorder="1" applyAlignment="1">
      <alignment horizontal="center" vertical="center" wrapText="1"/>
      <protection/>
    </xf>
    <xf numFmtId="49" fontId="2" fillId="0" borderId="89" xfId="64" applyNumberFormat="1" applyFont="1" applyFill="1" applyBorder="1" applyAlignment="1">
      <alignment horizontal="center" vertical="center"/>
      <protection/>
    </xf>
    <xf numFmtId="179" fontId="2" fillId="0" borderId="85" xfId="64" applyNumberFormat="1" applyFont="1" applyFill="1" applyBorder="1" applyAlignment="1" quotePrefix="1">
      <alignment horizontal="right" vertical="center"/>
      <protection/>
    </xf>
    <xf numFmtId="183" fontId="2" fillId="0" borderId="86" xfId="64" applyNumberFormat="1" applyFont="1" applyFill="1" applyBorder="1" applyAlignment="1" quotePrefix="1">
      <alignment horizontal="right" vertical="center"/>
      <protection/>
    </xf>
    <xf numFmtId="179" fontId="2" fillId="0" borderId="90" xfId="64" applyNumberFormat="1" applyFont="1" applyFill="1" applyBorder="1" applyAlignment="1" quotePrefix="1">
      <alignment horizontal="right" vertical="center"/>
      <protection/>
    </xf>
    <xf numFmtId="183" fontId="2" fillId="0" borderId="90" xfId="64" applyNumberFormat="1" applyFont="1" applyFill="1" applyBorder="1" applyAlignment="1" quotePrefix="1">
      <alignment horizontal="right" vertical="center"/>
      <protection/>
    </xf>
    <xf numFmtId="183" fontId="2" fillId="0" borderId="14" xfId="64" applyNumberFormat="1" applyFont="1" applyFill="1" applyBorder="1" applyAlignment="1" quotePrefix="1">
      <alignment horizontal="right" vertical="center"/>
      <protection/>
    </xf>
    <xf numFmtId="179" fontId="2" fillId="0" borderId="91" xfId="64" applyNumberFormat="1" applyFont="1" applyFill="1" applyBorder="1" applyAlignment="1" quotePrefix="1">
      <alignment horizontal="right" vertical="center"/>
      <protection/>
    </xf>
    <xf numFmtId="183" fontId="2" fillId="0" borderId="92" xfId="64" applyNumberFormat="1" applyFont="1" applyFill="1" applyBorder="1" applyAlignment="1" quotePrefix="1">
      <alignment horizontal="right" vertical="center"/>
      <protection/>
    </xf>
    <xf numFmtId="183" fontId="2" fillId="0" borderId="93" xfId="64" applyNumberFormat="1" applyFont="1" applyFill="1" applyBorder="1" applyAlignment="1" quotePrefix="1">
      <alignment horizontal="right" vertical="center"/>
      <protection/>
    </xf>
    <xf numFmtId="183" fontId="2" fillId="0" borderId="94" xfId="64" applyNumberFormat="1" applyFont="1" applyFill="1" applyBorder="1" applyAlignment="1" quotePrefix="1">
      <alignment horizontal="right" vertical="center"/>
      <protection/>
    </xf>
    <xf numFmtId="0" fontId="2" fillId="0" borderId="0" xfId="64" applyFont="1" applyAlignment="1">
      <alignment vertical="center"/>
      <protection/>
    </xf>
    <xf numFmtId="179" fontId="2" fillId="0" borderId="0" xfId="64" applyNumberFormat="1" applyFont="1" applyAlignment="1">
      <alignment vertical="center"/>
      <protection/>
    </xf>
    <xf numFmtId="49" fontId="2" fillId="0" borderId="95" xfId="64" applyNumberFormat="1" applyFont="1" applyFill="1" applyBorder="1" applyAlignment="1">
      <alignment horizontal="left" vertical="center"/>
      <protection/>
    </xf>
    <xf numFmtId="179" fontId="2" fillId="0" borderId="96" xfId="64" applyNumberFormat="1" applyFont="1" applyFill="1" applyBorder="1" applyAlignment="1" quotePrefix="1">
      <alignment horizontal="right" vertical="center"/>
      <protection/>
    </xf>
    <xf numFmtId="183" fontId="2" fillId="0" borderId="97" xfId="64" applyNumberFormat="1" applyFont="1" applyFill="1" applyBorder="1" applyAlignment="1" quotePrefix="1">
      <alignment horizontal="right" vertical="center"/>
      <protection/>
    </xf>
    <xf numFmtId="179" fontId="2" fillId="0" borderId="98" xfId="64" applyNumberFormat="1" applyFont="1" applyFill="1" applyBorder="1" applyAlignment="1" quotePrefix="1">
      <alignment horizontal="right" vertical="center"/>
      <protection/>
    </xf>
    <xf numFmtId="183" fontId="2" fillId="0" borderId="98" xfId="64" applyNumberFormat="1" applyFont="1" applyFill="1" applyBorder="1" applyAlignment="1" quotePrefix="1">
      <alignment horizontal="right" vertical="center"/>
      <protection/>
    </xf>
    <xf numFmtId="183" fontId="2" fillId="0" borderId="99" xfId="64" applyNumberFormat="1" applyFont="1" applyFill="1" applyBorder="1" applyAlignment="1" quotePrefix="1">
      <alignment horizontal="right" vertical="center"/>
      <protection/>
    </xf>
    <xf numFmtId="179" fontId="2" fillId="0" borderId="100" xfId="64" applyNumberFormat="1" applyFont="1" applyFill="1" applyBorder="1" applyAlignment="1" quotePrefix="1">
      <alignment horizontal="right" vertical="center"/>
      <protection/>
    </xf>
    <xf numFmtId="183" fontId="2" fillId="0" borderId="101" xfId="64" applyNumberFormat="1" applyFont="1" applyFill="1" applyBorder="1" applyAlignment="1" quotePrefix="1">
      <alignment horizontal="right" vertical="center"/>
      <protection/>
    </xf>
    <xf numFmtId="183" fontId="2" fillId="0" borderId="102" xfId="64" applyNumberFormat="1" applyFont="1" applyFill="1" applyBorder="1" applyAlignment="1" quotePrefix="1">
      <alignment horizontal="right" vertical="center"/>
      <protection/>
    </xf>
    <xf numFmtId="183" fontId="2" fillId="0" borderId="103" xfId="64" applyNumberFormat="1" applyFont="1" applyFill="1" applyBorder="1" applyAlignment="1" quotePrefix="1">
      <alignment horizontal="right" vertical="center"/>
      <protection/>
    </xf>
    <xf numFmtId="49" fontId="2" fillId="0" borderId="18" xfId="64" applyNumberFormat="1" applyFont="1" applyFill="1" applyBorder="1" applyAlignment="1">
      <alignment horizontal="left" vertical="center"/>
      <protection/>
    </xf>
    <xf numFmtId="179" fontId="2" fillId="0" borderId="104" xfId="64" applyNumberFormat="1" applyFont="1" applyFill="1" applyBorder="1" applyAlignment="1" quotePrefix="1">
      <alignment horizontal="right" vertical="center"/>
      <protection/>
    </xf>
    <xf numFmtId="183" fontId="2" fillId="0" borderId="105" xfId="64" applyNumberFormat="1" applyFont="1" applyFill="1" applyBorder="1" applyAlignment="1" quotePrefix="1">
      <alignment horizontal="right" vertical="center"/>
      <protection/>
    </xf>
    <xf numFmtId="179" fontId="2" fillId="0" borderId="0" xfId="64" applyNumberFormat="1" applyFont="1" applyFill="1" applyBorder="1" applyAlignment="1" quotePrefix="1">
      <alignment horizontal="right" vertical="center"/>
      <protection/>
    </xf>
    <xf numFmtId="183" fontId="2" fillId="0" borderId="0" xfId="64" applyNumberFormat="1" applyFont="1" applyFill="1" applyBorder="1" applyAlignment="1" quotePrefix="1">
      <alignment horizontal="right" vertical="center"/>
      <protection/>
    </xf>
    <xf numFmtId="183" fontId="2" fillId="0" borderId="16" xfId="64" applyNumberFormat="1" applyFont="1" applyFill="1" applyBorder="1" applyAlignment="1" quotePrefix="1">
      <alignment horizontal="right" vertical="center"/>
      <protection/>
    </xf>
    <xf numFmtId="179" fontId="2" fillId="0" borderId="50" xfId="64" applyNumberFormat="1" applyFont="1" applyFill="1" applyBorder="1" applyAlignment="1" quotePrefix="1">
      <alignment horizontal="right" vertical="center"/>
      <protection/>
    </xf>
    <xf numFmtId="183" fontId="2" fillId="0" borderId="106" xfId="64" applyNumberFormat="1" applyFont="1" applyFill="1" applyBorder="1" applyAlignment="1" quotePrefix="1">
      <alignment horizontal="right" vertical="center"/>
      <protection/>
    </xf>
    <xf numFmtId="183" fontId="2" fillId="0" borderId="59" xfId="64" applyNumberFormat="1" applyFont="1" applyFill="1" applyBorder="1" applyAlignment="1" quotePrefix="1">
      <alignment horizontal="right" vertical="center"/>
      <protection/>
    </xf>
    <xf numFmtId="183" fontId="2" fillId="0" borderId="107" xfId="64" applyNumberFormat="1" applyFont="1" applyFill="1" applyBorder="1" applyAlignment="1" quotePrefix="1">
      <alignment horizontal="right" vertical="center"/>
      <protection/>
    </xf>
    <xf numFmtId="41" fontId="2" fillId="0" borderId="104" xfId="64" applyNumberFormat="1" applyFont="1" applyFill="1" applyBorder="1" applyAlignment="1">
      <alignment horizontal="right" vertical="center"/>
      <protection/>
    </xf>
    <xf numFmtId="41" fontId="2" fillId="0" borderId="16" xfId="64" applyNumberFormat="1" applyFont="1" applyFill="1" applyBorder="1" applyAlignment="1">
      <alignment horizontal="right" vertical="center"/>
      <protection/>
    </xf>
    <xf numFmtId="49" fontId="2" fillId="0" borderId="108" xfId="64" applyNumberFormat="1" applyFont="1" applyFill="1" applyBorder="1" applyAlignment="1">
      <alignment horizontal="left" vertical="center"/>
      <protection/>
    </xf>
    <xf numFmtId="179" fontId="2" fillId="0" borderId="109" xfId="64" applyNumberFormat="1" applyFont="1" applyFill="1" applyBorder="1" applyAlignment="1" quotePrefix="1">
      <alignment horizontal="right" vertical="center"/>
      <protection/>
    </xf>
    <xf numFmtId="183" fontId="2" fillId="0" borderId="110" xfId="64" applyNumberFormat="1" applyFont="1" applyFill="1" applyBorder="1" applyAlignment="1" quotePrefix="1">
      <alignment horizontal="right" vertical="center"/>
      <protection/>
    </xf>
    <xf numFmtId="179" fontId="2" fillId="0" borderId="111" xfId="64" applyNumberFormat="1" applyFont="1" applyFill="1" applyBorder="1" applyAlignment="1" quotePrefix="1">
      <alignment horizontal="right" vertical="center"/>
      <protection/>
    </xf>
    <xf numFmtId="183" fontId="2" fillId="0" borderId="111" xfId="64" applyNumberFormat="1" applyFont="1" applyFill="1" applyBorder="1" applyAlignment="1" quotePrefix="1">
      <alignment horizontal="right" vertical="center"/>
      <protection/>
    </xf>
    <xf numFmtId="41" fontId="2" fillId="0" borderId="109" xfId="64" applyNumberFormat="1" applyFont="1" applyFill="1" applyBorder="1" applyAlignment="1">
      <alignment horizontal="right" vertical="center"/>
      <protection/>
    </xf>
    <xf numFmtId="41" fontId="2" fillId="0" borderId="112" xfId="64" applyNumberFormat="1" applyFont="1" applyFill="1" applyBorder="1" applyAlignment="1">
      <alignment horizontal="right" vertical="center"/>
      <protection/>
    </xf>
    <xf numFmtId="179" fontId="2" fillId="0" borderId="113" xfId="64" applyNumberFormat="1" applyFont="1" applyFill="1" applyBorder="1" applyAlignment="1" quotePrefix="1">
      <alignment horizontal="right" vertical="center"/>
      <protection/>
    </xf>
    <xf numFmtId="183" fontId="2" fillId="0" borderId="112" xfId="64" applyNumberFormat="1" applyFont="1" applyFill="1" applyBorder="1" applyAlignment="1" quotePrefix="1">
      <alignment horizontal="right" vertical="center"/>
      <protection/>
    </xf>
    <xf numFmtId="183" fontId="2" fillId="0" borderId="114" xfId="64" applyNumberFormat="1" applyFont="1" applyFill="1" applyBorder="1" applyAlignment="1" quotePrefix="1">
      <alignment horizontal="right" vertical="center"/>
      <protection/>
    </xf>
    <xf numFmtId="183" fontId="2" fillId="0" borderId="115" xfId="64" applyNumberFormat="1" applyFont="1" applyFill="1" applyBorder="1" applyAlignment="1" quotePrefix="1">
      <alignment horizontal="right" vertical="center"/>
      <protection/>
    </xf>
    <xf numFmtId="183" fontId="2" fillId="0" borderId="116" xfId="64" applyNumberFormat="1" applyFont="1" applyFill="1" applyBorder="1" applyAlignment="1" quotePrefix="1">
      <alignment horizontal="right" vertical="center"/>
      <protection/>
    </xf>
    <xf numFmtId="41" fontId="2" fillId="0" borderId="0" xfId="64" applyNumberFormat="1" applyFont="1" applyFill="1" applyBorder="1" applyAlignment="1">
      <alignment horizontal="right" vertical="center"/>
      <protection/>
    </xf>
    <xf numFmtId="41" fontId="2" fillId="0" borderId="96" xfId="64" applyNumberFormat="1" applyFont="1" applyFill="1" applyBorder="1" applyAlignment="1">
      <alignment horizontal="right" vertical="center"/>
      <protection/>
    </xf>
    <xf numFmtId="41" fontId="2" fillId="0" borderId="99" xfId="64" applyNumberFormat="1" applyFont="1" applyFill="1" applyBorder="1" applyAlignment="1">
      <alignment horizontal="right" vertical="center"/>
      <protection/>
    </xf>
    <xf numFmtId="49" fontId="2" fillId="0" borderId="32" xfId="64" applyNumberFormat="1" applyFont="1" applyFill="1" applyBorder="1" applyAlignment="1">
      <alignment horizontal="left" vertical="center"/>
      <protection/>
    </xf>
    <xf numFmtId="179" fontId="2" fillId="0" borderId="117" xfId="64" applyNumberFormat="1" applyFont="1" applyFill="1" applyBorder="1" applyAlignment="1" quotePrefix="1">
      <alignment horizontal="right" vertical="center"/>
      <protection/>
    </xf>
    <xf numFmtId="183" fontId="2" fillId="0" borderId="118" xfId="64" applyNumberFormat="1" applyFont="1" applyFill="1" applyBorder="1" applyAlignment="1" quotePrefix="1">
      <alignment horizontal="right" vertical="center"/>
      <protection/>
    </xf>
    <xf numFmtId="179" fontId="2" fillId="0" borderId="36" xfId="64" applyNumberFormat="1" applyFont="1" applyFill="1" applyBorder="1" applyAlignment="1" quotePrefix="1">
      <alignment horizontal="right" vertical="center"/>
      <protection/>
    </xf>
    <xf numFmtId="183" fontId="2" fillId="0" borderId="36" xfId="64" applyNumberFormat="1" applyFont="1" applyFill="1" applyBorder="1" applyAlignment="1" quotePrefix="1">
      <alignment horizontal="right" vertical="center"/>
      <protection/>
    </xf>
    <xf numFmtId="41" fontId="2" fillId="0" borderId="117" xfId="64" applyNumberFormat="1" applyFont="1" applyFill="1" applyBorder="1" applyAlignment="1">
      <alignment horizontal="right" vertical="center"/>
      <protection/>
    </xf>
    <xf numFmtId="41" fontId="2" fillId="0" borderId="33" xfId="64" applyNumberFormat="1" applyFont="1" applyFill="1" applyBorder="1" applyAlignment="1">
      <alignment horizontal="right" vertical="center"/>
      <protection/>
    </xf>
    <xf numFmtId="179" fontId="2" fillId="0" borderId="119" xfId="64" applyNumberFormat="1" applyFont="1" applyFill="1" applyBorder="1" applyAlignment="1" quotePrefix="1">
      <alignment horizontal="right" vertical="center"/>
      <protection/>
    </xf>
    <xf numFmtId="41" fontId="2" fillId="0" borderId="36" xfId="64" applyNumberFormat="1" applyFont="1" applyFill="1" applyBorder="1" applyAlignment="1">
      <alignment horizontal="right" vertical="center"/>
      <protection/>
    </xf>
    <xf numFmtId="183" fontId="2" fillId="0" borderId="120" xfId="64" applyNumberFormat="1" applyFont="1" applyFill="1" applyBorder="1" applyAlignment="1" quotePrefix="1">
      <alignment horizontal="right" vertical="center"/>
      <protection/>
    </xf>
    <xf numFmtId="183" fontId="2" fillId="0" borderId="121" xfId="64" applyNumberFormat="1" applyFont="1" applyFill="1" applyBorder="1" applyAlignment="1" quotePrefix="1">
      <alignment horizontal="right" vertical="center"/>
      <protection/>
    </xf>
    <xf numFmtId="183" fontId="2" fillId="0" borderId="33" xfId="64" applyNumberFormat="1" applyFont="1" applyFill="1" applyBorder="1" applyAlignment="1" quotePrefix="1">
      <alignment horizontal="right" vertical="center"/>
      <protection/>
    </xf>
    <xf numFmtId="183" fontId="2" fillId="0" borderId="122" xfId="64" applyNumberFormat="1" applyFont="1" applyFill="1" applyBorder="1" applyAlignment="1" quotePrefix="1">
      <alignment horizontal="right" vertical="center"/>
      <protection/>
    </xf>
    <xf numFmtId="41" fontId="2" fillId="0" borderId="105" xfId="64" applyNumberFormat="1" applyFont="1" applyFill="1" applyBorder="1" applyAlignment="1">
      <alignment horizontal="right" vertical="center"/>
      <protection/>
    </xf>
    <xf numFmtId="41" fontId="2" fillId="0" borderId="59" xfId="64" applyNumberFormat="1" applyFont="1" applyFill="1" applyBorder="1" applyAlignment="1">
      <alignment horizontal="right" vertical="center"/>
      <protection/>
    </xf>
    <xf numFmtId="41" fontId="2" fillId="0" borderId="118" xfId="64" applyNumberFormat="1" applyFont="1" applyFill="1" applyBorder="1" applyAlignment="1">
      <alignment horizontal="right" vertical="center"/>
      <protection/>
    </xf>
    <xf numFmtId="49" fontId="2" fillId="0" borderId="25" xfId="64" applyNumberFormat="1" applyFont="1" applyFill="1" applyBorder="1" applyAlignment="1">
      <alignment horizontal="left" vertical="center"/>
      <protection/>
    </xf>
    <xf numFmtId="179" fontId="2" fillId="0" borderId="123" xfId="64" applyNumberFormat="1" applyFont="1" applyFill="1" applyBorder="1" applyAlignment="1" quotePrefix="1">
      <alignment horizontal="right" vertical="center"/>
      <protection/>
    </xf>
    <xf numFmtId="183" fontId="2" fillId="0" borderId="124" xfId="64" applyNumberFormat="1" applyFont="1" applyFill="1" applyBorder="1" applyAlignment="1" quotePrefix="1">
      <alignment horizontal="right" vertical="center"/>
      <protection/>
    </xf>
    <xf numFmtId="179" fontId="2" fillId="0" borderId="27" xfId="64" applyNumberFormat="1" applyFont="1" applyFill="1" applyBorder="1" applyAlignment="1" quotePrefix="1">
      <alignment horizontal="right" vertical="center"/>
      <protection/>
    </xf>
    <xf numFmtId="183" fontId="2" fillId="0" borderId="27" xfId="64" applyNumberFormat="1" applyFont="1" applyFill="1" applyBorder="1" applyAlignment="1" quotePrefix="1">
      <alignment horizontal="right" vertical="center"/>
      <protection/>
    </xf>
    <xf numFmtId="41" fontId="2" fillId="0" borderId="123" xfId="64" applyNumberFormat="1" applyFont="1" applyFill="1" applyBorder="1" applyAlignment="1">
      <alignment horizontal="right" vertical="center"/>
      <protection/>
    </xf>
    <xf numFmtId="41" fontId="2" fillId="0" borderId="26" xfId="64" applyNumberFormat="1" applyFont="1" applyFill="1" applyBorder="1" applyAlignment="1">
      <alignment horizontal="right" vertical="center"/>
      <protection/>
    </xf>
    <xf numFmtId="179" fontId="2" fillId="0" borderId="125" xfId="64" applyNumberFormat="1" applyFont="1" applyFill="1" applyBorder="1" applyAlignment="1" quotePrefix="1">
      <alignment horizontal="right" vertical="center"/>
      <protection/>
    </xf>
    <xf numFmtId="41" fontId="2" fillId="0" borderId="124" xfId="64" applyNumberFormat="1" applyFont="1" applyFill="1" applyBorder="1" applyAlignment="1">
      <alignment horizontal="right" vertical="center"/>
      <protection/>
    </xf>
    <xf numFmtId="41" fontId="2" fillId="0" borderId="27" xfId="64" applyNumberFormat="1" applyFont="1" applyFill="1" applyBorder="1" applyAlignment="1">
      <alignment horizontal="right" vertical="center"/>
      <protection/>
    </xf>
    <xf numFmtId="183" fontId="2" fillId="0" borderId="126" xfId="64" applyNumberFormat="1" applyFont="1" applyFill="1" applyBorder="1" applyAlignment="1" quotePrefix="1">
      <alignment horizontal="right" vertical="center"/>
      <protection/>
    </xf>
    <xf numFmtId="41" fontId="2" fillId="0" borderId="127" xfId="64" applyNumberFormat="1" applyFont="1" applyFill="1" applyBorder="1" applyAlignment="1">
      <alignment horizontal="right" vertical="center"/>
      <protection/>
    </xf>
    <xf numFmtId="183" fontId="2" fillId="0" borderId="26" xfId="64" applyNumberFormat="1" applyFont="1" applyFill="1" applyBorder="1" applyAlignment="1" quotePrefix="1">
      <alignment horizontal="right" vertical="center"/>
      <protection/>
    </xf>
    <xf numFmtId="183" fontId="2" fillId="0" borderId="128" xfId="64" applyNumberFormat="1" applyFont="1" applyFill="1" applyBorder="1" applyAlignment="1" quotePrefix="1">
      <alignment horizontal="right" vertical="center"/>
      <protection/>
    </xf>
    <xf numFmtId="0" fontId="2" fillId="0" borderId="0" xfId="64" applyFont="1" applyFill="1" applyBorder="1" applyAlignment="1">
      <alignment horizontal="left" vertical="center"/>
      <protection/>
    </xf>
    <xf numFmtId="49" fontId="5" fillId="0" borderId="0" xfId="65" applyNumberFormat="1" applyFont="1" applyAlignment="1">
      <alignment horizontal="left" vertical="center"/>
      <protection/>
    </xf>
    <xf numFmtId="179" fontId="5" fillId="0" borderId="0" xfId="65" applyNumberFormat="1" applyFont="1" applyAlignment="1">
      <alignment horizontal="right" vertical="center"/>
      <protection/>
    </xf>
    <xf numFmtId="179" fontId="5" fillId="0" borderId="0" xfId="65" applyNumberFormat="1" applyFont="1" applyFill="1" applyAlignment="1">
      <alignment horizontal="left" vertical="center"/>
      <protection/>
    </xf>
    <xf numFmtId="179" fontId="5" fillId="0" borderId="0" xfId="65" applyNumberFormat="1" applyFont="1" applyAlignment="1">
      <alignment horizontal="left" vertical="center"/>
      <protection/>
    </xf>
    <xf numFmtId="0" fontId="5" fillId="0" borderId="0" xfId="65" applyFont="1" applyAlignment="1">
      <alignment horizontal="left" vertical="center"/>
      <protection/>
    </xf>
    <xf numFmtId="49" fontId="2" fillId="0" borderId="46" xfId="65" applyNumberFormat="1" applyFont="1" applyBorder="1" applyAlignment="1">
      <alignment vertical="center"/>
      <protection/>
    </xf>
    <xf numFmtId="179" fontId="2" fillId="0" borderId="73" xfId="65" applyNumberFormat="1" applyFont="1" applyBorder="1" applyAlignment="1">
      <alignment horizontal="center" vertical="center" wrapText="1"/>
      <protection/>
    </xf>
    <xf numFmtId="179" fontId="2" fillId="0" borderId="129" xfId="65" applyNumberFormat="1" applyFont="1" applyBorder="1" applyAlignment="1">
      <alignment horizontal="center" vertical="center" wrapText="1"/>
      <protection/>
    </xf>
    <xf numFmtId="179" fontId="2" fillId="0" borderId="43" xfId="65" applyNumberFormat="1" applyFont="1" applyFill="1" applyBorder="1" applyAlignment="1">
      <alignment horizontal="center" vertical="center"/>
      <protection/>
    </xf>
    <xf numFmtId="179" fontId="2" fillId="0" borderId="130" xfId="65" applyNumberFormat="1" applyFont="1" applyFill="1" applyBorder="1" applyAlignment="1">
      <alignment horizontal="center" vertical="center"/>
      <protection/>
    </xf>
    <xf numFmtId="179" fontId="2" fillId="0" borderId="44" xfId="65" applyNumberFormat="1" applyFont="1" applyFill="1" applyBorder="1" applyAlignment="1">
      <alignment horizontal="center" vertical="center"/>
      <protection/>
    </xf>
    <xf numFmtId="179" fontId="2" fillId="0" borderId="131" xfId="65" applyNumberFormat="1" applyFont="1" applyFill="1" applyBorder="1" applyAlignment="1">
      <alignment horizontal="center" vertical="center"/>
      <protection/>
    </xf>
    <xf numFmtId="179" fontId="2" fillId="0" borderId="132" xfId="65" applyNumberFormat="1" applyFont="1" applyFill="1" applyBorder="1" applyAlignment="1">
      <alignment horizontal="center" vertical="center"/>
      <protection/>
    </xf>
    <xf numFmtId="179" fontId="2" fillId="0" borderId="45" xfId="65" applyNumberFormat="1" applyFont="1" applyFill="1" applyBorder="1" applyAlignment="1">
      <alignment horizontal="center" vertical="center"/>
      <protection/>
    </xf>
    <xf numFmtId="0" fontId="2" fillId="0" borderId="0" xfId="65" applyFont="1" applyAlignment="1">
      <alignment vertical="center"/>
      <protection/>
    </xf>
    <xf numFmtId="49" fontId="2" fillId="0" borderId="78" xfId="65" applyNumberFormat="1" applyFont="1" applyBorder="1" applyAlignment="1">
      <alignment horizontal="center" vertical="center" wrapText="1"/>
      <protection/>
    </xf>
    <xf numFmtId="179" fontId="2" fillId="0" borderId="50" xfId="65" applyNumberFormat="1" applyFont="1" applyBorder="1" applyAlignment="1">
      <alignment horizontal="center" vertical="center" wrapText="1"/>
      <protection/>
    </xf>
    <xf numFmtId="179" fontId="2" fillId="0" borderId="59" xfId="65" applyNumberFormat="1" applyFont="1" applyBorder="1" applyAlignment="1">
      <alignment horizontal="center" vertical="center" wrapText="1"/>
      <protection/>
    </xf>
    <xf numFmtId="179" fontId="2" fillId="0" borderId="133" xfId="65" applyNumberFormat="1" applyFont="1" applyFill="1" applyBorder="1" applyAlignment="1">
      <alignment horizontal="center" vertical="center" wrapText="1"/>
      <protection/>
    </xf>
    <xf numFmtId="179" fontId="2" fillId="0" borderId="92" xfId="65" applyNumberFormat="1" applyFont="1" applyFill="1" applyBorder="1" applyAlignment="1">
      <alignment horizontal="center" vertical="center" wrapText="1"/>
      <protection/>
    </xf>
    <xf numFmtId="179" fontId="2" fillId="0" borderId="91" xfId="65" applyNumberFormat="1" applyFont="1" applyFill="1" applyBorder="1" applyAlignment="1">
      <alignment horizontal="center" vertical="center" wrapText="1"/>
      <protection/>
    </xf>
    <xf numFmtId="179" fontId="2" fillId="0" borderId="93" xfId="65" applyNumberFormat="1" applyFont="1" applyFill="1" applyBorder="1" applyAlignment="1">
      <alignment horizontal="center" vertical="center" wrapText="1"/>
      <protection/>
    </xf>
    <xf numFmtId="49" fontId="2" fillId="0" borderId="134" xfId="65" applyNumberFormat="1" applyFont="1" applyBorder="1" applyAlignment="1">
      <alignment horizontal="center" vertical="center" wrapText="1"/>
      <protection/>
    </xf>
    <xf numFmtId="179" fontId="2" fillId="0" borderId="135" xfId="65" applyNumberFormat="1" applyFont="1" applyFill="1" applyBorder="1" applyAlignment="1">
      <alignment horizontal="center" vertical="center" wrapText="1"/>
      <protection/>
    </xf>
    <xf numFmtId="179" fontId="2" fillId="0" borderId="136" xfId="65" applyNumberFormat="1" applyFont="1" applyFill="1" applyBorder="1" applyAlignment="1">
      <alignment horizontal="center" vertical="center" wrapText="1"/>
      <protection/>
    </xf>
    <xf numFmtId="179" fontId="2" fillId="0" borderId="137" xfId="65" applyNumberFormat="1" applyFont="1" applyFill="1" applyBorder="1" applyAlignment="1">
      <alignment horizontal="center" vertical="center" wrapText="1"/>
      <protection/>
    </xf>
    <xf numFmtId="179" fontId="2" fillId="0" borderId="91" xfId="65" applyNumberFormat="1" applyFont="1" applyBorder="1" applyAlignment="1">
      <alignment horizontal="center" vertical="center" wrapText="1"/>
      <protection/>
    </xf>
    <xf numFmtId="179" fontId="2" fillId="0" borderId="93" xfId="65" applyNumberFormat="1" applyFont="1" applyBorder="1" applyAlignment="1">
      <alignment horizontal="center" vertical="center" wrapText="1"/>
      <protection/>
    </xf>
    <xf numFmtId="179" fontId="2" fillId="0" borderId="94" xfId="65" applyNumberFormat="1" applyFont="1" applyFill="1" applyBorder="1" applyAlignment="1">
      <alignment horizontal="center" vertical="center" wrapText="1"/>
      <protection/>
    </xf>
    <xf numFmtId="0" fontId="2" fillId="0" borderId="0" xfId="65" applyFont="1" applyAlignment="1">
      <alignment horizontal="center" vertical="center" wrapText="1"/>
      <protection/>
    </xf>
    <xf numFmtId="179" fontId="2" fillId="0" borderId="79" xfId="65" applyNumberFormat="1" applyFont="1" applyBorder="1" applyAlignment="1">
      <alignment horizontal="center" vertical="center" wrapText="1"/>
      <protection/>
    </xf>
    <xf numFmtId="179" fontId="2" fillId="0" borderId="52" xfId="65" applyNumberFormat="1" applyFont="1" applyBorder="1" applyAlignment="1">
      <alignment horizontal="center" vertical="center" wrapText="1"/>
      <protection/>
    </xf>
    <xf numFmtId="179" fontId="2" fillId="0" borderId="30" xfId="65" applyNumberFormat="1" applyFont="1" applyFill="1" applyBorder="1" applyAlignment="1">
      <alignment horizontal="center" vertical="center" wrapText="1"/>
      <protection/>
    </xf>
    <xf numFmtId="179" fontId="2" fillId="0" borderId="80" xfId="65" applyNumberFormat="1" applyFont="1" applyFill="1" applyBorder="1" applyAlignment="1">
      <alignment horizontal="center" vertical="center" wrapText="1"/>
      <protection/>
    </xf>
    <xf numFmtId="179" fontId="2" fillId="0" borderId="79" xfId="65" applyNumberFormat="1" applyFont="1" applyFill="1" applyBorder="1" applyAlignment="1">
      <alignment horizontal="center" vertical="center" wrapText="1"/>
      <protection/>
    </xf>
    <xf numFmtId="179" fontId="2" fillId="0" borderId="52" xfId="65" applyNumberFormat="1" applyFont="1" applyFill="1" applyBorder="1" applyAlignment="1">
      <alignment horizontal="center" vertical="center" wrapText="1"/>
      <protection/>
    </xf>
    <xf numFmtId="179" fontId="2" fillId="0" borderId="135" xfId="65" applyNumberFormat="1" applyFont="1" applyBorder="1" applyAlignment="1">
      <alignment horizontal="center" vertical="center" wrapText="1"/>
      <protection/>
    </xf>
    <xf numFmtId="179" fontId="2" fillId="0" borderId="136" xfId="65" applyNumberFormat="1" applyFont="1" applyBorder="1" applyAlignment="1">
      <alignment horizontal="center" vertical="center" wrapText="1"/>
      <protection/>
    </xf>
    <xf numFmtId="179" fontId="2" fillId="0" borderId="83" xfId="65" applyNumberFormat="1" applyFont="1" applyFill="1" applyBorder="1" applyAlignment="1">
      <alignment horizontal="center" vertical="center" wrapText="1"/>
      <protection/>
    </xf>
    <xf numFmtId="49" fontId="2" fillId="0" borderId="18" xfId="65" applyNumberFormat="1" applyFont="1" applyBorder="1" applyAlignment="1">
      <alignment horizontal="center" vertical="center" wrapText="1"/>
      <protection/>
    </xf>
    <xf numFmtId="179" fontId="2" fillId="0" borderId="135" xfId="65" applyNumberFormat="1" applyFont="1" applyBorder="1" applyAlignment="1">
      <alignment horizontal="center" vertical="center" wrapText="1"/>
      <protection/>
    </xf>
    <xf numFmtId="179" fontId="2" fillId="0" borderId="29" xfId="65" applyNumberFormat="1" applyFont="1" applyBorder="1" applyAlignment="1">
      <alignment horizontal="center" vertical="center" wrapText="1"/>
      <protection/>
    </xf>
    <xf numFmtId="179" fontId="2" fillId="0" borderId="138" xfId="65" applyNumberFormat="1" applyFont="1" applyBorder="1" applyAlignment="1">
      <alignment horizontal="center" vertical="center" wrapText="1"/>
      <protection/>
    </xf>
    <xf numFmtId="179" fontId="2" fillId="0" borderId="139" xfId="65" applyNumberFormat="1" applyFont="1" applyBorder="1" applyAlignment="1">
      <alignment horizontal="center" vertical="center" wrapText="1"/>
      <protection/>
    </xf>
    <xf numFmtId="179" fontId="2" fillId="0" borderId="87" xfId="65" applyNumberFormat="1" applyFont="1" applyBorder="1" applyAlignment="1">
      <alignment horizontal="center" vertical="center" wrapText="1"/>
      <protection/>
    </xf>
    <xf numFmtId="179" fontId="2" fillId="0" borderId="137" xfId="65" applyNumberFormat="1" applyFont="1" applyBorder="1" applyAlignment="1">
      <alignment horizontal="center" vertical="center" wrapText="1"/>
      <protection/>
    </xf>
    <xf numFmtId="179" fontId="2" fillId="0" borderId="140" xfId="65" applyNumberFormat="1" applyFont="1" applyFill="1" applyBorder="1" applyAlignment="1">
      <alignment horizontal="center" vertical="center"/>
      <protection/>
    </xf>
    <xf numFmtId="179" fontId="2" fillId="0" borderId="136" xfId="65" applyNumberFormat="1" applyFont="1" applyBorder="1" applyAlignment="1">
      <alignment horizontal="center" vertical="center" wrapText="1"/>
      <protection/>
    </xf>
    <xf numFmtId="179" fontId="2" fillId="0" borderId="141" xfId="65" applyNumberFormat="1" applyFont="1" applyBorder="1" applyAlignment="1">
      <alignment horizontal="center" vertical="center" wrapText="1"/>
      <protection/>
    </xf>
    <xf numFmtId="49" fontId="2" fillId="0" borderId="20" xfId="65" applyNumberFormat="1" applyFont="1" applyFill="1" applyBorder="1" applyAlignment="1">
      <alignment horizontal="center" vertical="center"/>
      <protection/>
    </xf>
    <xf numFmtId="179" fontId="2" fillId="0" borderId="49" xfId="65" applyNumberFormat="1" applyFont="1" applyFill="1" applyBorder="1" applyAlignment="1">
      <alignment horizontal="right" vertical="center"/>
      <protection/>
    </xf>
    <xf numFmtId="183" fontId="2" fillId="0" borderId="15" xfId="65" applyNumberFormat="1" applyFont="1" applyFill="1" applyBorder="1" applyAlignment="1">
      <alignment horizontal="right" vertical="center"/>
      <protection/>
    </xf>
    <xf numFmtId="179" fontId="2" fillId="0" borderId="11" xfId="65" applyNumberFormat="1" applyFont="1" applyFill="1" applyBorder="1" applyAlignment="1" quotePrefix="1">
      <alignment horizontal="right" vertical="center"/>
      <protection/>
    </xf>
    <xf numFmtId="183" fontId="2" fillId="0" borderId="142" xfId="65" applyNumberFormat="1" applyFont="1" applyFill="1" applyBorder="1" applyAlignment="1">
      <alignment horizontal="right" vertical="center"/>
      <protection/>
    </xf>
    <xf numFmtId="179" fontId="2" fillId="0" borderId="143" xfId="65" applyNumberFormat="1" applyFont="1" applyFill="1" applyBorder="1" applyAlignment="1" quotePrefix="1">
      <alignment horizontal="right" vertical="center"/>
      <protection/>
    </xf>
    <xf numFmtId="183" fontId="2" fillId="0" borderId="48" xfId="65" applyNumberFormat="1" applyFont="1" applyFill="1" applyBorder="1" applyAlignment="1">
      <alignment horizontal="right" vertical="center"/>
      <protection/>
    </xf>
    <xf numFmtId="179" fontId="2" fillId="0" borderId="49" xfId="65" applyNumberFormat="1" applyFont="1" applyFill="1" applyBorder="1" applyAlignment="1" quotePrefix="1">
      <alignment horizontal="right" vertical="center"/>
      <protection/>
    </xf>
    <xf numFmtId="49" fontId="2" fillId="0" borderId="11" xfId="65" applyNumberFormat="1" applyFont="1" applyFill="1" applyBorder="1" applyAlignment="1">
      <alignment horizontal="center" vertical="center"/>
      <protection/>
    </xf>
    <xf numFmtId="179" fontId="2" fillId="0" borderId="143" xfId="65" applyNumberFormat="1" applyFont="1" applyBorder="1" applyAlignment="1">
      <alignment vertical="center"/>
      <protection/>
    </xf>
    <xf numFmtId="179" fontId="2" fillId="0" borderId="49" xfId="65" applyNumberFormat="1" applyFont="1" applyBorder="1" applyAlignment="1">
      <alignment vertical="center"/>
      <protection/>
    </xf>
    <xf numFmtId="183" fontId="2" fillId="0" borderId="144" xfId="65" applyNumberFormat="1" applyFont="1" applyFill="1" applyBorder="1" applyAlignment="1">
      <alignment horizontal="right" vertical="center"/>
      <protection/>
    </xf>
    <xf numFmtId="182" fontId="2" fillId="0" borderId="0" xfId="65" applyNumberFormat="1" applyFont="1" applyAlignment="1">
      <alignment vertical="center"/>
      <protection/>
    </xf>
    <xf numFmtId="49" fontId="2" fillId="0" borderId="18" xfId="65" applyNumberFormat="1" applyFont="1" applyFill="1" applyBorder="1" applyAlignment="1">
      <alignment horizontal="left" vertical="center"/>
      <protection/>
    </xf>
    <xf numFmtId="179" fontId="2" fillId="0" borderId="50" xfId="65" applyNumberFormat="1" applyFont="1" applyFill="1" applyBorder="1" applyAlignment="1">
      <alignment horizontal="right" vertical="center"/>
      <protection/>
    </xf>
    <xf numFmtId="183" fontId="2" fillId="0" borderId="16" xfId="65" applyNumberFormat="1" applyFont="1" applyFill="1" applyBorder="1" applyAlignment="1">
      <alignment horizontal="right" vertical="center"/>
      <protection/>
    </xf>
    <xf numFmtId="179" fontId="2" fillId="0" borderId="10" xfId="65" applyNumberFormat="1" applyFont="1" applyFill="1" applyBorder="1" applyAlignment="1" quotePrefix="1">
      <alignment horizontal="right" vertical="center"/>
      <protection/>
    </xf>
    <xf numFmtId="183" fontId="2" fillId="0" borderId="145" xfId="65" applyNumberFormat="1" applyFont="1" applyFill="1" applyBorder="1" applyAlignment="1">
      <alignment horizontal="right" vertical="center"/>
      <protection/>
    </xf>
    <xf numFmtId="179" fontId="2" fillId="0" borderId="104" xfId="65" applyNumberFormat="1" applyFont="1" applyFill="1" applyBorder="1" applyAlignment="1" quotePrefix="1">
      <alignment horizontal="right" vertical="center"/>
      <protection/>
    </xf>
    <xf numFmtId="183" fontId="2" fillId="0" borderId="0" xfId="65" applyNumberFormat="1" applyFont="1" applyFill="1" applyBorder="1" applyAlignment="1">
      <alignment horizontal="right" vertical="center"/>
      <protection/>
    </xf>
    <xf numFmtId="179" fontId="2" fillId="0" borderId="50" xfId="65" applyNumberFormat="1" applyFont="1" applyFill="1" applyBorder="1" applyAlignment="1" quotePrefix="1">
      <alignment horizontal="right" vertical="center"/>
      <protection/>
    </xf>
    <xf numFmtId="49" fontId="2" fillId="0" borderId="10" xfId="65" applyNumberFormat="1" applyFont="1" applyFill="1" applyBorder="1" applyAlignment="1">
      <alignment horizontal="left" vertical="center"/>
      <protection/>
    </xf>
    <xf numFmtId="179" fontId="2" fillId="0" borderId="104" xfId="65" applyNumberFormat="1" applyFont="1" applyBorder="1" applyAlignment="1">
      <alignment vertical="center"/>
      <protection/>
    </xf>
    <xf numFmtId="179" fontId="2" fillId="0" borderId="50" xfId="65" applyNumberFormat="1" applyFont="1" applyBorder="1" applyAlignment="1">
      <alignment vertical="center"/>
      <protection/>
    </xf>
    <xf numFmtId="183" fontId="2" fillId="0" borderId="107" xfId="65" applyNumberFormat="1" applyFont="1" applyFill="1" applyBorder="1" applyAlignment="1">
      <alignment horizontal="right" vertical="center"/>
      <protection/>
    </xf>
    <xf numFmtId="49" fontId="2" fillId="0" borderId="108" xfId="65" applyNumberFormat="1" applyFont="1" applyFill="1" applyBorder="1" applyAlignment="1">
      <alignment horizontal="left" vertical="center"/>
      <protection/>
    </xf>
    <xf numFmtId="179" fontId="2" fillId="0" borderId="113" xfId="65" applyNumberFormat="1" applyFont="1" applyFill="1" applyBorder="1" applyAlignment="1">
      <alignment horizontal="right" vertical="center"/>
      <protection/>
    </xf>
    <xf numFmtId="183" fontId="2" fillId="0" borderId="112" xfId="65" applyNumberFormat="1" applyFont="1" applyFill="1" applyBorder="1" applyAlignment="1">
      <alignment horizontal="right" vertical="center"/>
      <protection/>
    </xf>
    <xf numFmtId="179" fontId="2" fillId="0" borderId="146" xfId="65" applyNumberFormat="1" applyFont="1" applyFill="1" applyBorder="1" applyAlignment="1" quotePrefix="1">
      <alignment horizontal="right" vertical="center"/>
      <protection/>
    </xf>
    <xf numFmtId="183" fontId="2" fillId="0" borderId="147" xfId="65" applyNumberFormat="1" applyFont="1" applyFill="1" applyBorder="1" applyAlignment="1">
      <alignment horizontal="right" vertical="center"/>
      <protection/>
    </xf>
    <xf numFmtId="179" fontId="2" fillId="0" borderId="109" xfId="65" applyNumberFormat="1" applyFont="1" applyFill="1" applyBorder="1" applyAlignment="1" quotePrefix="1">
      <alignment horizontal="right" vertical="center"/>
      <protection/>
    </xf>
    <xf numFmtId="183" fontId="2" fillId="0" borderId="111" xfId="65" applyNumberFormat="1" applyFont="1" applyFill="1" applyBorder="1" applyAlignment="1">
      <alignment horizontal="right" vertical="center"/>
      <protection/>
    </xf>
    <xf numFmtId="179" fontId="2" fillId="0" borderId="113" xfId="65" applyNumberFormat="1" applyFont="1" applyFill="1" applyBorder="1" applyAlignment="1" quotePrefix="1">
      <alignment horizontal="right" vertical="center"/>
      <protection/>
    </xf>
    <xf numFmtId="49" fontId="2" fillId="0" borderId="146" xfId="65" applyNumberFormat="1" applyFont="1" applyFill="1" applyBorder="1" applyAlignment="1">
      <alignment horizontal="left" vertical="center"/>
      <protection/>
    </xf>
    <xf numFmtId="179" fontId="2" fillId="0" borderId="109" xfId="65" applyNumberFormat="1" applyFont="1" applyBorder="1" applyAlignment="1">
      <alignment vertical="center"/>
      <protection/>
    </xf>
    <xf numFmtId="179" fontId="2" fillId="0" borderId="113" xfId="65" applyNumberFormat="1" applyFont="1" applyBorder="1" applyAlignment="1">
      <alignment vertical="center"/>
      <protection/>
    </xf>
    <xf numFmtId="183" fontId="2" fillId="0" borderId="116" xfId="65" applyNumberFormat="1" applyFont="1" applyFill="1" applyBorder="1" applyAlignment="1">
      <alignment horizontal="right" vertical="center"/>
      <protection/>
    </xf>
    <xf numFmtId="41" fontId="2" fillId="0" borderId="113" xfId="65" applyNumberFormat="1" applyFont="1" applyFill="1" applyBorder="1" applyAlignment="1">
      <alignment horizontal="right" vertical="center"/>
      <protection/>
    </xf>
    <xf numFmtId="41" fontId="2" fillId="0" borderId="147" xfId="65" applyNumberFormat="1" applyFont="1" applyFill="1" applyBorder="1" applyAlignment="1">
      <alignment horizontal="right" vertical="center"/>
      <protection/>
    </xf>
    <xf numFmtId="49" fontId="2" fillId="0" borderId="95" xfId="65" applyNumberFormat="1" applyFont="1" applyFill="1" applyBorder="1" applyAlignment="1">
      <alignment horizontal="left" vertical="center"/>
      <protection/>
    </xf>
    <xf numFmtId="179" fontId="2" fillId="0" borderId="100" xfId="65" applyNumberFormat="1" applyFont="1" applyFill="1" applyBorder="1" applyAlignment="1">
      <alignment horizontal="right" vertical="center"/>
      <protection/>
    </xf>
    <xf numFmtId="183" fontId="2" fillId="0" borderId="99" xfId="65" applyNumberFormat="1" applyFont="1" applyFill="1" applyBorder="1" applyAlignment="1">
      <alignment horizontal="right" vertical="center"/>
      <protection/>
    </xf>
    <xf numFmtId="179" fontId="2" fillId="0" borderId="148" xfId="65" applyNumberFormat="1" applyFont="1" applyFill="1" applyBorder="1" applyAlignment="1" quotePrefix="1">
      <alignment horizontal="right" vertical="center"/>
      <protection/>
    </xf>
    <xf numFmtId="183" fontId="2" fillId="0" borderId="149" xfId="65" applyNumberFormat="1" applyFont="1" applyFill="1" applyBorder="1" applyAlignment="1">
      <alignment horizontal="right" vertical="center"/>
      <protection/>
    </xf>
    <xf numFmtId="179" fontId="2" fillId="0" borderId="96" xfId="65" applyNumberFormat="1" applyFont="1" applyFill="1" applyBorder="1" applyAlignment="1" quotePrefix="1">
      <alignment horizontal="right" vertical="center"/>
      <protection/>
    </xf>
    <xf numFmtId="183" fontId="2" fillId="0" borderId="98" xfId="65" applyNumberFormat="1" applyFont="1" applyFill="1" applyBorder="1" applyAlignment="1">
      <alignment horizontal="right" vertical="center"/>
      <protection/>
    </xf>
    <xf numFmtId="179" fontId="2" fillId="0" borderId="100" xfId="65" applyNumberFormat="1" applyFont="1" applyFill="1" applyBorder="1" applyAlignment="1" quotePrefix="1">
      <alignment horizontal="right" vertical="center"/>
      <protection/>
    </xf>
    <xf numFmtId="49" fontId="2" fillId="0" borderId="148" xfId="65" applyNumberFormat="1" applyFont="1" applyFill="1" applyBorder="1" applyAlignment="1">
      <alignment horizontal="left" vertical="center"/>
      <protection/>
    </xf>
    <xf numFmtId="179" fontId="2" fillId="0" borderId="96" xfId="65" applyNumberFormat="1" applyFont="1" applyBorder="1" applyAlignment="1">
      <alignment vertical="center"/>
      <protection/>
    </xf>
    <xf numFmtId="179" fontId="2" fillId="0" borderId="100" xfId="65" applyNumberFormat="1" applyFont="1" applyBorder="1" applyAlignment="1">
      <alignment vertical="center"/>
      <protection/>
    </xf>
    <xf numFmtId="183" fontId="2" fillId="0" borderId="103" xfId="65" applyNumberFormat="1" applyFont="1" applyFill="1" applyBorder="1" applyAlignment="1">
      <alignment horizontal="right" vertical="center"/>
      <protection/>
    </xf>
    <xf numFmtId="49" fontId="2" fillId="0" borderId="32" xfId="65" applyNumberFormat="1" applyFont="1" applyFill="1" applyBorder="1" applyAlignment="1">
      <alignment horizontal="left" vertical="center"/>
      <protection/>
    </xf>
    <xf numFmtId="179" fontId="2" fillId="0" borderId="119" xfId="65" applyNumberFormat="1" applyFont="1" applyFill="1" applyBorder="1" applyAlignment="1">
      <alignment horizontal="right" vertical="center"/>
      <protection/>
    </xf>
    <xf numFmtId="183" fontId="2" fillId="0" borderId="33" xfId="65" applyNumberFormat="1" applyFont="1" applyFill="1" applyBorder="1" applyAlignment="1">
      <alignment horizontal="right" vertical="center"/>
      <protection/>
    </xf>
    <xf numFmtId="179" fontId="2" fillId="0" borderId="34" xfId="65" applyNumberFormat="1" applyFont="1" applyFill="1" applyBorder="1" applyAlignment="1" quotePrefix="1">
      <alignment horizontal="right" vertical="center"/>
      <protection/>
    </xf>
    <xf numFmtId="183" fontId="2" fillId="0" borderId="150" xfId="65" applyNumberFormat="1" applyFont="1" applyFill="1" applyBorder="1" applyAlignment="1">
      <alignment horizontal="right" vertical="center"/>
      <protection/>
    </xf>
    <xf numFmtId="179" fontId="2" fillId="0" borderId="117" xfId="65" applyNumberFormat="1" applyFont="1" applyFill="1" applyBorder="1" applyAlignment="1" quotePrefix="1">
      <alignment horizontal="right" vertical="center"/>
      <protection/>
    </xf>
    <xf numFmtId="183" fontId="2" fillId="0" borderId="36" xfId="65" applyNumberFormat="1" applyFont="1" applyFill="1" applyBorder="1" applyAlignment="1">
      <alignment horizontal="right" vertical="center"/>
      <protection/>
    </xf>
    <xf numFmtId="179" fontId="2" fillId="0" borderId="119" xfId="65" applyNumberFormat="1" applyFont="1" applyFill="1" applyBorder="1" applyAlignment="1" quotePrefix="1">
      <alignment horizontal="right" vertical="center"/>
      <protection/>
    </xf>
    <xf numFmtId="49" fontId="2" fillId="0" borderId="34" xfId="65" applyNumberFormat="1" applyFont="1" applyFill="1" applyBorder="1" applyAlignment="1">
      <alignment horizontal="left" vertical="center"/>
      <protection/>
    </xf>
    <xf numFmtId="179" fontId="2" fillId="0" borderId="117" xfId="65" applyNumberFormat="1" applyFont="1" applyBorder="1" applyAlignment="1">
      <alignment vertical="center"/>
      <protection/>
    </xf>
    <xf numFmtId="179" fontId="2" fillId="0" borderId="119" xfId="65" applyNumberFormat="1" applyFont="1" applyBorder="1" applyAlignment="1">
      <alignment vertical="center"/>
      <protection/>
    </xf>
    <xf numFmtId="183" fontId="2" fillId="0" borderId="122" xfId="65" applyNumberFormat="1" applyFont="1" applyFill="1" applyBorder="1" applyAlignment="1">
      <alignment horizontal="right" vertical="center"/>
      <protection/>
    </xf>
    <xf numFmtId="41" fontId="2" fillId="0" borderId="50" xfId="65" applyNumberFormat="1" applyFont="1" applyFill="1" applyBorder="1" applyAlignment="1">
      <alignment horizontal="right" vertical="center"/>
      <protection/>
    </xf>
    <xf numFmtId="41" fontId="2" fillId="0" borderId="145" xfId="65" applyNumberFormat="1" applyFont="1" applyFill="1" applyBorder="1" applyAlignment="1">
      <alignment horizontal="right" vertical="center"/>
      <protection/>
    </xf>
    <xf numFmtId="41" fontId="2" fillId="0" borderId="100" xfId="65" applyNumberFormat="1" applyFont="1" applyFill="1" applyBorder="1" applyAlignment="1">
      <alignment horizontal="right" vertical="center"/>
      <protection/>
    </xf>
    <xf numFmtId="41" fontId="2" fillId="0" borderId="149" xfId="65" applyNumberFormat="1" applyFont="1" applyFill="1" applyBorder="1" applyAlignment="1">
      <alignment horizontal="right" vertical="center"/>
      <protection/>
    </xf>
    <xf numFmtId="41" fontId="2" fillId="0" borderId="119" xfId="65" applyNumberFormat="1" applyFont="1" applyFill="1" applyBorder="1" applyAlignment="1">
      <alignment horizontal="right" vertical="center"/>
      <protection/>
    </xf>
    <xf numFmtId="41" fontId="2" fillId="0" borderId="150" xfId="65" applyNumberFormat="1" applyFont="1" applyFill="1" applyBorder="1" applyAlignment="1">
      <alignment horizontal="right" vertical="center"/>
      <protection/>
    </xf>
    <xf numFmtId="49" fontId="2" fillId="0" borderId="25" xfId="65" applyNumberFormat="1" applyFont="1" applyFill="1" applyBorder="1" applyAlignment="1">
      <alignment horizontal="left" vertical="center"/>
      <protection/>
    </xf>
    <xf numFmtId="179" fontId="2" fillId="0" borderId="125" xfId="65" applyNumberFormat="1" applyFont="1" applyFill="1" applyBorder="1" applyAlignment="1">
      <alignment horizontal="right" vertical="center"/>
      <protection/>
    </xf>
    <xf numFmtId="183" fontId="2" fillId="0" borderId="26" xfId="65" applyNumberFormat="1" applyFont="1" applyFill="1" applyBorder="1" applyAlignment="1">
      <alignment horizontal="right" vertical="center"/>
      <protection/>
    </xf>
    <xf numFmtId="179" fontId="2" fillId="0" borderId="28" xfId="65" applyNumberFormat="1" applyFont="1" applyFill="1" applyBorder="1" applyAlignment="1" quotePrefix="1">
      <alignment horizontal="right" vertical="center"/>
      <protection/>
    </xf>
    <xf numFmtId="183" fontId="2" fillId="0" borderId="151" xfId="65" applyNumberFormat="1" applyFont="1" applyFill="1" applyBorder="1" applyAlignment="1">
      <alignment horizontal="right" vertical="center"/>
      <protection/>
    </xf>
    <xf numFmtId="179" fontId="2" fillId="0" borderId="123" xfId="65" applyNumberFormat="1" applyFont="1" applyFill="1" applyBorder="1" applyAlignment="1" quotePrefix="1">
      <alignment horizontal="right" vertical="center"/>
      <protection/>
    </xf>
    <xf numFmtId="183" fontId="2" fillId="0" borderId="27" xfId="65" applyNumberFormat="1" applyFont="1" applyFill="1" applyBorder="1" applyAlignment="1">
      <alignment horizontal="right" vertical="center"/>
      <protection/>
    </xf>
    <xf numFmtId="179" fontId="2" fillId="0" borderId="125" xfId="65" applyNumberFormat="1" applyFont="1" applyFill="1" applyBorder="1" applyAlignment="1" quotePrefix="1">
      <alignment horizontal="right" vertical="center"/>
      <protection/>
    </xf>
    <xf numFmtId="49" fontId="2" fillId="0" borderId="28" xfId="65" applyNumberFormat="1" applyFont="1" applyFill="1" applyBorder="1" applyAlignment="1">
      <alignment horizontal="left" vertical="center"/>
      <protection/>
    </xf>
    <xf numFmtId="179" fontId="2" fillId="0" borderId="123" xfId="65" applyNumberFormat="1" applyFont="1" applyBorder="1" applyAlignment="1">
      <alignment vertical="center"/>
      <protection/>
    </xf>
    <xf numFmtId="179" fontId="2" fillId="0" borderId="125" xfId="65" applyNumberFormat="1" applyFont="1" applyBorder="1" applyAlignment="1">
      <alignment vertical="center"/>
      <protection/>
    </xf>
    <xf numFmtId="41" fontId="2" fillId="0" borderId="125" xfId="65" applyNumberFormat="1" applyFont="1" applyFill="1" applyBorder="1" applyAlignment="1">
      <alignment horizontal="right" vertical="center"/>
      <protection/>
    </xf>
    <xf numFmtId="41" fontId="2" fillId="0" borderId="151" xfId="65" applyNumberFormat="1" applyFont="1" applyFill="1" applyBorder="1" applyAlignment="1">
      <alignment horizontal="right" vertical="center"/>
      <protection/>
    </xf>
    <xf numFmtId="183" fontId="2" fillId="0" borderId="128" xfId="65" applyNumberFormat="1" applyFont="1" applyFill="1" applyBorder="1" applyAlignment="1">
      <alignment horizontal="right" vertical="center"/>
      <protection/>
    </xf>
    <xf numFmtId="49" fontId="2" fillId="0" borderId="0" xfId="65" applyNumberFormat="1" applyFont="1" applyFill="1" applyBorder="1" applyAlignment="1">
      <alignment horizontal="left" vertical="center"/>
      <protection/>
    </xf>
    <xf numFmtId="179" fontId="2" fillId="0" borderId="0" xfId="65" applyNumberFormat="1" applyFont="1" applyFill="1" applyBorder="1" applyAlignment="1">
      <alignment horizontal="right" vertical="center"/>
      <protection/>
    </xf>
    <xf numFmtId="179" fontId="2" fillId="0" borderId="0" xfId="65" applyNumberFormat="1" applyFont="1" applyFill="1" applyBorder="1" applyAlignment="1" quotePrefix="1">
      <alignment horizontal="right" vertical="center"/>
      <protection/>
    </xf>
    <xf numFmtId="179" fontId="2" fillId="0" borderId="0" xfId="65" applyNumberFormat="1" applyFont="1" applyBorder="1" applyAlignment="1">
      <alignment vertical="center"/>
      <protection/>
    </xf>
    <xf numFmtId="179" fontId="2" fillId="0" borderId="0" xfId="65" applyNumberFormat="1" applyFont="1" applyAlignment="1">
      <alignment vertical="center"/>
      <protection/>
    </xf>
    <xf numFmtId="179" fontId="2" fillId="0" borderId="0" xfId="65" applyNumberFormat="1" applyFont="1" applyFill="1" applyAlignment="1" quotePrefix="1">
      <alignment horizontal="right" vertical="center"/>
      <protection/>
    </xf>
    <xf numFmtId="179" fontId="2" fillId="0" borderId="0" xfId="65" applyNumberFormat="1" applyFont="1" applyAlignment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38" fontId="2" fillId="0" borderId="0" xfId="49" applyFont="1" applyBorder="1" applyAlignment="1">
      <alignment/>
    </xf>
    <xf numFmtId="0" fontId="7" fillId="0" borderId="0" xfId="0" applyFont="1" applyBorder="1" applyAlignment="1">
      <alignment vertical="center"/>
    </xf>
    <xf numFmtId="38" fontId="2" fillId="0" borderId="13" xfId="49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9" fontId="2" fillId="0" borderId="152" xfId="65" applyNumberFormat="1" applyFont="1" applyBorder="1" applyAlignment="1">
      <alignment horizontal="center" vertical="center" wrapText="1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left" vertical="center"/>
      <protection/>
    </xf>
    <xf numFmtId="179" fontId="5" fillId="0" borderId="0" xfId="64" applyNumberFormat="1" applyFont="1" applyFill="1" applyAlignment="1">
      <alignment horizontal="left" vertical="center"/>
      <protection/>
    </xf>
    <xf numFmtId="183" fontId="5" fillId="0" borderId="0" xfId="64" applyNumberFormat="1" applyFont="1" applyFill="1" applyAlignment="1">
      <alignment horizontal="left" vertical="center"/>
      <protection/>
    </xf>
    <xf numFmtId="179" fontId="5" fillId="0" borderId="0" xfId="64" applyNumberFormat="1" applyFont="1" applyFill="1" applyAlignment="1">
      <alignment horizontal="right" vertical="center"/>
      <protection/>
    </xf>
    <xf numFmtId="183" fontId="5" fillId="0" borderId="0" xfId="64" applyNumberFormat="1" applyFont="1" applyFill="1" applyAlignment="1">
      <alignment horizontal="right" vertical="center"/>
      <protection/>
    </xf>
    <xf numFmtId="179" fontId="5" fillId="0" borderId="0" xfId="64" applyNumberFormat="1" applyFont="1" applyFill="1" applyAlignment="1">
      <alignment vertical="center"/>
      <protection/>
    </xf>
    <xf numFmtId="183" fontId="5" fillId="0" borderId="0" xfId="64" applyNumberFormat="1" applyFont="1" applyFill="1" applyAlignment="1">
      <alignment vertical="center"/>
      <protection/>
    </xf>
    <xf numFmtId="0" fontId="2" fillId="0" borderId="40" xfId="64" applyFont="1" applyFill="1" applyBorder="1" applyAlignment="1">
      <alignment vertical="center"/>
      <protection/>
    </xf>
    <xf numFmtId="0" fontId="2" fillId="0" borderId="153" xfId="64" applyFont="1" applyFill="1" applyBorder="1" applyAlignment="1">
      <alignment vertical="center"/>
      <protection/>
    </xf>
    <xf numFmtId="0" fontId="2" fillId="0" borderId="154" xfId="64" applyFont="1" applyFill="1" applyBorder="1" applyAlignment="1">
      <alignment horizontal="center" vertical="center"/>
      <protection/>
    </xf>
    <xf numFmtId="0" fontId="2" fillId="0" borderId="47" xfId="64" applyFont="1" applyFill="1" applyBorder="1" applyAlignment="1">
      <alignment horizontal="center" vertical="center"/>
      <protection/>
    </xf>
    <xf numFmtId="0" fontId="2" fillId="0" borderId="155" xfId="64" applyFont="1" applyFill="1" applyBorder="1" applyAlignment="1">
      <alignment horizontal="center" vertical="center"/>
      <protection/>
    </xf>
    <xf numFmtId="49" fontId="2" fillId="0" borderId="154" xfId="64" applyNumberFormat="1" applyFont="1" applyFill="1" applyBorder="1" applyAlignment="1">
      <alignment horizontal="center" vertical="center"/>
      <protection/>
    </xf>
    <xf numFmtId="49" fontId="2" fillId="0" borderId="47" xfId="64" applyNumberFormat="1" applyFont="1" applyFill="1" applyBorder="1" applyAlignment="1">
      <alignment horizontal="center" vertical="center"/>
      <protection/>
    </xf>
    <xf numFmtId="49" fontId="2" fillId="0" borderId="153" xfId="64" applyNumberFormat="1" applyFont="1" applyFill="1" applyBorder="1" applyAlignment="1">
      <alignment horizontal="center" vertical="center"/>
      <protection/>
    </xf>
    <xf numFmtId="49" fontId="2" fillId="0" borderId="155" xfId="64" applyNumberFormat="1" applyFont="1" applyFill="1" applyBorder="1" applyAlignment="1">
      <alignment horizontal="center" vertical="center"/>
      <protection/>
    </xf>
    <xf numFmtId="0" fontId="2" fillId="0" borderId="153" xfId="64" applyFont="1" applyFill="1" applyBorder="1" applyAlignment="1">
      <alignment horizontal="center" vertical="center"/>
      <protection/>
    </xf>
    <xf numFmtId="0" fontId="2" fillId="0" borderId="154" xfId="64" applyNumberFormat="1" applyFont="1" applyFill="1" applyBorder="1" applyAlignment="1">
      <alignment horizontal="center" vertical="center"/>
      <protection/>
    </xf>
    <xf numFmtId="0" fontId="2" fillId="0" borderId="47" xfId="64" applyNumberFormat="1" applyFont="1" applyFill="1" applyBorder="1" applyAlignment="1">
      <alignment horizontal="center" vertical="center"/>
      <protection/>
    </xf>
    <xf numFmtId="0" fontId="2" fillId="0" borderId="153" xfId="64" applyNumberFormat="1" applyFont="1" applyFill="1" applyBorder="1" applyAlignment="1">
      <alignment horizontal="center"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6" xfId="64" applyFont="1" applyFill="1" applyBorder="1" applyAlignment="1">
      <alignment horizontal="center" vertical="center" wrapText="1"/>
      <protection/>
    </xf>
    <xf numFmtId="0" fontId="57" fillId="0" borderId="79" xfId="66" applyNumberFormat="1" applyFont="1" applyFill="1" applyBorder="1" applyAlignment="1">
      <alignment horizontal="center" vertical="center" wrapText="1"/>
      <protection/>
    </xf>
    <xf numFmtId="0" fontId="57" fillId="0" borderId="31" xfId="66" applyNumberFormat="1" applyFont="1" applyFill="1" applyBorder="1" applyAlignment="1">
      <alignment horizontal="center" vertical="center" wrapText="1"/>
      <protection/>
    </xf>
    <xf numFmtId="49" fontId="2" fillId="0" borderId="79" xfId="64" applyNumberFormat="1" applyFont="1" applyFill="1" applyBorder="1" applyAlignment="1">
      <alignment horizontal="center" vertical="center" wrapText="1"/>
      <protection/>
    </xf>
    <xf numFmtId="49" fontId="2" fillId="0" borderId="31" xfId="64" applyNumberFormat="1" applyFont="1" applyFill="1" applyBorder="1" applyAlignment="1">
      <alignment horizontal="center" vertical="center" wrapText="1"/>
      <protection/>
    </xf>
    <xf numFmtId="49" fontId="2" fillId="0" borderId="52" xfId="64" applyNumberFormat="1" applyFont="1" applyFill="1" applyBorder="1" applyAlignment="1">
      <alignment horizontal="center" vertical="center" wrapText="1"/>
      <protection/>
    </xf>
    <xf numFmtId="0" fontId="2" fillId="0" borderId="79" xfId="64" applyFont="1" applyFill="1" applyBorder="1" applyAlignment="1">
      <alignment horizontal="center" vertical="center"/>
      <protection/>
    </xf>
    <xf numFmtId="0" fontId="2" fillId="0" borderId="31" xfId="64" applyFont="1" applyFill="1" applyBorder="1" applyAlignment="1">
      <alignment horizontal="center" vertical="center"/>
      <protection/>
    </xf>
    <xf numFmtId="0" fontId="2" fillId="0" borderId="52" xfId="64" applyFont="1" applyFill="1" applyBorder="1" applyAlignment="1">
      <alignment horizontal="center" vertical="center"/>
      <protection/>
    </xf>
    <xf numFmtId="0" fontId="2" fillId="0" borderId="79" xfId="64" applyFont="1" applyFill="1" applyBorder="1" applyAlignment="1">
      <alignment horizontal="center" vertical="center" wrapText="1"/>
      <protection/>
    </xf>
    <xf numFmtId="0" fontId="2" fillId="0" borderId="31" xfId="64" applyFont="1" applyFill="1" applyBorder="1" applyAlignment="1">
      <alignment horizontal="center" vertical="center" wrapText="1"/>
      <protection/>
    </xf>
    <xf numFmtId="0" fontId="2" fillId="0" borderId="52" xfId="64" applyFont="1" applyFill="1" applyBorder="1" applyAlignment="1">
      <alignment horizontal="center" vertical="center" wrapText="1"/>
      <protection/>
    </xf>
    <xf numFmtId="0" fontId="2" fillId="0" borderId="79" xfId="64" applyNumberFormat="1" applyFont="1" applyFill="1" applyBorder="1" applyAlignment="1">
      <alignment horizontal="center" vertical="center" wrapText="1"/>
      <protection/>
    </xf>
    <xf numFmtId="0" fontId="2" fillId="0" borderId="31" xfId="64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Continuous" vertical="center"/>
      <protection/>
    </xf>
    <xf numFmtId="0" fontId="2" fillId="0" borderId="106" xfId="64" applyFont="1" applyFill="1" applyBorder="1" applyAlignment="1">
      <alignment horizontal="centerContinuous" vertical="center"/>
      <protection/>
    </xf>
    <xf numFmtId="182" fontId="2" fillId="0" borderId="91" xfId="64" applyNumberFormat="1" applyFont="1" applyFill="1" applyBorder="1" applyAlignment="1">
      <alignment horizontal="center"/>
      <protection/>
    </xf>
    <xf numFmtId="182" fontId="2" fillId="0" borderId="92" xfId="64" applyNumberFormat="1" applyFont="1" applyFill="1" applyBorder="1" applyAlignment="1">
      <alignment horizontal="center"/>
      <protection/>
    </xf>
    <xf numFmtId="181" fontId="2" fillId="0" borderId="91" xfId="64" applyNumberFormat="1" applyFont="1" applyFill="1" applyBorder="1" applyAlignment="1">
      <alignment horizontal="center" wrapText="1"/>
      <protection/>
    </xf>
    <xf numFmtId="181" fontId="2" fillId="0" borderId="90" xfId="64" applyNumberFormat="1" applyFont="1" applyFill="1" applyBorder="1" applyAlignment="1">
      <alignment horizontal="center" wrapText="1"/>
      <protection/>
    </xf>
    <xf numFmtId="181" fontId="2" fillId="0" borderId="93" xfId="64" applyNumberFormat="1" applyFont="1" applyFill="1" applyBorder="1" applyAlignment="1">
      <alignment horizontal="center" wrapText="1"/>
      <protection/>
    </xf>
    <xf numFmtId="0" fontId="2" fillId="0" borderId="0" xfId="64" applyFont="1" applyFill="1" applyBorder="1" applyAlignment="1">
      <alignment vertical="center"/>
      <protection/>
    </xf>
    <xf numFmtId="179" fontId="4" fillId="0" borderId="50" xfId="64" applyNumberFormat="1" applyFont="1" applyFill="1" applyBorder="1" applyAlignment="1">
      <alignment horizontal="center" vertical="top"/>
      <protection/>
    </xf>
    <xf numFmtId="183" fontId="2" fillId="0" borderId="156" xfId="64" applyNumberFormat="1" applyFont="1" applyFill="1" applyBorder="1" applyAlignment="1">
      <alignment horizontal="center" vertical="center" wrapText="1"/>
      <protection/>
    </xf>
    <xf numFmtId="179" fontId="7" fillId="0" borderId="50" xfId="64" applyNumberFormat="1" applyFont="1" applyFill="1" applyBorder="1" applyAlignment="1">
      <alignment horizontal="right" vertical="top" wrapText="1"/>
      <protection/>
    </xf>
    <xf numFmtId="183" fontId="2" fillId="0" borderId="157" xfId="64" applyNumberFormat="1" applyFont="1" applyFill="1" applyBorder="1" applyAlignment="1">
      <alignment horizontal="center" vertical="center" wrapText="1"/>
      <protection/>
    </xf>
    <xf numFmtId="179" fontId="4" fillId="0" borderId="51" xfId="64" applyNumberFormat="1" applyFont="1" applyFill="1" applyBorder="1" applyAlignment="1">
      <alignment horizontal="center" vertical="top"/>
      <protection/>
    </xf>
    <xf numFmtId="179" fontId="7" fillId="0" borderId="51" xfId="64" applyNumberFormat="1" applyFont="1" applyFill="1" applyBorder="1" applyAlignment="1">
      <alignment horizontal="right" vertical="top" wrapText="1"/>
      <protection/>
    </xf>
    <xf numFmtId="183" fontId="2" fillId="0" borderId="158" xfId="64" applyNumberFormat="1" applyFont="1" applyFill="1" applyBorder="1" applyAlignment="1">
      <alignment horizontal="center" vertical="center" wrapText="1"/>
      <protection/>
    </xf>
    <xf numFmtId="0" fontId="2" fillId="0" borderId="159" xfId="64" applyFont="1" applyFill="1" applyBorder="1" applyAlignment="1">
      <alignment horizontal="center" vertical="center"/>
      <protection/>
    </xf>
    <xf numFmtId="0" fontId="2" fillId="0" borderId="160" xfId="64" applyFont="1" applyFill="1" applyBorder="1" applyAlignment="1">
      <alignment horizontal="center" vertical="center"/>
      <protection/>
    </xf>
    <xf numFmtId="177" fontId="2" fillId="0" borderId="161" xfId="64" applyNumberFormat="1" applyFont="1" applyFill="1" applyBorder="1" applyAlignment="1" quotePrefix="1">
      <alignment horizontal="right" vertical="center"/>
      <protection/>
    </xf>
    <xf numFmtId="176" fontId="2" fillId="0" borderId="162" xfId="64" applyNumberFormat="1" applyFont="1" applyFill="1" applyBorder="1" applyAlignment="1" quotePrefix="1">
      <alignment horizontal="right" vertical="center"/>
      <protection/>
    </xf>
    <xf numFmtId="176" fontId="2" fillId="0" borderId="163" xfId="64" applyNumberFormat="1" applyFont="1" applyFill="1" applyBorder="1" applyAlignment="1" quotePrefix="1">
      <alignment horizontal="right" vertical="center"/>
      <protection/>
    </xf>
    <xf numFmtId="176" fontId="2" fillId="0" borderId="164" xfId="64" applyNumberFormat="1" applyFont="1" applyFill="1" applyBorder="1" applyAlignment="1" quotePrefix="1">
      <alignment horizontal="right" vertical="center"/>
      <protection/>
    </xf>
    <xf numFmtId="0" fontId="2" fillId="0" borderId="165" xfId="64" applyFont="1" applyBorder="1" applyAlignment="1">
      <alignment horizontal="center" vertical="center" textRotation="255"/>
      <protection/>
    </xf>
    <xf numFmtId="0" fontId="2" fillId="0" borderId="166" xfId="64" applyFont="1" applyFill="1" applyBorder="1" applyAlignment="1">
      <alignment horizontal="center" vertical="center"/>
      <protection/>
    </xf>
    <xf numFmtId="177" fontId="2" fillId="0" borderId="50" xfId="64" applyNumberFormat="1" applyFont="1" applyFill="1" applyBorder="1" applyAlignment="1" quotePrefix="1">
      <alignment horizontal="right" vertical="center"/>
      <protection/>
    </xf>
    <xf numFmtId="176" fontId="2" fillId="0" borderId="105" xfId="64" applyNumberFormat="1" applyFont="1" applyFill="1" applyBorder="1" applyAlignment="1" quotePrefix="1">
      <alignment horizontal="right" vertical="center"/>
      <protection/>
    </xf>
    <xf numFmtId="176" fontId="2" fillId="0" borderId="16" xfId="64" applyNumberFormat="1" applyFont="1" applyFill="1" applyBorder="1" applyAlignment="1" quotePrefix="1">
      <alignment horizontal="right" vertical="center"/>
      <protection/>
    </xf>
    <xf numFmtId="0" fontId="2" fillId="0" borderId="134" xfId="64" applyFont="1" applyBorder="1" applyAlignment="1">
      <alignment horizontal="center" vertical="center" textRotation="255"/>
      <protection/>
    </xf>
    <xf numFmtId="49" fontId="2" fillId="0" borderId="166" xfId="64" applyNumberFormat="1" applyFont="1" applyFill="1" applyBorder="1" applyAlignment="1">
      <alignment horizontal="center" vertical="center"/>
      <protection/>
    </xf>
    <xf numFmtId="0" fontId="2" fillId="0" borderId="69" xfId="64" applyFont="1" applyBorder="1" applyAlignment="1">
      <alignment horizontal="center" vertical="center" textRotation="255"/>
      <protection/>
    </xf>
    <xf numFmtId="0" fontId="2" fillId="0" borderId="70" xfId="64" applyFont="1" applyFill="1" applyBorder="1" applyAlignment="1">
      <alignment horizontal="center" vertical="center"/>
      <protection/>
    </xf>
    <xf numFmtId="177" fontId="2" fillId="0" borderId="51" xfId="64" applyNumberFormat="1" applyFont="1" applyFill="1" applyBorder="1" applyAlignment="1" quotePrefix="1">
      <alignment horizontal="right" vertical="center"/>
      <protection/>
    </xf>
    <xf numFmtId="176" fontId="2" fillId="0" borderId="167" xfId="64" applyNumberFormat="1" applyFont="1" applyFill="1" applyBorder="1" applyAlignment="1" quotePrefix="1">
      <alignment horizontal="right" vertical="center"/>
      <protection/>
    </xf>
    <xf numFmtId="176" fontId="2" fillId="0" borderId="17" xfId="64" applyNumberFormat="1" applyFont="1" applyFill="1" applyBorder="1" applyAlignment="1" quotePrefix="1">
      <alignment horizontal="right" vertical="center"/>
      <protection/>
    </xf>
    <xf numFmtId="179" fontId="2" fillId="0" borderId="0" xfId="64" applyNumberFormat="1" applyFont="1" applyFill="1" applyAlignment="1">
      <alignment horizontal="right" vertical="center"/>
      <protection/>
    </xf>
    <xf numFmtId="183" fontId="2" fillId="0" borderId="0" xfId="64" applyNumberFormat="1" applyFont="1" applyFill="1" applyAlignment="1">
      <alignment horizontal="right" vertical="center"/>
      <protection/>
    </xf>
    <xf numFmtId="179" fontId="2" fillId="0" borderId="0" xfId="64" applyNumberFormat="1" applyFont="1" applyFill="1" applyAlignment="1">
      <alignment vertical="center"/>
      <protection/>
    </xf>
    <xf numFmtId="183" fontId="2" fillId="0" borderId="0" xfId="64" applyNumberFormat="1" applyFont="1" applyFill="1" applyAlignment="1">
      <alignment vertical="center"/>
      <protection/>
    </xf>
    <xf numFmtId="179" fontId="2" fillId="0" borderId="50" xfId="64" applyNumberFormat="1" applyFont="1" applyFill="1" applyBorder="1" applyAlignment="1">
      <alignment horizontal="right" vertical="top"/>
      <protection/>
    </xf>
    <xf numFmtId="179" fontId="2" fillId="0" borderId="50" xfId="64" applyNumberFormat="1" applyFont="1" applyFill="1" applyBorder="1" applyAlignment="1">
      <alignment horizontal="right" vertical="top" wrapText="1"/>
      <protection/>
    </xf>
    <xf numFmtId="179" fontId="2" fillId="0" borderId="51" xfId="64" applyNumberFormat="1" applyFont="1" applyFill="1" applyBorder="1" applyAlignment="1">
      <alignment horizontal="right" vertical="top"/>
      <protection/>
    </xf>
    <xf numFmtId="179" fontId="2" fillId="0" borderId="51" xfId="64" applyNumberFormat="1" applyFont="1" applyFill="1" applyBorder="1" applyAlignment="1">
      <alignment horizontal="right" vertical="top" wrapText="1"/>
      <protection/>
    </xf>
    <xf numFmtId="0" fontId="7" fillId="0" borderId="166" xfId="64" applyFont="1" applyFill="1" applyBorder="1" applyAlignment="1">
      <alignment horizontal="left" vertical="center"/>
      <protection/>
    </xf>
    <xf numFmtId="0" fontId="2" fillId="0" borderId="166" xfId="64" applyFont="1" applyFill="1" applyBorder="1" applyAlignment="1">
      <alignment horizontal="left" vertical="center"/>
      <protection/>
    </xf>
    <xf numFmtId="49" fontId="7" fillId="0" borderId="166" xfId="64" applyNumberFormat="1" applyFont="1" applyFill="1" applyBorder="1" applyAlignment="1">
      <alignment horizontal="left" vertical="center"/>
      <protection/>
    </xf>
    <xf numFmtId="49" fontId="2" fillId="0" borderId="166" xfId="64" applyNumberFormat="1" applyFont="1" applyFill="1" applyBorder="1" applyAlignment="1">
      <alignment horizontal="left" vertical="center"/>
      <protection/>
    </xf>
    <xf numFmtId="0" fontId="7" fillId="0" borderId="168" xfId="64" applyFont="1" applyFill="1" applyBorder="1" applyAlignment="1">
      <alignment horizontal="left" vertical="center"/>
      <protection/>
    </xf>
    <xf numFmtId="177" fontId="2" fillId="0" borderId="91" xfId="64" applyNumberFormat="1" applyFont="1" applyFill="1" applyBorder="1" applyAlignment="1" quotePrefix="1">
      <alignment horizontal="right" vertical="center"/>
      <protection/>
    </xf>
    <xf numFmtId="176" fontId="2" fillId="0" borderId="86" xfId="64" applyNumberFormat="1" applyFont="1" applyFill="1" applyBorder="1" applyAlignment="1" quotePrefix="1">
      <alignment horizontal="right" vertical="center"/>
      <protection/>
    </xf>
    <xf numFmtId="176" fontId="2" fillId="0" borderId="14" xfId="64" applyNumberFormat="1" applyFont="1" applyFill="1" applyBorder="1" applyAlignment="1" quotePrefix="1">
      <alignment horizontal="right" vertical="center"/>
      <protection/>
    </xf>
    <xf numFmtId="0" fontId="2" fillId="0" borderId="168" xfId="64" applyFont="1" applyFill="1" applyBorder="1" applyAlignment="1">
      <alignment horizontal="left" vertical="center"/>
      <protection/>
    </xf>
    <xf numFmtId="0" fontId="7" fillId="0" borderId="70" xfId="64" applyFont="1" applyFill="1" applyBorder="1" applyAlignment="1">
      <alignment horizontal="left" vertical="center"/>
      <protection/>
    </xf>
    <xf numFmtId="0" fontId="2" fillId="0" borderId="70" xfId="64" applyFont="1" applyFill="1" applyBorder="1" applyAlignment="1">
      <alignment horizontal="left" vertical="center"/>
      <protection/>
    </xf>
    <xf numFmtId="0" fontId="62" fillId="0" borderId="0" xfId="62" applyNumberFormat="1" applyFont="1" applyFill="1" applyAlignment="1">
      <alignment/>
      <protection/>
    </xf>
    <xf numFmtId="0" fontId="62" fillId="0" borderId="0" xfId="62" applyNumberFormat="1" applyFont="1" applyAlignment="1">
      <alignment horizontal="left" vertical="center"/>
      <protection/>
    </xf>
    <xf numFmtId="0" fontId="62" fillId="0" borderId="0" xfId="62" applyNumberFormat="1" applyFont="1">
      <alignment vertical="center"/>
      <protection/>
    </xf>
    <xf numFmtId="0" fontId="62" fillId="0" borderId="0" xfId="62" applyNumberFormat="1" applyFont="1" applyAlignment="1">
      <alignment horizontal="right" vertical="center"/>
      <protection/>
    </xf>
    <xf numFmtId="0" fontId="57" fillId="0" borderId="0" xfId="62" applyNumberFormat="1" applyFont="1">
      <alignment vertical="center"/>
      <protection/>
    </xf>
    <xf numFmtId="0" fontId="62" fillId="0" borderId="91" xfId="62" applyNumberFormat="1" applyFont="1" applyBorder="1" applyAlignment="1">
      <alignment horizontal="center" vertical="center"/>
      <protection/>
    </xf>
    <xf numFmtId="0" fontId="62" fillId="0" borderId="90" xfId="62" applyNumberFormat="1" applyFont="1" applyBorder="1" applyAlignment="1">
      <alignment horizontal="center" vertical="center"/>
      <protection/>
    </xf>
    <xf numFmtId="0" fontId="62" fillId="0" borderId="92" xfId="62" applyNumberFormat="1" applyFont="1" applyBorder="1" applyAlignment="1">
      <alignment horizontal="center" vertical="center"/>
      <protection/>
    </xf>
    <xf numFmtId="184" fontId="62" fillId="0" borderId="168" xfId="62" applyNumberFormat="1" applyFont="1" applyBorder="1" applyAlignment="1">
      <alignment horizontal="center" vertical="center"/>
      <protection/>
    </xf>
    <xf numFmtId="181" fontId="62" fillId="0" borderId="91" xfId="62" applyNumberFormat="1" applyFont="1" applyBorder="1" applyAlignment="1">
      <alignment vertical="center"/>
      <protection/>
    </xf>
    <xf numFmtId="181" fontId="62" fillId="0" borderId="136" xfId="62" applyNumberFormat="1" applyFont="1" applyBorder="1" applyAlignment="1">
      <alignment horizontal="center" vertical="center"/>
      <protection/>
    </xf>
    <xf numFmtId="182" fontId="62" fillId="0" borderId="137" xfId="62" applyNumberFormat="1" applyFont="1" applyBorder="1" applyAlignment="1">
      <alignment horizontal="center" vertical="center"/>
      <protection/>
    </xf>
    <xf numFmtId="0" fontId="62" fillId="0" borderId="79" xfId="62" applyNumberFormat="1" applyFont="1" applyBorder="1" applyAlignment="1">
      <alignment horizontal="center" vertical="center"/>
      <protection/>
    </xf>
    <xf numFmtId="0" fontId="62" fillId="0" borderId="31" xfId="62" applyNumberFormat="1" applyFont="1" applyBorder="1" applyAlignment="1">
      <alignment horizontal="center" vertical="center"/>
      <protection/>
    </xf>
    <xf numFmtId="0" fontId="62" fillId="0" borderId="80" xfId="62" applyNumberFormat="1" applyFont="1" applyBorder="1" applyAlignment="1">
      <alignment horizontal="center" vertical="center"/>
      <protection/>
    </xf>
    <xf numFmtId="184" fontId="62" fillId="0" borderId="81" xfId="62" applyNumberFormat="1" applyFont="1" applyBorder="1" applyAlignment="1">
      <alignment horizontal="center" vertical="center"/>
      <protection/>
    </xf>
    <xf numFmtId="181" fontId="62" fillId="0" borderId="81" xfId="62" applyNumberFormat="1" applyFont="1" applyBorder="1" applyAlignment="1">
      <alignment horizontal="center" vertical="center"/>
      <protection/>
    </xf>
    <xf numFmtId="182" fontId="62" fillId="0" borderId="80" xfId="62" applyNumberFormat="1" applyFont="1" applyBorder="1" applyAlignment="1">
      <alignment horizontal="center" vertical="center"/>
      <protection/>
    </xf>
    <xf numFmtId="0" fontId="63" fillId="0" borderId="50" xfId="66" applyNumberFormat="1" applyFont="1" applyFill="1" applyBorder="1" applyAlignment="1">
      <alignment/>
      <protection/>
    </xf>
    <xf numFmtId="0" fontId="63" fillId="0" borderId="0" xfId="66" applyNumberFormat="1" applyFont="1" applyFill="1" applyBorder="1" applyAlignment="1">
      <alignment/>
      <protection/>
    </xf>
    <xf numFmtId="0" fontId="64" fillId="0" borderId="50" xfId="66" applyNumberFormat="1" applyFont="1" applyFill="1" applyBorder="1" applyAlignment="1">
      <alignment horizontal="left"/>
      <protection/>
    </xf>
    <xf numFmtId="0" fontId="64" fillId="0" borderId="106" xfId="66" applyNumberFormat="1" applyFont="1" applyFill="1" applyBorder="1" applyAlignment="1">
      <alignment/>
      <protection/>
    </xf>
    <xf numFmtId="184" fontId="64" fillId="0" borderId="166" xfId="62" applyNumberFormat="1" applyFont="1" applyFill="1" applyBorder="1" applyAlignment="1" quotePrefix="1">
      <alignment horizontal="right"/>
      <protection/>
    </xf>
    <xf numFmtId="184" fontId="64" fillId="0" borderId="106" xfId="62" applyNumberFormat="1" applyFont="1" applyFill="1" applyBorder="1" applyAlignment="1" quotePrefix="1">
      <alignment horizontal="right"/>
      <protection/>
    </xf>
    <xf numFmtId="0" fontId="63" fillId="0" borderId="169" xfId="66" applyNumberFormat="1" applyFont="1" applyFill="1" applyBorder="1" applyAlignment="1">
      <alignment/>
      <protection/>
    </xf>
    <xf numFmtId="0" fontId="63" fillId="0" borderId="170" xfId="66" applyNumberFormat="1" applyFont="1" applyFill="1" applyBorder="1" applyAlignment="1">
      <alignment/>
      <protection/>
    </xf>
    <xf numFmtId="0" fontId="64" fillId="0" borderId="169" xfId="66" applyNumberFormat="1" applyFont="1" applyFill="1" applyBorder="1" applyAlignment="1">
      <alignment horizontal="left"/>
      <protection/>
    </xf>
    <xf numFmtId="0" fontId="64" fillId="0" borderId="171" xfId="66" applyNumberFormat="1" applyFont="1" applyFill="1" applyBorder="1" applyAlignment="1">
      <alignment/>
      <protection/>
    </xf>
    <xf numFmtId="184" fontId="64" fillId="0" borderId="172" xfId="62" applyNumberFormat="1" applyFont="1" applyFill="1" applyBorder="1" applyAlignment="1" quotePrefix="1">
      <alignment horizontal="right"/>
      <protection/>
    </xf>
    <xf numFmtId="184" fontId="64" fillId="0" borderId="171" xfId="62" applyNumberFormat="1" applyFont="1" applyFill="1" applyBorder="1" applyAlignment="1" quotePrefix="1">
      <alignment horizontal="right"/>
      <protection/>
    </xf>
    <xf numFmtId="0" fontId="65" fillId="0" borderId="50" xfId="66" applyNumberFormat="1" applyFont="1" applyFill="1" applyBorder="1" applyAlignment="1">
      <alignment/>
      <protection/>
    </xf>
    <xf numFmtId="0" fontId="65" fillId="0" borderId="0" xfId="66" applyNumberFormat="1" applyFont="1" applyFill="1" applyBorder="1" applyAlignment="1">
      <alignment/>
      <protection/>
    </xf>
    <xf numFmtId="0" fontId="62" fillId="0" borderId="50" xfId="62" applyNumberFormat="1" applyFont="1" applyFill="1" applyBorder="1" applyAlignment="1">
      <alignment horizontal="left"/>
      <protection/>
    </xf>
    <xf numFmtId="0" fontId="62" fillId="0" borderId="106" xfId="66" applyNumberFormat="1" applyFont="1" applyFill="1" applyBorder="1" applyAlignment="1">
      <alignment/>
      <protection/>
    </xf>
    <xf numFmtId="184" fontId="62" fillId="0" borderId="166" xfId="62" applyNumberFormat="1" applyFont="1" applyFill="1" applyBorder="1" applyAlignment="1" quotePrefix="1">
      <alignment horizontal="right"/>
      <protection/>
    </xf>
    <xf numFmtId="184" fontId="62" fillId="0" borderId="106" xfId="62" applyNumberFormat="1" applyFont="1" applyFill="1" applyBorder="1" applyAlignment="1" quotePrefix="1">
      <alignment horizontal="right"/>
      <protection/>
    </xf>
    <xf numFmtId="0" fontId="38" fillId="0" borderId="0" xfId="62" applyNumberFormat="1" applyFont="1" applyFill="1" applyBorder="1" applyAlignment="1">
      <alignment/>
      <protection/>
    </xf>
    <xf numFmtId="184" fontId="62" fillId="0" borderId="166" xfId="62" applyNumberFormat="1" applyFont="1" applyFill="1" applyBorder="1" applyAlignment="1">
      <alignment horizontal="right"/>
      <protection/>
    </xf>
    <xf numFmtId="184" fontId="62" fillId="0" borderId="106" xfId="62" applyNumberFormat="1" applyFont="1" applyFill="1" applyBorder="1" applyAlignment="1">
      <alignment horizontal="right"/>
      <protection/>
    </xf>
    <xf numFmtId="0" fontId="39" fillId="0" borderId="170" xfId="62" applyNumberFormat="1" applyFont="1" applyFill="1" applyBorder="1" applyAlignment="1">
      <alignment/>
      <protection/>
    </xf>
    <xf numFmtId="0" fontId="65" fillId="0" borderId="173" xfId="66" applyNumberFormat="1" applyFont="1" applyFill="1" applyBorder="1" applyAlignment="1">
      <alignment/>
      <protection/>
    </xf>
    <xf numFmtId="0" fontId="65" fillId="0" borderId="174" xfId="66" applyNumberFormat="1" applyFont="1" applyFill="1" applyBorder="1" applyAlignment="1">
      <alignment/>
      <protection/>
    </xf>
    <xf numFmtId="0" fontId="38" fillId="0" borderId="174" xfId="62" applyNumberFormat="1" applyFont="1" applyFill="1" applyBorder="1" applyAlignment="1">
      <alignment/>
      <protection/>
    </xf>
    <xf numFmtId="0" fontId="62" fillId="0" borderId="173" xfId="62" applyNumberFormat="1" applyFont="1" applyFill="1" applyBorder="1" applyAlignment="1">
      <alignment horizontal="left"/>
      <protection/>
    </xf>
    <xf numFmtId="0" fontId="62" fillId="0" borderId="175" xfId="66" applyNumberFormat="1" applyFont="1" applyFill="1" applyBorder="1" applyAlignment="1">
      <alignment/>
      <protection/>
    </xf>
    <xf numFmtId="184" fontId="62" fillId="0" borderId="176" xfId="62" applyNumberFormat="1" applyFont="1" applyFill="1" applyBorder="1" applyAlignment="1" quotePrefix="1">
      <alignment horizontal="right"/>
      <protection/>
    </xf>
    <xf numFmtId="184" fontId="62" fillId="0" borderId="175" xfId="62" applyNumberFormat="1" applyFont="1" applyFill="1" applyBorder="1" applyAlignment="1" quotePrefix="1">
      <alignment horizontal="right"/>
      <protection/>
    </xf>
    <xf numFmtId="0" fontId="39" fillId="0" borderId="0" xfId="62" applyNumberFormat="1" applyFont="1" applyFill="1" applyBorder="1" applyAlignment="1">
      <alignment/>
      <protection/>
    </xf>
    <xf numFmtId="0" fontId="65" fillId="0" borderId="79" xfId="66" applyNumberFormat="1" applyFont="1" applyFill="1" applyBorder="1" applyAlignment="1">
      <alignment/>
      <protection/>
    </xf>
    <xf numFmtId="0" fontId="65" fillId="0" borderId="31" xfId="66" applyNumberFormat="1" applyFont="1" applyFill="1" applyBorder="1" applyAlignment="1">
      <alignment/>
      <protection/>
    </xf>
    <xf numFmtId="0" fontId="38" fillId="0" borderId="31" xfId="62" applyNumberFormat="1" applyFont="1" applyFill="1" applyBorder="1" applyAlignment="1">
      <alignment/>
      <protection/>
    </xf>
    <xf numFmtId="0" fontId="62" fillId="0" borderId="79" xfId="62" applyNumberFormat="1" applyFont="1" applyFill="1" applyBorder="1" applyAlignment="1">
      <alignment horizontal="left"/>
      <protection/>
    </xf>
    <xf numFmtId="0" fontId="62" fillId="0" borderId="80" xfId="66" applyNumberFormat="1" applyFont="1" applyFill="1" applyBorder="1" applyAlignment="1">
      <alignment/>
      <protection/>
    </xf>
    <xf numFmtId="184" fontId="62" fillId="0" borderId="81" xfId="62" applyNumberFormat="1" applyFont="1" applyFill="1" applyBorder="1" applyAlignment="1" quotePrefix="1">
      <alignment horizontal="right"/>
      <protection/>
    </xf>
    <xf numFmtId="184" fontId="62" fillId="0" borderId="80" xfId="62" applyNumberFormat="1" applyFont="1" applyFill="1" applyBorder="1" applyAlignment="1" quotePrefix="1">
      <alignment horizontal="right"/>
      <protection/>
    </xf>
    <xf numFmtId="0" fontId="62" fillId="0" borderId="50" xfId="66" applyNumberFormat="1" applyFont="1" applyFill="1" applyBorder="1" applyAlignment="1">
      <alignment horizontal="left"/>
      <protection/>
    </xf>
    <xf numFmtId="0" fontId="64" fillId="0" borderId="169" xfId="62" applyNumberFormat="1" applyFont="1" applyFill="1" applyBorder="1" applyAlignment="1">
      <alignment horizontal="left"/>
      <protection/>
    </xf>
    <xf numFmtId="0" fontId="62" fillId="0" borderId="106" xfId="66" applyNumberFormat="1" applyFont="1" applyFill="1" applyBorder="1" applyAlignment="1">
      <alignment wrapText="1"/>
      <protection/>
    </xf>
    <xf numFmtId="184" fontId="62" fillId="0" borderId="81" xfId="62" applyNumberFormat="1" applyFont="1" applyFill="1" applyBorder="1" applyAlignment="1">
      <alignment horizontal="right"/>
      <protection/>
    </xf>
    <xf numFmtId="184" fontId="62" fillId="0" borderId="80" xfId="62" applyNumberFormat="1" applyFont="1" applyFill="1" applyBorder="1" applyAlignment="1">
      <alignment horizontal="right"/>
      <protection/>
    </xf>
    <xf numFmtId="0" fontId="62" fillId="0" borderId="0" xfId="66" applyNumberFormat="1" applyFont="1" applyFill="1" applyBorder="1" applyAlignment="1">
      <alignment vertical="center"/>
      <protection/>
    </xf>
    <xf numFmtId="0" fontId="62" fillId="0" borderId="0" xfId="66" applyNumberFormat="1" applyFont="1" applyFill="1" applyBorder="1" applyAlignment="1">
      <alignment/>
      <protection/>
    </xf>
    <xf numFmtId="0" fontId="2" fillId="0" borderId="0" xfId="62" applyNumberFormat="1" applyFont="1" applyFill="1" applyBorder="1" applyAlignment="1">
      <alignment/>
      <protection/>
    </xf>
    <xf numFmtId="0" fontId="2" fillId="0" borderId="0" xfId="62" applyFont="1" applyFill="1" applyBorder="1" applyAlignment="1">
      <alignment horizontal="left"/>
      <protection/>
    </xf>
    <xf numFmtId="185" fontId="65" fillId="0" borderId="0" xfId="62" applyNumberFormat="1" applyFont="1" applyBorder="1" applyAlignment="1">
      <alignment vertical="center"/>
      <protection/>
    </xf>
    <xf numFmtId="184" fontId="62" fillId="0" borderId="0" xfId="62" applyNumberFormat="1" applyFont="1" applyBorder="1" applyAlignment="1">
      <alignment horizontal="right"/>
      <protection/>
    </xf>
    <xf numFmtId="0" fontId="62" fillId="0" borderId="0" xfId="62" applyNumberFormat="1" applyFont="1" applyFill="1" applyAlignment="1">
      <alignment horizontal="left" vertical="center"/>
      <protection/>
    </xf>
    <xf numFmtId="0" fontId="62" fillId="0" borderId="0" xfId="62" applyNumberFormat="1" applyFont="1" applyFill="1">
      <alignment vertical="center"/>
      <protection/>
    </xf>
    <xf numFmtId="0" fontId="62" fillId="0" borderId="0" xfId="62" applyNumberFormat="1" applyFont="1" applyFill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新産業分類符号一覧(04.07再訂正)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47</xdr:row>
      <xdr:rowOff>9525</xdr:rowOff>
    </xdr:from>
    <xdr:to>
      <xdr:col>7</xdr:col>
      <xdr:colOff>381000</xdr:colOff>
      <xdr:row>47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62425" y="940117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19" customWidth="1"/>
    <col min="2" max="2" width="2.875" style="119" customWidth="1"/>
    <col min="3" max="3" width="58.125" style="119" customWidth="1"/>
    <col min="4" max="5" width="12.00390625" style="119" customWidth="1"/>
    <col min="6" max="16384" width="9.00390625" style="119" customWidth="1"/>
  </cols>
  <sheetData>
    <row r="1" spans="2:5" ht="14.25">
      <c r="B1" s="118" t="s">
        <v>182</v>
      </c>
      <c r="C1" s="118"/>
      <c r="D1" s="118"/>
      <c r="E1" s="118"/>
    </row>
    <row r="2" spans="2:5" ht="14.25">
      <c r="B2" s="118"/>
      <c r="C2" s="118"/>
      <c r="D2" s="118"/>
      <c r="E2" s="118"/>
    </row>
    <row r="3" spans="2:5" ht="14.25">
      <c r="B3" s="118"/>
      <c r="C3" s="118"/>
      <c r="D3" s="118"/>
      <c r="E3" s="118"/>
    </row>
    <row r="4" ht="4.5" customHeight="1" thickBot="1"/>
    <row r="5" spans="2:5" ht="43.5" thickBot="1">
      <c r="B5" s="120" t="s">
        <v>183</v>
      </c>
      <c r="C5" s="121" t="s">
        <v>184</v>
      </c>
      <c r="D5" s="122" t="s">
        <v>185</v>
      </c>
      <c r="E5" s="123" t="s">
        <v>186</v>
      </c>
    </row>
    <row r="6" spans="2:5" ht="15" thickBot="1">
      <c r="B6" s="124" t="s">
        <v>187</v>
      </c>
      <c r="C6" s="125"/>
      <c r="D6" s="126"/>
      <c r="E6" s="127"/>
    </row>
    <row r="7" spans="2:5" ht="15" thickTop="1">
      <c r="B7" s="128" t="s">
        <v>188</v>
      </c>
      <c r="C7" s="129"/>
      <c r="D7" s="129"/>
      <c r="E7" s="130"/>
    </row>
    <row r="8" spans="2:5" ht="28.5">
      <c r="B8" s="131">
        <v>1</v>
      </c>
      <c r="C8" s="132" t="s">
        <v>189</v>
      </c>
      <c r="D8" s="133" t="s">
        <v>190</v>
      </c>
      <c r="E8" s="134"/>
    </row>
    <row r="9" spans="2:5" ht="28.5">
      <c r="B9" s="131">
        <v>2</v>
      </c>
      <c r="C9" s="135" t="s">
        <v>191</v>
      </c>
      <c r="D9" s="136" t="s">
        <v>192</v>
      </c>
      <c r="E9" s="134"/>
    </row>
    <row r="10" spans="2:5" ht="14.25">
      <c r="B10" s="137" t="s">
        <v>193</v>
      </c>
      <c r="C10" s="138"/>
      <c r="D10" s="139"/>
      <c r="E10" s="140"/>
    </row>
    <row r="11" spans="2:5" ht="28.5">
      <c r="B11" s="131">
        <v>5</v>
      </c>
      <c r="C11" s="135" t="s">
        <v>194</v>
      </c>
      <c r="D11" s="133" t="s">
        <v>195</v>
      </c>
      <c r="E11" s="134"/>
    </row>
    <row r="12" spans="2:5" ht="29.25" thickBot="1">
      <c r="B12" s="141">
        <v>10</v>
      </c>
      <c r="C12" s="142" t="s">
        <v>196</v>
      </c>
      <c r="D12" s="143" t="s">
        <v>197</v>
      </c>
      <c r="E12" s="144"/>
    </row>
    <row r="13" spans="2:5" ht="15" thickBot="1">
      <c r="B13" s="145" t="s">
        <v>198</v>
      </c>
      <c r="C13" s="146"/>
      <c r="D13" s="147"/>
      <c r="E13" s="148"/>
    </row>
    <row r="14" spans="2:5" ht="15" thickTop="1">
      <c r="B14" s="137" t="s">
        <v>188</v>
      </c>
      <c r="C14" s="138"/>
      <c r="D14" s="129"/>
      <c r="E14" s="130"/>
    </row>
    <row r="15" spans="2:5" ht="28.5">
      <c r="B15" s="131">
        <v>5</v>
      </c>
      <c r="C15" s="135" t="s">
        <v>199</v>
      </c>
      <c r="D15" s="133"/>
      <c r="E15" s="134" t="s">
        <v>200</v>
      </c>
    </row>
    <row r="16" spans="2:5" ht="42.75">
      <c r="B16" s="131">
        <v>7</v>
      </c>
      <c r="C16" s="135" t="s">
        <v>201</v>
      </c>
      <c r="D16" s="133"/>
      <c r="E16" s="134" t="s">
        <v>202</v>
      </c>
    </row>
    <row r="17" spans="2:5" ht="42.75">
      <c r="B17" s="131">
        <v>8</v>
      </c>
      <c r="C17" s="135" t="s">
        <v>203</v>
      </c>
      <c r="D17" s="133" t="s">
        <v>204</v>
      </c>
      <c r="E17" s="134"/>
    </row>
    <row r="18" spans="2:5" ht="42.75">
      <c r="B18" s="131">
        <v>34</v>
      </c>
      <c r="C18" s="135" t="s">
        <v>205</v>
      </c>
      <c r="D18" s="149" t="s">
        <v>206</v>
      </c>
      <c r="E18" s="134"/>
    </row>
    <row r="19" spans="2:5" ht="14.25">
      <c r="B19" s="137" t="s">
        <v>193</v>
      </c>
      <c r="C19" s="138"/>
      <c r="D19" s="129"/>
      <c r="E19" s="130"/>
    </row>
    <row r="20" spans="2:5" ht="28.5">
      <c r="B20" s="131">
        <v>20</v>
      </c>
      <c r="C20" s="135" t="s">
        <v>207</v>
      </c>
      <c r="D20" s="136" t="s">
        <v>208</v>
      </c>
      <c r="E20" s="134"/>
    </row>
    <row r="21" spans="2:5" ht="42.75">
      <c r="B21" s="131">
        <v>24</v>
      </c>
      <c r="C21" s="135" t="s">
        <v>209</v>
      </c>
      <c r="D21" s="133" t="s">
        <v>210</v>
      </c>
      <c r="E21" s="134"/>
    </row>
    <row r="22" spans="2:5" ht="28.5">
      <c r="B22" s="131">
        <v>39</v>
      </c>
      <c r="C22" s="135" t="s">
        <v>211</v>
      </c>
      <c r="D22" s="133"/>
      <c r="E22" s="150" t="s">
        <v>212</v>
      </c>
    </row>
    <row r="23" spans="2:5" ht="28.5">
      <c r="B23" s="131">
        <v>45</v>
      </c>
      <c r="C23" s="135" t="s">
        <v>213</v>
      </c>
      <c r="D23" s="133"/>
      <c r="E23" s="134" t="s">
        <v>214</v>
      </c>
    </row>
    <row r="24" spans="2:5" ht="14.25">
      <c r="B24" s="137" t="s">
        <v>215</v>
      </c>
      <c r="C24" s="138"/>
      <c r="D24" s="129"/>
      <c r="E24" s="130"/>
    </row>
    <row r="25" spans="2:5" ht="29.25" thickBot="1">
      <c r="B25" s="141">
        <v>11</v>
      </c>
      <c r="C25" s="142" t="s">
        <v>216</v>
      </c>
      <c r="D25" s="151"/>
      <c r="E25" s="152" t="s">
        <v>217</v>
      </c>
    </row>
    <row r="26" spans="2:5" ht="15" thickBot="1">
      <c r="B26" s="145" t="s">
        <v>218</v>
      </c>
      <c r="C26" s="146"/>
      <c r="D26" s="147"/>
      <c r="E26" s="148"/>
    </row>
    <row r="27" spans="2:5" ht="30" thickBot="1" thickTop="1">
      <c r="B27" s="153">
        <v>2</v>
      </c>
      <c r="C27" s="154" t="s">
        <v>219</v>
      </c>
      <c r="D27" s="155"/>
      <c r="E27" s="156" t="s">
        <v>220</v>
      </c>
    </row>
    <row r="28" spans="2:5" ht="15" thickBot="1">
      <c r="B28" s="145" t="s">
        <v>221</v>
      </c>
      <c r="C28" s="146"/>
      <c r="D28" s="147"/>
      <c r="E28" s="148"/>
    </row>
    <row r="29" spans="2:5" ht="15" thickTop="1">
      <c r="B29" s="157" t="s">
        <v>222</v>
      </c>
      <c r="C29" s="138"/>
      <c r="D29" s="129"/>
      <c r="E29" s="130"/>
    </row>
    <row r="30" spans="2:5" ht="43.5" thickBot="1">
      <c r="B30" s="141">
        <v>11</v>
      </c>
      <c r="C30" s="142" t="s">
        <v>223</v>
      </c>
      <c r="D30" s="158" t="s">
        <v>224</v>
      </c>
      <c r="E30" s="159"/>
    </row>
    <row r="31" spans="2:5" ht="15" thickBot="1">
      <c r="B31" s="145" t="s">
        <v>225</v>
      </c>
      <c r="C31" s="146"/>
      <c r="D31" s="147"/>
      <c r="E31" s="148"/>
    </row>
    <row r="32" spans="2:5" ht="15" thickTop="1">
      <c r="B32" s="157" t="s">
        <v>226</v>
      </c>
      <c r="C32" s="138"/>
      <c r="D32" s="129"/>
      <c r="E32" s="130"/>
    </row>
    <row r="33" spans="2:5" ht="42.75">
      <c r="B33" s="131">
        <v>1</v>
      </c>
      <c r="C33" s="135" t="s">
        <v>227</v>
      </c>
      <c r="D33" s="133" t="s">
        <v>228</v>
      </c>
      <c r="E33" s="160"/>
    </row>
    <row r="34" spans="2:5" ht="42.75">
      <c r="B34" s="131">
        <v>21</v>
      </c>
      <c r="C34" s="135" t="s">
        <v>229</v>
      </c>
      <c r="D34" s="149" t="s">
        <v>230</v>
      </c>
      <c r="E34" s="150" t="s">
        <v>231</v>
      </c>
    </row>
    <row r="35" spans="2:5" ht="29.25" thickBot="1">
      <c r="B35" s="141">
        <v>29</v>
      </c>
      <c r="C35" s="142" t="s">
        <v>232</v>
      </c>
      <c r="D35" s="161" t="s">
        <v>233</v>
      </c>
      <c r="E35" s="144"/>
    </row>
    <row r="36" ht="14.25">
      <c r="C36" s="162"/>
    </row>
    <row r="37" ht="14.25">
      <c r="C37" s="162"/>
    </row>
    <row r="38" ht="14.25">
      <c r="C38" s="162"/>
    </row>
    <row r="39" ht="14.25">
      <c r="C39" s="162"/>
    </row>
    <row r="40" ht="14.25">
      <c r="C40" s="162"/>
    </row>
    <row r="41" ht="14.25">
      <c r="C41" s="162"/>
    </row>
    <row r="42" ht="14.25">
      <c r="C42" s="162"/>
    </row>
    <row r="43" ht="14.25">
      <c r="C43" s="162"/>
    </row>
    <row r="44" ht="14.25">
      <c r="C44" s="162"/>
    </row>
    <row r="45" ht="14.25">
      <c r="C45" s="162"/>
    </row>
    <row r="46" ht="14.25">
      <c r="C46" s="162"/>
    </row>
    <row r="47" ht="14.25">
      <c r="C47" s="162"/>
    </row>
    <row r="48" ht="14.25">
      <c r="C48" s="162"/>
    </row>
    <row r="49" ht="14.25">
      <c r="C49" s="162"/>
    </row>
    <row r="50" ht="14.25">
      <c r="C50" s="162"/>
    </row>
    <row r="51" ht="14.25">
      <c r="C51" s="162"/>
    </row>
    <row r="52" ht="14.25">
      <c r="C52" s="162"/>
    </row>
    <row r="53" ht="14.25">
      <c r="C53" s="162"/>
    </row>
    <row r="54" ht="14.25">
      <c r="C54" s="162"/>
    </row>
    <row r="55" ht="14.25">
      <c r="C55" s="162"/>
    </row>
    <row r="56" ht="14.25">
      <c r="C56" s="162"/>
    </row>
    <row r="57" ht="14.25">
      <c r="C57" s="162"/>
    </row>
    <row r="58" ht="14.25">
      <c r="C58" s="162"/>
    </row>
    <row r="59" ht="14.25">
      <c r="C59" s="162"/>
    </row>
    <row r="60" ht="14.25">
      <c r="C60" s="162"/>
    </row>
    <row r="61" ht="14.25">
      <c r="C61" s="162"/>
    </row>
    <row r="62" ht="14.25">
      <c r="C62" s="162"/>
    </row>
    <row r="63" ht="14.25">
      <c r="C63" s="162"/>
    </row>
    <row r="64" ht="14.25">
      <c r="C64" s="162"/>
    </row>
    <row r="65" ht="14.25">
      <c r="C65" s="162"/>
    </row>
    <row r="66" ht="14.25">
      <c r="C66" s="162"/>
    </row>
    <row r="67" ht="14.25">
      <c r="C67" s="162"/>
    </row>
    <row r="68" ht="14.25">
      <c r="C68" s="162"/>
    </row>
    <row r="69" ht="14.25">
      <c r="C69" s="162"/>
    </row>
    <row r="70" ht="14.25">
      <c r="C70" s="162"/>
    </row>
    <row r="71" ht="14.25">
      <c r="C71" s="162"/>
    </row>
    <row r="72" ht="14.25">
      <c r="C72" s="162"/>
    </row>
    <row r="73" ht="14.25">
      <c r="C73" s="162"/>
    </row>
    <row r="74" ht="14.25">
      <c r="C74" s="162"/>
    </row>
  </sheetData>
  <sheetProtection/>
  <mergeCells count="1">
    <mergeCell ref="B1:E3"/>
  </mergeCells>
  <printOptions/>
  <pageMargins left="0.7086614173228347" right="0.7086614173228347" top="0.5511811023622047" bottom="0.5511811023622047" header="0.31496062992125984" footer="0.31496062992125984"/>
  <pageSetup firstPageNumber="51" useFirstPageNumber="1" fitToHeight="1" fitToWidth="1" horizontalDpi="600" verticalDpi="600" orientation="portrait" paperSize="9" scale="92" r:id="rId1"/>
  <headerFooter>
    <oddFooter>&amp;C- &amp;P &amp;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F20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875" style="439" customWidth="1"/>
    <col min="2" max="2" width="22.75390625" style="439" customWidth="1"/>
    <col min="3" max="3" width="7.50390625" style="489" customWidth="1"/>
    <col min="4" max="4" width="6.75390625" style="490" customWidth="1"/>
    <col min="5" max="5" width="8.125" style="489" customWidth="1"/>
    <col min="6" max="6" width="6.75390625" style="490" customWidth="1"/>
    <col min="7" max="7" width="6.75390625" style="489" customWidth="1"/>
    <col min="8" max="8" width="6.75390625" style="490" customWidth="1"/>
    <col min="9" max="9" width="7.50390625" style="489" customWidth="1"/>
    <col min="10" max="10" width="6.75390625" style="490" customWidth="1"/>
    <col min="11" max="11" width="3.875" style="439" customWidth="1"/>
    <col min="12" max="12" width="22.75390625" style="439" customWidth="1"/>
    <col min="13" max="13" width="6.75390625" style="489" customWidth="1"/>
    <col min="14" max="14" width="6.75390625" style="490" customWidth="1"/>
    <col min="15" max="15" width="7.75390625" style="489" customWidth="1"/>
    <col min="16" max="16" width="6.75390625" style="490" customWidth="1"/>
    <col min="17" max="17" width="6.75390625" style="491" customWidth="1"/>
    <col min="18" max="18" width="6.75390625" style="492" customWidth="1"/>
    <col min="19" max="19" width="7.75390625" style="491" customWidth="1"/>
    <col min="20" max="20" width="6.75390625" style="492" customWidth="1"/>
    <col min="21" max="21" width="3.875" style="439" customWidth="1"/>
    <col min="22" max="22" width="22.75390625" style="439" customWidth="1"/>
    <col min="23" max="23" width="6.75390625" style="491" customWidth="1"/>
    <col min="24" max="24" width="6.75390625" style="492" customWidth="1"/>
    <col min="25" max="25" width="7.125" style="491" customWidth="1"/>
    <col min="26" max="26" width="6.75390625" style="492" customWidth="1"/>
    <col min="27" max="27" width="7.25390625" style="491" customWidth="1"/>
    <col min="28" max="28" width="6.75390625" style="492" customWidth="1"/>
    <col min="29" max="29" width="8.375" style="491" customWidth="1"/>
    <col min="30" max="30" width="6.75390625" style="492" customWidth="1"/>
    <col min="31" max="31" width="3.875" style="439" customWidth="1"/>
    <col min="32" max="32" width="22.75390625" style="439" customWidth="1"/>
    <col min="33" max="33" width="6.75390625" style="491" customWidth="1"/>
    <col min="34" max="34" width="6.75390625" style="492" customWidth="1"/>
    <col min="35" max="35" width="7.75390625" style="491" customWidth="1"/>
    <col min="36" max="36" width="6.75390625" style="492" customWidth="1"/>
    <col min="37" max="37" width="6.75390625" style="491" customWidth="1"/>
    <col min="38" max="38" width="6.75390625" style="492" customWidth="1"/>
    <col min="39" max="39" width="7.75390625" style="491" customWidth="1"/>
    <col min="40" max="40" width="6.75390625" style="492" customWidth="1"/>
    <col min="41" max="41" width="3.875" style="439" customWidth="1"/>
    <col min="42" max="42" width="22.75390625" style="439" customWidth="1"/>
    <col min="43" max="43" width="6.75390625" style="491" customWidth="1"/>
    <col min="44" max="44" width="6.75390625" style="492" customWidth="1"/>
    <col min="45" max="45" width="7.75390625" style="491" customWidth="1"/>
    <col min="46" max="46" width="6.75390625" style="492" customWidth="1"/>
    <col min="47" max="47" width="6.75390625" style="491" customWidth="1"/>
    <col min="48" max="48" width="6.75390625" style="492" customWidth="1"/>
    <col min="49" max="49" width="7.75390625" style="491" customWidth="1"/>
    <col min="50" max="50" width="6.75390625" style="492" customWidth="1"/>
    <col min="51" max="51" width="3.875" style="439" customWidth="1"/>
    <col min="52" max="52" width="22.75390625" style="439" customWidth="1"/>
    <col min="53" max="53" width="6.75390625" style="491" customWidth="1"/>
    <col min="54" max="54" width="6.75390625" style="492" customWidth="1"/>
    <col min="55" max="55" width="7.75390625" style="491" customWidth="1"/>
    <col min="56" max="56" width="6.75390625" style="492" customWidth="1"/>
    <col min="57" max="57" width="6.75390625" style="491" customWidth="1"/>
    <col min="58" max="58" width="6.75390625" style="492" customWidth="1"/>
    <col min="59" max="59" width="7.75390625" style="491" customWidth="1"/>
    <col min="60" max="60" width="6.75390625" style="492" customWidth="1"/>
    <col min="61" max="61" width="3.875" style="439" customWidth="1"/>
    <col min="62" max="62" width="22.75390625" style="439" customWidth="1"/>
    <col min="63" max="63" width="6.75390625" style="491" customWidth="1"/>
    <col min="64" max="64" width="6.75390625" style="492" customWidth="1"/>
    <col min="65" max="65" width="7.75390625" style="491" customWidth="1"/>
    <col min="66" max="66" width="6.75390625" style="492" customWidth="1"/>
    <col min="67" max="67" width="6.75390625" style="491" customWidth="1"/>
    <col min="68" max="68" width="6.75390625" style="492" customWidth="1"/>
    <col min="69" max="69" width="7.75390625" style="491" customWidth="1"/>
    <col min="70" max="70" width="6.75390625" style="492" customWidth="1"/>
    <col min="71" max="71" width="3.875" style="439" customWidth="1"/>
    <col min="72" max="72" width="24.00390625" style="439" customWidth="1"/>
    <col min="73" max="73" width="6.75390625" style="491" customWidth="1"/>
    <col min="74" max="74" width="6.75390625" style="492" customWidth="1"/>
    <col min="75" max="75" width="6.75390625" style="491" customWidth="1"/>
    <col min="76" max="76" width="6.75390625" style="492" customWidth="1"/>
    <col min="77" max="77" width="6.75390625" style="491" customWidth="1"/>
    <col min="78" max="78" width="6.75390625" style="492" customWidth="1"/>
    <col min="79" max="79" width="6.75390625" style="491" customWidth="1"/>
    <col min="80" max="80" width="6.75390625" style="492" customWidth="1"/>
    <col min="81" max="81" width="3.875" style="439" customWidth="1"/>
    <col min="82" max="82" width="23.875" style="439" customWidth="1"/>
    <col min="83" max="83" width="6.75390625" style="491" customWidth="1"/>
    <col min="84" max="84" width="6.75390625" style="492" customWidth="1"/>
    <col min="85" max="85" width="7.50390625" style="491" customWidth="1"/>
    <col min="86" max="86" width="6.75390625" style="492" customWidth="1"/>
    <col min="87" max="87" width="6.75390625" style="491" customWidth="1"/>
    <col min="88" max="88" width="6.75390625" style="492" customWidth="1"/>
    <col min="89" max="89" width="6.75390625" style="491" customWidth="1"/>
    <col min="90" max="90" width="6.75390625" style="492" customWidth="1"/>
    <col min="91" max="91" width="3.875" style="439" customWidth="1"/>
    <col min="92" max="92" width="22.75390625" style="439" customWidth="1"/>
    <col min="93" max="93" width="6.75390625" style="491" customWidth="1"/>
    <col min="94" max="94" width="6.75390625" style="492" customWidth="1"/>
    <col min="95" max="95" width="7.75390625" style="491" customWidth="1"/>
    <col min="96" max="96" width="6.75390625" style="492" customWidth="1"/>
    <col min="97" max="97" width="6.75390625" style="491" customWidth="1"/>
    <col min="98" max="98" width="6.75390625" style="492" customWidth="1"/>
    <col min="99" max="99" width="7.75390625" style="491" customWidth="1"/>
    <col min="100" max="100" width="6.75390625" style="492" customWidth="1"/>
    <col min="101" max="101" width="3.875" style="439" customWidth="1"/>
    <col min="102" max="102" width="22.75390625" style="439" customWidth="1"/>
    <col min="103" max="103" width="6.75390625" style="491" customWidth="1"/>
    <col min="104" max="104" width="6.75390625" style="492" customWidth="1"/>
    <col min="105" max="105" width="7.75390625" style="491" customWidth="1"/>
    <col min="106" max="106" width="6.75390625" style="492" customWidth="1"/>
    <col min="107" max="107" width="6.75390625" style="491" customWidth="1"/>
    <col min="108" max="108" width="6.75390625" style="492" customWidth="1"/>
    <col min="109" max="109" width="7.75390625" style="491" customWidth="1"/>
    <col min="110" max="110" width="6.75390625" style="492" customWidth="1"/>
    <col min="111" max="16384" width="9.00390625" style="439" customWidth="1"/>
  </cols>
  <sheetData>
    <row r="1" spans="1:110" s="418" customFormat="1" ht="21" customHeight="1" thickBot="1">
      <c r="A1" s="418" t="s">
        <v>331</v>
      </c>
      <c r="B1" s="419"/>
      <c r="C1" s="420"/>
      <c r="D1" s="421"/>
      <c r="E1" s="422"/>
      <c r="F1" s="423"/>
      <c r="G1" s="422"/>
      <c r="H1" s="423"/>
      <c r="I1" s="422"/>
      <c r="J1" s="423"/>
      <c r="L1" s="419"/>
      <c r="M1" s="422"/>
      <c r="N1" s="423"/>
      <c r="O1" s="422"/>
      <c r="P1" s="423"/>
      <c r="Q1" s="424"/>
      <c r="R1" s="425"/>
      <c r="S1" s="424"/>
      <c r="T1" s="425"/>
      <c r="V1" s="419"/>
      <c r="W1" s="424"/>
      <c r="X1" s="425"/>
      <c r="Y1" s="424"/>
      <c r="Z1" s="425"/>
      <c r="AA1" s="424"/>
      <c r="AB1" s="425"/>
      <c r="AC1" s="424"/>
      <c r="AD1" s="425"/>
      <c r="AF1" s="419"/>
      <c r="AG1" s="424"/>
      <c r="AH1" s="425"/>
      <c r="AI1" s="424"/>
      <c r="AJ1" s="425"/>
      <c r="AK1" s="424"/>
      <c r="AL1" s="425"/>
      <c r="AM1" s="424"/>
      <c r="AN1" s="425"/>
      <c r="AP1" s="419"/>
      <c r="AQ1" s="424"/>
      <c r="AR1" s="425"/>
      <c r="AS1" s="424"/>
      <c r="AT1" s="425"/>
      <c r="AU1" s="424"/>
      <c r="AV1" s="425"/>
      <c r="AW1" s="424"/>
      <c r="AX1" s="425"/>
      <c r="AZ1" s="419"/>
      <c r="BA1" s="424"/>
      <c r="BB1" s="425"/>
      <c r="BC1" s="424"/>
      <c r="BD1" s="425"/>
      <c r="BE1" s="424"/>
      <c r="BF1" s="425"/>
      <c r="BG1" s="424"/>
      <c r="BH1" s="425"/>
      <c r="BJ1" s="419"/>
      <c r="BK1" s="424"/>
      <c r="BL1" s="425"/>
      <c r="BM1" s="424"/>
      <c r="BN1" s="425"/>
      <c r="BO1" s="424"/>
      <c r="BP1" s="425"/>
      <c r="BQ1" s="424"/>
      <c r="BR1" s="425"/>
      <c r="BT1" s="419"/>
      <c r="BU1" s="424"/>
      <c r="BV1" s="425"/>
      <c r="BW1" s="424"/>
      <c r="BX1" s="425"/>
      <c r="BY1" s="424"/>
      <c r="BZ1" s="425"/>
      <c r="CA1" s="424"/>
      <c r="CB1" s="425"/>
      <c r="CD1" s="419"/>
      <c r="CE1" s="424"/>
      <c r="CF1" s="425"/>
      <c r="CG1" s="424"/>
      <c r="CH1" s="425"/>
      <c r="CI1" s="424"/>
      <c r="CJ1" s="425"/>
      <c r="CK1" s="424"/>
      <c r="CL1" s="425"/>
      <c r="CN1" s="419"/>
      <c r="CO1" s="424"/>
      <c r="CP1" s="425"/>
      <c r="CQ1" s="424"/>
      <c r="CR1" s="425"/>
      <c r="CS1" s="424"/>
      <c r="CT1" s="425"/>
      <c r="CU1" s="424"/>
      <c r="CV1" s="425"/>
      <c r="CX1" s="419"/>
      <c r="CY1" s="424"/>
      <c r="CZ1" s="425"/>
      <c r="DA1" s="424"/>
      <c r="DB1" s="425"/>
      <c r="DC1" s="424"/>
      <c r="DD1" s="425"/>
      <c r="DE1" s="424"/>
      <c r="DF1" s="425"/>
    </row>
    <row r="2" spans="1:110" ht="27" customHeight="1">
      <c r="A2" s="426"/>
      <c r="B2" s="427"/>
      <c r="C2" s="428" t="s">
        <v>332</v>
      </c>
      <c r="D2" s="429"/>
      <c r="E2" s="429"/>
      <c r="F2" s="429"/>
      <c r="G2" s="428" t="s">
        <v>333</v>
      </c>
      <c r="H2" s="429"/>
      <c r="I2" s="429"/>
      <c r="J2" s="430"/>
      <c r="K2" s="426"/>
      <c r="L2" s="427"/>
      <c r="M2" s="428" t="s">
        <v>334</v>
      </c>
      <c r="N2" s="429"/>
      <c r="O2" s="429"/>
      <c r="P2" s="429"/>
      <c r="Q2" s="428" t="s">
        <v>335</v>
      </c>
      <c r="R2" s="429"/>
      <c r="S2" s="429"/>
      <c r="T2" s="430"/>
      <c r="U2" s="426"/>
      <c r="V2" s="427"/>
      <c r="W2" s="431" t="s">
        <v>336</v>
      </c>
      <c r="X2" s="432"/>
      <c r="Y2" s="432"/>
      <c r="Z2" s="432"/>
      <c r="AA2" s="428" t="s">
        <v>337</v>
      </c>
      <c r="AB2" s="429"/>
      <c r="AC2" s="429"/>
      <c r="AD2" s="430"/>
      <c r="AE2" s="426"/>
      <c r="AF2" s="427"/>
      <c r="AG2" s="428" t="s">
        <v>338</v>
      </c>
      <c r="AH2" s="429"/>
      <c r="AI2" s="429"/>
      <c r="AJ2" s="429"/>
      <c r="AK2" s="428" t="s">
        <v>339</v>
      </c>
      <c r="AL2" s="429"/>
      <c r="AM2" s="429"/>
      <c r="AN2" s="430"/>
      <c r="AO2" s="426"/>
      <c r="AP2" s="427"/>
      <c r="AQ2" s="431" t="s">
        <v>33</v>
      </c>
      <c r="AR2" s="432"/>
      <c r="AS2" s="432"/>
      <c r="AT2" s="433"/>
      <c r="AU2" s="431" t="s">
        <v>56</v>
      </c>
      <c r="AV2" s="432"/>
      <c r="AW2" s="432"/>
      <c r="AX2" s="434"/>
      <c r="AY2" s="426"/>
      <c r="AZ2" s="427"/>
      <c r="BA2" s="431" t="s">
        <v>62</v>
      </c>
      <c r="BB2" s="432"/>
      <c r="BC2" s="432"/>
      <c r="BD2" s="433"/>
      <c r="BE2" s="431" t="s">
        <v>69</v>
      </c>
      <c r="BF2" s="432"/>
      <c r="BG2" s="432"/>
      <c r="BH2" s="434"/>
      <c r="BI2" s="426"/>
      <c r="BJ2" s="427"/>
      <c r="BK2" s="428" t="s">
        <v>79</v>
      </c>
      <c r="BL2" s="429"/>
      <c r="BM2" s="429"/>
      <c r="BN2" s="435"/>
      <c r="BO2" s="428" t="s">
        <v>92</v>
      </c>
      <c r="BP2" s="429"/>
      <c r="BQ2" s="429"/>
      <c r="BR2" s="430"/>
      <c r="BS2" s="426"/>
      <c r="BT2" s="427"/>
      <c r="BU2" s="428" t="s">
        <v>100</v>
      </c>
      <c r="BV2" s="429"/>
      <c r="BW2" s="429"/>
      <c r="BX2" s="435"/>
      <c r="BY2" s="428" t="s">
        <v>105</v>
      </c>
      <c r="BZ2" s="429"/>
      <c r="CA2" s="429"/>
      <c r="CB2" s="430"/>
      <c r="CC2" s="426"/>
      <c r="CD2" s="427"/>
      <c r="CE2" s="436" t="s">
        <v>247</v>
      </c>
      <c r="CF2" s="437"/>
      <c r="CG2" s="437"/>
      <c r="CH2" s="438"/>
      <c r="CI2" s="428" t="s">
        <v>113</v>
      </c>
      <c r="CJ2" s="429"/>
      <c r="CK2" s="429"/>
      <c r="CL2" s="430"/>
      <c r="CM2" s="426"/>
      <c r="CN2" s="427"/>
      <c r="CO2" s="428" t="s">
        <v>118</v>
      </c>
      <c r="CP2" s="429"/>
      <c r="CQ2" s="429"/>
      <c r="CR2" s="435"/>
      <c r="CS2" s="428" t="s">
        <v>122</v>
      </c>
      <c r="CT2" s="429"/>
      <c r="CU2" s="429"/>
      <c r="CV2" s="430"/>
      <c r="CW2" s="426"/>
      <c r="CX2" s="427"/>
      <c r="CY2" s="428" t="s">
        <v>127</v>
      </c>
      <c r="CZ2" s="429"/>
      <c r="DA2" s="429"/>
      <c r="DB2" s="435"/>
      <c r="DC2" s="428" t="s">
        <v>131</v>
      </c>
      <c r="DD2" s="429"/>
      <c r="DE2" s="429"/>
      <c r="DF2" s="430"/>
    </row>
    <row r="3" spans="1:110" s="455" customFormat="1" ht="27" customHeight="1">
      <c r="A3" s="440"/>
      <c r="B3" s="441"/>
      <c r="C3" s="442" t="s">
        <v>340</v>
      </c>
      <c r="D3" s="443"/>
      <c r="E3" s="443"/>
      <c r="F3" s="443"/>
      <c r="G3" s="444" t="s">
        <v>24</v>
      </c>
      <c r="H3" s="445"/>
      <c r="I3" s="445"/>
      <c r="J3" s="446"/>
      <c r="K3" s="440"/>
      <c r="L3" s="441"/>
      <c r="M3" s="444" t="s">
        <v>341</v>
      </c>
      <c r="N3" s="445"/>
      <c r="O3" s="445"/>
      <c r="P3" s="445"/>
      <c r="Q3" s="444" t="s">
        <v>342</v>
      </c>
      <c r="R3" s="445"/>
      <c r="S3" s="445"/>
      <c r="T3" s="446"/>
      <c r="U3" s="440"/>
      <c r="V3" s="441"/>
      <c r="W3" s="444" t="s">
        <v>343</v>
      </c>
      <c r="X3" s="445"/>
      <c r="Y3" s="445"/>
      <c r="Z3" s="445"/>
      <c r="AA3" s="447" t="s">
        <v>344</v>
      </c>
      <c r="AB3" s="448"/>
      <c r="AC3" s="448"/>
      <c r="AD3" s="449"/>
      <c r="AE3" s="440"/>
      <c r="AF3" s="441"/>
      <c r="AG3" s="444" t="s">
        <v>31</v>
      </c>
      <c r="AH3" s="445"/>
      <c r="AI3" s="445"/>
      <c r="AJ3" s="445"/>
      <c r="AK3" s="444" t="s">
        <v>32</v>
      </c>
      <c r="AL3" s="445"/>
      <c r="AM3" s="445"/>
      <c r="AN3" s="446"/>
      <c r="AO3" s="440"/>
      <c r="AP3" s="441"/>
      <c r="AQ3" s="444" t="s">
        <v>345</v>
      </c>
      <c r="AR3" s="445"/>
      <c r="AS3" s="445"/>
      <c r="AT3" s="445"/>
      <c r="AU3" s="444" t="s">
        <v>57</v>
      </c>
      <c r="AV3" s="445"/>
      <c r="AW3" s="445"/>
      <c r="AX3" s="446"/>
      <c r="AY3" s="440"/>
      <c r="AZ3" s="441"/>
      <c r="BA3" s="444" t="s">
        <v>346</v>
      </c>
      <c r="BB3" s="445"/>
      <c r="BC3" s="445"/>
      <c r="BD3" s="445"/>
      <c r="BE3" s="450" t="s">
        <v>70</v>
      </c>
      <c r="BF3" s="451"/>
      <c r="BG3" s="451"/>
      <c r="BH3" s="452"/>
      <c r="BI3" s="440"/>
      <c r="BJ3" s="441"/>
      <c r="BK3" s="450" t="s">
        <v>347</v>
      </c>
      <c r="BL3" s="451"/>
      <c r="BM3" s="451"/>
      <c r="BN3" s="451"/>
      <c r="BO3" s="450" t="s">
        <v>93</v>
      </c>
      <c r="BP3" s="451"/>
      <c r="BQ3" s="451"/>
      <c r="BR3" s="452"/>
      <c r="BS3" s="440"/>
      <c r="BT3" s="441"/>
      <c r="BU3" s="450" t="s">
        <v>101</v>
      </c>
      <c r="BV3" s="451"/>
      <c r="BW3" s="451"/>
      <c r="BX3" s="451"/>
      <c r="BY3" s="450" t="s">
        <v>348</v>
      </c>
      <c r="BZ3" s="451"/>
      <c r="CA3" s="451"/>
      <c r="CB3" s="452"/>
      <c r="CC3" s="440"/>
      <c r="CD3" s="441"/>
      <c r="CE3" s="453" t="s">
        <v>109</v>
      </c>
      <c r="CF3" s="454"/>
      <c r="CG3" s="454"/>
      <c r="CH3" s="454"/>
      <c r="CI3" s="450" t="s">
        <v>114</v>
      </c>
      <c r="CJ3" s="451"/>
      <c r="CK3" s="451"/>
      <c r="CL3" s="452"/>
      <c r="CM3" s="440"/>
      <c r="CN3" s="441"/>
      <c r="CO3" s="450" t="s">
        <v>119</v>
      </c>
      <c r="CP3" s="451"/>
      <c r="CQ3" s="451"/>
      <c r="CR3" s="451"/>
      <c r="CS3" s="450" t="s">
        <v>123</v>
      </c>
      <c r="CT3" s="451"/>
      <c r="CU3" s="451"/>
      <c r="CV3" s="452"/>
      <c r="CW3" s="440"/>
      <c r="CX3" s="441"/>
      <c r="CY3" s="450" t="s">
        <v>128</v>
      </c>
      <c r="CZ3" s="451"/>
      <c r="DA3" s="451"/>
      <c r="DB3" s="451"/>
      <c r="DC3" s="450" t="s">
        <v>349</v>
      </c>
      <c r="DD3" s="451"/>
      <c r="DE3" s="451"/>
      <c r="DF3" s="452"/>
    </row>
    <row r="4" spans="1:110" s="463" customFormat="1" ht="29.25" customHeight="1">
      <c r="A4" s="456"/>
      <c r="B4" s="457"/>
      <c r="C4" s="458" t="s">
        <v>18</v>
      </c>
      <c r="D4" s="459"/>
      <c r="E4" s="460" t="s">
        <v>350</v>
      </c>
      <c r="F4" s="461"/>
      <c r="G4" s="458" t="s">
        <v>18</v>
      </c>
      <c r="H4" s="459"/>
      <c r="I4" s="460" t="s">
        <v>350</v>
      </c>
      <c r="J4" s="462"/>
      <c r="K4" s="456"/>
      <c r="L4" s="457"/>
      <c r="M4" s="458" t="s">
        <v>18</v>
      </c>
      <c r="N4" s="459"/>
      <c r="O4" s="460" t="s">
        <v>350</v>
      </c>
      <c r="P4" s="461"/>
      <c r="Q4" s="458" t="s">
        <v>18</v>
      </c>
      <c r="R4" s="459"/>
      <c r="S4" s="460" t="s">
        <v>350</v>
      </c>
      <c r="T4" s="462"/>
      <c r="U4" s="456"/>
      <c r="V4" s="457"/>
      <c r="W4" s="458" t="s">
        <v>18</v>
      </c>
      <c r="X4" s="459"/>
      <c r="Y4" s="460" t="s">
        <v>350</v>
      </c>
      <c r="Z4" s="461"/>
      <c r="AA4" s="458" t="s">
        <v>18</v>
      </c>
      <c r="AB4" s="459"/>
      <c r="AC4" s="460" t="s">
        <v>350</v>
      </c>
      <c r="AD4" s="462"/>
      <c r="AE4" s="456"/>
      <c r="AF4" s="457"/>
      <c r="AG4" s="458" t="s">
        <v>18</v>
      </c>
      <c r="AH4" s="459"/>
      <c r="AI4" s="460" t="s">
        <v>350</v>
      </c>
      <c r="AJ4" s="461"/>
      <c r="AK4" s="458" t="s">
        <v>18</v>
      </c>
      <c r="AL4" s="459"/>
      <c r="AM4" s="460" t="s">
        <v>350</v>
      </c>
      <c r="AN4" s="462"/>
      <c r="AO4" s="456"/>
      <c r="AP4" s="457"/>
      <c r="AQ4" s="458" t="s">
        <v>18</v>
      </c>
      <c r="AR4" s="459"/>
      <c r="AS4" s="460" t="s">
        <v>350</v>
      </c>
      <c r="AT4" s="461"/>
      <c r="AU4" s="458" t="s">
        <v>18</v>
      </c>
      <c r="AV4" s="459"/>
      <c r="AW4" s="460" t="s">
        <v>350</v>
      </c>
      <c r="AX4" s="462"/>
      <c r="AY4" s="456"/>
      <c r="AZ4" s="457"/>
      <c r="BA4" s="458" t="s">
        <v>18</v>
      </c>
      <c r="BB4" s="459"/>
      <c r="BC4" s="460" t="s">
        <v>350</v>
      </c>
      <c r="BD4" s="461"/>
      <c r="BE4" s="458" t="s">
        <v>18</v>
      </c>
      <c r="BF4" s="459"/>
      <c r="BG4" s="460" t="s">
        <v>350</v>
      </c>
      <c r="BH4" s="462"/>
      <c r="BI4" s="456"/>
      <c r="BJ4" s="457"/>
      <c r="BK4" s="458" t="s">
        <v>18</v>
      </c>
      <c r="BL4" s="459"/>
      <c r="BM4" s="460" t="s">
        <v>350</v>
      </c>
      <c r="BN4" s="461"/>
      <c r="BO4" s="458" t="s">
        <v>18</v>
      </c>
      <c r="BP4" s="459"/>
      <c r="BQ4" s="460" t="s">
        <v>350</v>
      </c>
      <c r="BR4" s="462"/>
      <c r="BS4" s="456"/>
      <c r="BT4" s="457"/>
      <c r="BU4" s="458" t="s">
        <v>18</v>
      </c>
      <c r="BV4" s="459"/>
      <c r="BW4" s="460" t="s">
        <v>350</v>
      </c>
      <c r="BX4" s="461"/>
      <c r="BY4" s="458" t="s">
        <v>18</v>
      </c>
      <c r="BZ4" s="459"/>
      <c r="CA4" s="460" t="s">
        <v>350</v>
      </c>
      <c r="CB4" s="462"/>
      <c r="CC4" s="456"/>
      <c r="CD4" s="457"/>
      <c r="CE4" s="458" t="s">
        <v>18</v>
      </c>
      <c r="CF4" s="459"/>
      <c r="CG4" s="460" t="s">
        <v>350</v>
      </c>
      <c r="CH4" s="461"/>
      <c r="CI4" s="458" t="s">
        <v>18</v>
      </c>
      <c r="CJ4" s="459"/>
      <c r="CK4" s="460" t="s">
        <v>350</v>
      </c>
      <c r="CL4" s="462"/>
      <c r="CM4" s="456"/>
      <c r="CN4" s="457"/>
      <c r="CO4" s="458" t="s">
        <v>18</v>
      </c>
      <c r="CP4" s="459"/>
      <c r="CQ4" s="460" t="s">
        <v>350</v>
      </c>
      <c r="CR4" s="461"/>
      <c r="CS4" s="458" t="s">
        <v>18</v>
      </c>
      <c r="CT4" s="459"/>
      <c r="CU4" s="460" t="s">
        <v>350</v>
      </c>
      <c r="CV4" s="462"/>
      <c r="CW4" s="456"/>
      <c r="CX4" s="457"/>
      <c r="CY4" s="458" t="s">
        <v>18</v>
      </c>
      <c r="CZ4" s="459"/>
      <c r="DA4" s="460" t="s">
        <v>350</v>
      </c>
      <c r="DB4" s="461"/>
      <c r="DC4" s="458" t="s">
        <v>18</v>
      </c>
      <c r="DD4" s="459"/>
      <c r="DE4" s="460" t="s">
        <v>350</v>
      </c>
      <c r="DF4" s="462"/>
    </row>
    <row r="5" spans="1:110" s="463" customFormat="1" ht="29.25" customHeight="1" thickBot="1">
      <c r="A5" s="456"/>
      <c r="B5" s="457"/>
      <c r="C5" s="464" t="s">
        <v>351</v>
      </c>
      <c r="D5" s="465" t="s">
        <v>275</v>
      </c>
      <c r="E5" s="466" t="s">
        <v>352</v>
      </c>
      <c r="F5" s="467" t="s">
        <v>275</v>
      </c>
      <c r="G5" s="468" t="s">
        <v>351</v>
      </c>
      <c r="H5" s="465" t="s">
        <v>275</v>
      </c>
      <c r="I5" s="469" t="s">
        <v>352</v>
      </c>
      <c r="J5" s="470" t="s">
        <v>275</v>
      </c>
      <c r="K5" s="456"/>
      <c r="L5" s="457"/>
      <c r="M5" s="464" t="s">
        <v>351</v>
      </c>
      <c r="N5" s="465" t="s">
        <v>275</v>
      </c>
      <c r="O5" s="466" t="s">
        <v>352</v>
      </c>
      <c r="P5" s="467" t="s">
        <v>275</v>
      </c>
      <c r="Q5" s="468" t="s">
        <v>351</v>
      </c>
      <c r="R5" s="465" t="s">
        <v>275</v>
      </c>
      <c r="S5" s="469" t="s">
        <v>352</v>
      </c>
      <c r="T5" s="470" t="s">
        <v>275</v>
      </c>
      <c r="U5" s="456"/>
      <c r="V5" s="457"/>
      <c r="W5" s="464" t="s">
        <v>351</v>
      </c>
      <c r="X5" s="465" t="s">
        <v>275</v>
      </c>
      <c r="Y5" s="466" t="s">
        <v>352</v>
      </c>
      <c r="Z5" s="467" t="s">
        <v>275</v>
      </c>
      <c r="AA5" s="468" t="s">
        <v>351</v>
      </c>
      <c r="AB5" s="465" t="s">
        <v>275</v>
      </c>
      <c r="AC5" s="469" t="s">
        <v>352</v>
      </c>
      <c r="AD5" s="470" t="s">
        <v>275</v>
      </c>
      <c r="AE5" s="456"/>
      <c r="AF5" s="457"/>
      <c r="AG5" s="464" t="s">
        <v>351</v>
      </c>
      <c r="AH5" s="465" t="s">
        <v>275</v>
      </c>
      <c r="AI5" s="466" t="s">
        <v>352</v>
      </c>
      <c r="AJ5" s="467" t="s">
        <v>275</v>
      </c>
      <c r="AK5" s="468" t="s">
        <v>351</v>
      </c>
      <c r="AL5" s="465" t="s">
        <v>275</v>
      </c>
      <c r="AM5" s="469" t="s">
        <v>352</v>
      </c>
      <c r="AN5" s="470" t="s">
        <v>275</v>
      </c>
      <c r="AO5" s="456"/>
      <c r="AP5" s="457"/>
      <c r="AQ5" s="464" t="s">
        <v>351</v>
      </c>
      <c r="AR5" s="465" t="s">
        <v>275</v>
      </c>
      <c r="AS5" s="466" t="s">
        <v>352</v>
      </c>
      <c r="AT5" s="467" t="s">
        <v>275</v>
      </c>
      <c r="AU5" s="468" t="s">
        <v>351</v>
      </c>
      <c r="AV5" s="465" t="s">
        <v>275</v>
      </c>
      <c r="AW5" s="466" t="s">
        <v>352</v>
      </c>
      <c r="AX5" s="470" t="s">
        <v>275</v>
      </c>
      <c r="AY5" s="456"/>
      <c r="AZ5" s="457"/>
      <c r="BA5" s="464" t="s">
        <v>351</v>
      </c>
      <c r="BB5" s="465" t="s">
        <v>275</v>
      </c>
      <c r="BC5" s="466" t="s">
        <v>352</v>
      </c>
      <c r="BD5" s="467" t="s">
        <v>275</v>
      </c>
      <c r="BE5" s="468" t="s">
        <v>351</v>
      </c>
      <c r="BF5" s="465" t="s">
        <v>275</v>
      </c>
      <c r="BG5" s="469" t="s">
        <v>352</v>
      </c>
      <c r="BH5" s="470" t="s">
        <v>275</v>
      </c>
      <c r="BI5" s="456"/>
      <c r="BJ5" s="457"/>
      <c r="BK5" s="464" t="s">
        <v>351</v>
      </c>
      <c r="BL5" s="465" t="s">
        <v>275</v>
      </c>
      <c r="BM5" s="466" t="s">
        <v>352</v>
      </c>
      <c r="BN5" s="467" t="s">
        <v>275</v>
      </c>
      <c r="BO5" s="468" t="s">
        <v>351</v>
      </c>
      <c r="BP5" s="465" t="s">
        <v>275</v>
      </c>
      <c r="BQ5" s="469" t="s">
        <v>352</v>
      </c>
      <c r="BR5" s="470" t="s">
        <v>275</v>
      </c>
      <c r="BS5" s="456"/>
      <c r="BT5" s="457"/>
      <c r="BU5" s="464" t="s">
        <v>351</v>
      </c>
      <c r="BV5" s="465" t="s">
        <v>275</v>
      </c>
      <c r="BW5" s="466" t="s">
        <v>352</v>
      </c>
      <c r="BX5" s="467" t="s">
        <v>275</v>
      </c>
      <c r="BY5" s="468" t="s">
        <v>351</v>
      </c>
      <c r="BZ5" s="465" t="s">
        <v>275</v>
      </c>
      <c r="CA5" s="469" t="s">
        <v>352</v>
      </c>
      <c r="CB5" s="470" t="s">
        <v>275</v>
      </c>
      <c r="CC5" s="456"/>
      <c r="CD5" s="457"/>
      <c r="CE5" s="464" t="s">
        <v>351</v>
      </c>
      <c r="CF5" s="465" t="s">
        <v>275</v>
      </c>
      <c r="CG5" s="466" t="s">
        <v>352</v>
      </c>
      <c r="CH5" s="467" t="s">
        <v>275</v>
      </c>
      <c r="CI5" s="468" t="s">
        <v>351</v>
      </c>
      <c r="CJ5" s="465" t="s">
        <v>275</v>
      </c>
      <c r="CK5" s="469" t="s">
        <v>352</v>
      </c>
      <c r="CL5" s="470" t="s">
        <v>275</v>
      </c>
      <c r="CM5" s="456"/>
      <c r="CN5" s="457"/>
      <c r="CO5" s="464" t="s">
        <v>351</v>
      </c>
      <c r="CP5" s="465" t="s">
        <v>275</v>
      </c>
      <c r="CQ5" s="466" t="s">
        <v>352</v>
      </c>
      <c r="CR5" s="467" t="s">
        <v>275</v>
      </c>
      <c r="CS5" s="468" t="s">
        <v>351</v>
      </c>
      <c r="CT5" s="465" t="s">
        <v>275</v>
      </c>
      <c r="CU5" s="469" t="s">
        <v>352</v>
      </c>
      <c r="CV5" s="470" t="s">
        <v>275</v>
      </c>
      <c r="CW5" s="456"/>
      <c r="CX5" s="457"/>
      <c r="CY5" s="464" t="s">
        <v>351</v>
      </c>
      <c r="CZ5" s="465" t="s">
        <v>275</v>
      </c>
      <c r="DA5" s="466" t="s">
        <v>352</v>
      </c>
      <c r="DB5" s="467" t="s">
        <v>275</v>
      </c>
      <c r="DC5" s="468" t="s">
        <v>351</v>
      </c>
      <c r="DD5" s="465" t="s">
        <v>275</v>
      </c>
      <c r="DE5" s="469" t="s">
        <v>352</v>
      </c>
      <c r="DF5" s="470" t="s">
        <v>275</v>
      </c>
    </row>
    <row r="6" spans="1:110" ht="37.5" customHeight="1" thickBot="1">
      <c r="A6" s="471" t="s">
        <v>353</v>
      </c>
      <c r="B6" s="472"/>
      <c r="C6" s="473">
        <v>23453</v>
      </c>
      <c r="D6" s="474">
        <f aca="true" t="shared" si="0" ref="D6:D20">IF(C6="-","-",C6/C$6%)</f>
        <v>100</v>
      </c>
      <c r="E6" s="473">
        <v>298319</v>
      </c>
      <c r="F6" s="474">
        <f aca="true" t="shared" si="1" ref="F6:H20">IF(E6="-","-",E6/E$6%)</f>
        <v>100</v>
      </c>
      <c r="G6" s="473">
        <v>873</v>
      </c>
      <c r="H6" s="474">
        <f t="shared" si="1"/>
        <v>100</v>
      </c>
      <c r="I6" s="473">
        <v>9303</v>
      </c>
      <c r="J6" s="475">
        <f aca="true" t="shared" si="2" ref="J6:J15">IF(I6="-","-",I6/I$6%)</f>
        <v>100</v>
      </c>
      <c r="K6" s="471" t="s">
        <v>353</v>
      </c>
      <c r="L6" s="472"/>
      <c r="M6" s="473">
        <v>600</v>
      </c>
      <c r="N6" s="474">
        <f aca="true" t="shared" si="3" ref="N6:N15">IF(M6="-","-",M6/M$6%)</f>
        <v>100</v>
      </c>
      <c r="O6" s="473">
        <v>6418</v>
      </c>
      <c r="P6" s="474">
        <f aca="true" t="shared" si="4" ref="P6:P15">IF(O6="-","-",O6/O$6%)</f>
        <v>99.99999999999999</v>
      </c>
      <c r="Q6" s="473">
        <v>93</v>
      </c>
      <c r="R6" s="474">
        <f aca="true" t="shared" si="5" ref="R6:R15">IF(Q6="-","-",Q6/Q$6%)</f>
        <v>100</v>
      </c>
      <c r="S6" s="473">
        <v>680</v>
      </c>
      <c r="T6" s="475">
        <f aca="true" t="shared" si="6" ref="T6:T15">IF(S6="-","-",S6/S$6%)</f>
        <v>100</v>
      </c>
      <c r="U6" s="471" t="s">
        <v>353</v>
      </c>
      <c r="V6" s="472"/>
      <c r="W6" s="473">
        <v>180</v>
      </c>
      <c r="X6" s="474">
        <f aca="true" t="shared" si="7" ref="X6:X15">IF(W6="-","-",W6/W$6%)</f>
        <v>100</v>
      </c>
      <c r="Y6" s="473">
        <v>2205</v>
      </c>
      <c r="Z6" s="474">
        <f aca="true" t="shared" si="8" ref="Z6:Z15">IF(Y6="-","-",Y6/Y$6%)</f>
        <v>100</v>
      </c>
      <c r="AA6" s="473">
        <v>22580</v>
      </c>
      <c r="AB6" s="474">
        <f aca="true" t="shared" si="9" ref="AB6:AB15">IF(AA6="-","-",AA6/AA$6%)</f>
        <v>100</v>
      </c>
      <c r="AC6" s="473">
        <v>289016</v>
      </c>
      <c r="AD6" s="475">
        <f aca="true" t="shared" si="10" ref="AD6:AD15">IF(AC6="-","-",AC6/AC$6%)</f>
        <v>100</v>
      </c>
      <c r="AE6" s="471" t="s">
        <v>353</v>
      </c>
      <c r="AF6" s="472"/>
      <c r="AG6" s="473">
        <v>19</v>
      </c>
      <c r="AH6" s="474">
        <f>IF(AG6="-","-",AG6/AG$6%)</f>
        <v>100</v>
      </c>
      <c r="AI6" s="473">
        <v>157</v>
      </c>
      <c r="AJ6" s="474">
        <f>IF(AI6="-","-",AI6/AI$6%)</f>
        <v>100</v>
      </c>
      <c r="AK6" s="473">
        <v>3708</v>
      </c>
      <c r="AL6" s="474">
        <f>IF(AK6="-","-",AK6/AK$6%)</f>
        <v>100</v>
      </c>
      <c r="AM6" s="473">
        <v>35063</v>
      </c>
      <c r="AN6" s="475">
        <f>IF(AM6="-","-",AM6/AM$6%)</f>
        <v>100</v>
      </c>
      <c r="AO6" s="471" t="s">
        <v>353</v>
      </c>
      <c r="AP6" s="472"/>
      <c r="AQ6" s="473">
        <v>1899</v>
      </c>
      <c r="AR6" s="474">
        <f>IF(AQ6="-","-",AQ6/AQ$6%)</f>
        <v>100.00000000000001</v>
      </c>
      <c r="AS6" s="473">
        <v>57326</v>
      </c>
      <c r="AT6" s="476">
        <f>IF(AS6="-","-",AS6/AS$6%)</f>
        <v>100</v>
      </c>
      <c r="AU6" s="473">
        <v>39</v>
      </c>
      <c r="AV6" s="474">
        <f>IF(AU6="-","-",AU6/AU$6%)</f>
        <v>100</v>
      </c>
      <c r="AW6" s="473">
        <v>1521</v>
      </c>
      <c r="AX6" s="475">
        <f>IF(AW6="-","-",AW6/AW$6%)</f>
        <v>100</v>
      </c>
      <c r="AY6" s="471" t="s">
        <v>353</v>
      </c>
      <c r="AZ6" s="472"/>
      <c r="BA6" s="473">
        <v>367</v>
      </c>
      <c r="BB6" s="474">
        <f>IF(BA6="-","-",BA6/BA$6%)</f>
        <v>100</v>
      </c>
      <c r="BC6" s="473">
        <v>5049</v>
      </c>
      <c r="BD6" s="474">
        <f>IF(BC6="-","-",BC6/BC$6%)</f>
        <v>100</v>
      </c>
      <c r="BE6" s="473">
        <v>855</v>
      </c>
      <c r="BF6" s="474">
        <f>IF(BE6="-","-",BE6/BE$6%)</f>
        <v>99.99999999999999</v>
      </c>
      <c r="BG6" s="473">
        <v>21723</v>
      </c>
      <c r="BH6" s="475">
        <f>IF(BG6="-","-",BG6/BG$6%)</f>
        <v>100</v>
      </c>
      <c r="BI6" s="471" t="s">
        <v>353</v>
      </c>
      <c r="BJ6" s="472"/>
      <c r="BK6" s="473">
        <v>8089</v>
      </c>
      <c r="BL6" s="474">
        <f>IF(BK6="-","-",BK6/BK$6%)</f>
        <v>100</v>
      </c>
      <c r="BM6" s="473">
        <v>77840</v>
      </c>
      <c r="BN6" s="474">
        <f>IF(BM6="-","-",BM6/BM$6%)</f>
        <v>100</v>
      </c>
      <c r="BO6" s="473">
        <v>664</v>
      </c>
      <c r="BP6" s="474">
        <f>IF(BO6="-","-",BO6/BO$6%)</f>
        <v>100</v>
      </c>
      <c r="BQ6" s="473">
        <v>9125</v>
      </c>
      <c r="BR6" s="475">
        <f>IF(BQ6="-","-",BQ6/BQ$6%)</f>
        <v>100</v>
      </c>
      <c r="BS6" s="471" t="s">
        <v>353</v>
      </c>
      <c r="BT6" s="472"/>
      <c r="BU6" s="473">
        <v>1171</v>
      </c>
      <c r="BV6" s="474">
        <f>IF(BU6="-","-",BU6/BU$6%)</f>
        <v>99.99999999999999</v>
      </c>
      <c r="BW6" s="473">
        <v>5909</v>
      </c>
      <c r="BX6" s="474">
        <f>IF(BW6="-","-",BW6/BW$6%)</f>
        <v>100</v>
      </c>
      <c r="BY6" s="473">
        <v>818</v>
      </c>
      <c r="BZ6" s="474">
        <f>IF(BY6="-","-",BY6/BY$6%)</f>
        <v>100</v>
      </c>
      <c r="CA6" s="473">
        <v>5389</v>
      </c>
      <c r="CB6" s="475">
        <f>IF(CA6="-","-",CA6/CA$6%)</f>
        <v>100</v>
      </c>
      <c r="CC6" s="471" t="s">
        <v>353</v>
      </c>
      <c r="CD6" s="472"/>
      <c r="CE6" s="473">
        <v>1835</v>
      </c>
      <c r="CF6" s="474">
        <f>IF(CE6="-","-",CE6/CE$6%)</f>
        <v>99.99999999999999</v>
      </c>
      <c r="CG6" s="473">
        <v>25423</v>
      </c>
      <c r="CH6" s="474">
        <f>IF(CG6="-","-",CG6/CG$6%)</f>
        <v>100</v>
      </c>
      <c r="CI6" s="473">
        <v>1219</v>
      </c>
      <c r="CJ6" s="474">
        <f>IF(CI6="-","-",CI6/CI$6%)</f>
        <v>100</v>
      </c>
      <c r="CK6" s="473">
        <v>14945</v>
      </c>
      <c r="CL6" s="475">
        <f>IF(CK6="-","-",CK6/CK$6%)</f>
        <v>100.00000000000001</v>
      </c>
      <c r="CM6" s="471" t="s">
        <v>353</v>
      </c>
      <c r="CN6" s="472"/>
      <c r="CO6" s="473">
        <v>229</v>
      </c>
      <c r="CP6" s="474">
        <f>IF(CO6="-","-",CO6/CO$6%)</f>
        <v>100</v>
      </c>
      <c r="CQ6" s="473">
        <v>2072</v>
      </c>
      <c r="CR6" s="474">
        <f>IF(CQ6="-","-",CQ6/CQ$6%)</f>
        <v>100</v>
      </c>
      <c r="CS6" s="473">
        <v>392</v>
      </c>
      <c r="CT6" s="474">
        <f>IF(CS6="-","-",CS6/CS$6%)</f>
        <v>100</v>
      </c>
      <c r="CU6" s="473">
        <v>5486</v>
      </c>
      <c r="CV6" s="475">
        <f>IF(CU6="-","-",CU6/CU$6%)</f>
        <v>100</v>
      </c>
      <c r="CW6" s="471" t="s">
        <v>353</v>
      </c>
      <c r="CX6" s="472"/>
      <c r="CY6" s="473">
        <v>200</v>
      </c>
      <c r="CZ6" s="474">
        <f>IF(CY6="-","-",CY6/CY$6%)</f>
        <v>100</v>
      </c>
      <c r="DA6" s="473">
        <v>1372</v>
      </c>
      <c r="DB6" s="474">
        <f>IF(DA6="-","-",DA6/DA$6%)</f>
        <v>100</v>
      </c>
      <c r="DC6" s="473">
        <v>1076</v>
      </c>
      <c r="DD6" s="474">
        <f>IF(DC6="-","-",DC6/DC$6%)</f>
        <v>100</v>
      </c>
      <c r="DE6" s="473">
        <v>20616</v>
      </c>
      <c r="DF6" s="475">
        <f>IF(DE6="-","-",DE6/DE$6%)</f>
        <v>100</v>
      </c>
    </row>
    <row r="7" spans="1:110" ht="37.5" customHeight="1">
      <c r="A7" s="477" t="s">
        <v>354</v>
      </c>
      <c r="B7" s="478" t="s">
        <v>355</v>
      </c>
      <c r="C7" s="479">
        <v>8042</v>
      </c>
      <c r="D7" s="480">
        <f>IF(C7="-","-",C7/C$6%)</f>
        <v>34.2898563083614</v>
      </c>
      <c r="E7" s="479">
        <v>119829</v>
      </c>
      <c r="F7" s="480">
        <f>IF(E7="-","-",E7/E$6%)</f>
        <v>40.16807511422336</v>
      </c>
      <c r="G7" s="479">
        <v>289</v>
      </c>
      <c r="H7" s="480">
        <f>IF(G7="-","-",G7/G$6%)</f>
        <v>33.10423825887743</v>
      </c>
      <c r="I7" s="479">
        <v>3408</v>
      </c>
      <c r="J7" s="481">
        <f t="shared" si="2"/>
        <v>36.63334408255401</v>
      </c>
      <c r="K7" s="477" t="s">
        <v>354</v>
      </c>
      <c r="L7" s="478" t="s">
        <v>355</v>
      </c>
      <c r="M7" s="479">
        <v>148</v>
      </c>
      <c r="N7" s="480">
        <f t="shared" si="3"/>
        <v>24.666666666666668</v>
      </c>
      <c r="O7" s="479">
        <v>1898</v>
      </c>
      <c r="P7" s="480">
        <f t="shared" si="4"/>
        <v>29.57307572452477</v>
      </c>
      <c r="Q7" s="479">
        <v>53</v>
      </c>
      <c r="R7" s="480">
        <f t="shared" si="5"/>
        <v>56.98924731182795</v>
      </c>
      <c r="S7" s="479">
        <v>384</v>
      </c>
      <c r="T7" s="481">
        <f t="shared" si="6"/>
        <v>56.470588235294116</v>
      </c>
      <c r="U7" s="477" t="s">
        <v>354</v>
      </c>
      <c r="V7" s="478" t="s">
        <v>355</v>
      </c>
      <c r="W7" s="479">
        <v>88</v>
      </c>
      <c r="X7" s="480">
        <f t="shared" si="7"/>
        <v>48.888888888888886</v>
      </c>
      <c r="Y7" s="479">
        <v>1126</v>
      </c>
      <c r="Z7" s="480">
        <f t="shared" si="8"/>
        <v>51.06575963718821</v>
      </c>
      <c r="AA7" s="479">
        <v>7753</v>
      </c>
      <c r="AB7" s="480">
        <f t="shared" si="9"/>
        <v>34.33569530558016</v>
      </c>
      <c r="AC7" s="479">
        <v>116421</v>
      </c>
      <c r="AD7" s="481">
        <f t="shared" si="10"/>
        <v>40.28185290779749</v>
      </c>
      <c r="AE7" s="477" t="s">
        <v>354</v>
      </c>
      <c r="AF7" s="478" t="s">
        <v>355</v>
      </c>
      <c r="AG7" s="479">
        <v>10</v>
      </c>
      <c r="AH7" s="480">
        <f>IF(AG7="-","-",AG7/AG$6%)</f>
        <v>52.63157894736842</v>
      </c>
      <c r="AI7" s="479">
        <v>81</v>
      </c>
      <c r="AJ7" s="480">
        <f>IF(AI7="-","-",AI7/AI$6%)</f>
        <v>51.59235668789809</v>
      </c>
      <c r="AK7" s="479">
        <v>1705</v>
      </c>
      <c r="AL7" s="480">
        <f>IF(AK7="-","-",AK7/AK$6%)</f>
        <v>45.98166127292341</v>
      </c>
      <c r="AM7" s="479">
        <v>19077</v>
      </c>
      <c r="AN7" s="481">
        <f>IF(AM7="-","-",AM7/AM$6%)</f>
        <v>54.40778028120811</v>
      </c>
      <c r="AO7" s="477" t="s">
        <v>354</v>
      </c>
      <c r="AP7" s="478" t="s">
        <v>355</v>
      </c>
      <c r="AQ7" s="479">
        <v>889</v>
      </c>
      <c r="AR7" s="480">
        <f>IF(AQ7="-","-",AQ7/AQ$6%)</f>
        <v>46.81411269088995</v>
      </c>
      <c r="AS7" s="479">
        <v>30676</v>
      </c>
      <c r="AT7" s="480">
        <f>IF(AS7="-","-",AS7/AS$6%)</f>
        <v>53.51149565642117</v>
      </c>
      <c r="AU7" s="479">
        <v>18</v>
      </c>
      <c r="AV7" s="480">
        <f>IF(AU7="-","-",AU7/AU$6%)</f>
        <v>46.15384615384615</v>
      </c>
      <c r="AW7" s="479">
        <v>470</v>
      </c>
      <c r="AX7" s="481">
        <f>IF(AW7="-","-",AW7/AW$6%)</f>
        <v>30.900723208415513</v>
      </c>
      <c r="AY7" s="477" t="s">
        <v>354</v>
      </c>
      <c r="AZ7" s="478" t="s">
        <v>355</v>
      </c>
      <c r="BA7" s="479">
        <v>65</v>
      </c>
      <c r="BB7" s="480">
        <f>IF(BA7="-","-",BA7/BA$6%)</f>
        <v>17.71117166212534</v>
      </c>
      <c r="BC7" s="479">
        <v>1570</v>
      </c>
      <c r="BD7" s="480">
        <f>IF(BC7="-","-",BC7/BC$6%)</f>
        <v>31.095266389384037</v>
      </c>
      <c r="BE7" s="479">
        <v>280</v>
      </c>
      <c r="BF7" s="480">
        <f>IF(BE7="-","-",BE7/BE$6%)</f>
        <v>32.748538011695906</v>
      </c>
      <c r="BG7" s="479">
        <v>9355</v>
      </c>
      <c r="BH7" s="481">
        <f>IF(BG7="-","-",BG7/BG$6%)</f>
        <v>43.064954196013446</v>
      </c>
      <c r="BI7" s="477" t="s">
        <v>354</v>
      </c>
      <c r="BJ7" s="478" t="s">
        <v>355</v>
      </c>
      <c r="BK7" s="479">
        <v>2803</v>
      </c>
      <c r="BL7" s="480">
        <f>IF(BK7="-","-",BK7/BK$6%)</f>
        <v>34.65199653850909</v>
      </c>
      <c r="BM7" s="479">
        <v>28274</v>
      </c>
      <c r="BN7" s="480">
        <f>IF(BM7="-","-",BM7/BM$6%)</f>
        <v>36.32322713257965</v>
      </c>
      <c r="BO7" s="479">
        <v>279</v>
      </c>
      <c r="BP7" s="480">
        <f>IF(BO7="-","-",BO7/BO$6%)</f>
        <v>42.01807228915663</v>
      </c>
      <c r="BQ7" s="479">
        <v>4892</v>
      </c>
      <c r="BR7" s="481">
        <f>IF(BQ7="-","-",BQ7/BQ$6%)</f>
        <v>53.61095890410959</v>
      </c>
      <c r="BS7" s="477" t="s">
        <v>354</v>
      </c>
      <c r="BT7" s="478" t="s">
        <v>355</v>
      </c>
      <c r="BU7" s="479">
        <v>363</v>
      </c>
      <c r="BV7" s="480">
        <f>IF(BU7="-","-",BU7/BU$6%)</f>
        <v>30.99914602903501</v>
      </c>
      <c r="BW7" s="479">
        <v>1995</v>
      </c>
      <c r="BX7" s="480">
        <f>IF(BW7="-","-",BW7/BW$6%)</f>
        <v>33.762057877813504</v>
      </c>
      <c r="BY7" s="479">
        <v>262</v>
      </c>
      <c r="BZ7" s="480">
        <f>IF(BY7="-","-",BY7/BY$6%)</f>
        <v>32.02933985330073</v>
      </c>
      <c r="CA7" s="479">
        <v>2576</v>
      </c>
      <c r="CB7" s="481">
        <f>IF(CA7="-","-",CA7/CA$6%)</f>
        <v>47.80107626646873</v>
      </c>
      <c r="CC7" s="477" t="s">
        <v>354</v>
      </c>
      <c r="CD7" s="478" t="s">
        <v>355</v>
      </c>
      <c r="CE7" s="479">
        <v>417</v>
      </c>
      <c r="CF7" s="480">
        <f>IF(CE7="-","-",CE7/CE$6%)</f>
        <v>22.724795640326974</v>
      </c>
      <c r="CG7" s="479">
        <v>5568</v>
      </c>
      <c r="CH7" s="480">
        <f>IF(CG7="-","-",CG7/CG$6%)</f>
        <v>21.90142784093144</v>
      </c>
      <c r="CI7" s="479">
        <v>262</v>
      </c>
      <c r="CJ7" s="480">
        <f>IF(CI7="-","-",CI7/CI$6%)</f>
        <v>21.493027071369976</v>
      </c>
      <c r="CK7" s="479">
        <v>3652</v>
      </c>
      <c r="CL7" s="481">
        <f>IF(CK7="-","-",CK7/CK$6%)</f>
        <v>24.436266309802612</v>
      </c>
      <c r="CM7" s="477" t="s">
        <v>354</v>
      </c>
      <c r="CN7" s="478" t="s">
        <v>355</v>
      </c>
      <c r="CO7" s="479">
        <v>26</v>
      </c>
      <c r="CP7" s="480">
        <f>IF(CO7="-","-",CO7/CO$6%)</f>
        <v>11.353711790393012</v>
      </c>
      <c r="CQ7" s="479">
        <v>631</v>
      </c>
      <c r="CR7" s="480">
        <f>IF(CQ7="-","-",CQ7/CQ$6%)</f>
        <v>30.453667953667956</v>
      </c>
      <c r="CS7" s="479">
        <v>22</v>
      </c>
      <c r="CT7" s="480">
        <f>IF(CS7="-","-",CS7/CS$6%)</f>
        <v>5.612244897959184</v>
      </c>
      <c r="CU7" s="479">
        <v>415</v>
      </c>
      <c r="CV7" s="481">
        <f>IF(CU7="-","-",CU7/CU$6%)</f>
        <v>7.564710171345243</v>
      </c>
      <c r="CW7" s="477" t="s">
        <v>354</v>
      </c>
      <c r="CX7" s="478" t="s">
        <v>355</v>
      </c>
      <c r="CY7" s="479" t="s">
        <v>3</v>
      </c>
      <c r="CZ7" s="480" t="str">
        <f>IF(CY7="-","-",CY7/CY$6%)</f>
        <v>-</v>
      </c>
      <c r="DA7" s="479" t="s">
        <v>3</v>
      </c>
      <c r="DB7" s="480" t="str">
        <f>IF(DA7="-","-",DA7/DA$6%)</f>
        <v>-</v>
      </c>
      <c r="DC7" s="479">
        <v>352</v>
      </c>
      <c r="DD7" s="480">
        <f>IF(DC7="-","-",DC7/DC$6%)</f>
        <v>32.71375464684015</v>
      </c>
      <c r="DE7" s="479">
        <v>7189</v>
      </c>
      <c r="DF7" s="481">
        <f>IF(DE7="-","-",DE7/DE$6%)</f>
        <v>34.870974000776094</v>
      </c>
    </row>
    <row r="8" spans="1:110" ht="37.5" customHeight="1">
      <c r="A8" s="482"/>
      <c r="B8" s="478" t="s">
        <v>356</v>
      </c>
      <c r="C8" s="479">
        <v>4774</v>
      </c>
      <c r="D8" s="480">
        <f t="shared" si="0"/>
        <v>20.355604826674625</v>
      </c>
      <c r="E8" s="479">
        <v>59071</v>
      </c>
      <c r="F8" s="480">
        <f t="shared" si="1"/>
        <v>19.801286542258456</v>
      </c>
      <c r="G8" s="479">
        <v>190</v>
      </c>
      <c r="H8" s="480">
        <f t="shared" si="1"/>
        <v>21.76403207331042</v>
      </c>
      <c r="I8" s="479">
        <v>1979</v>
      </c>
      <c r="J8" s="481">
        <f t="shared" si="2"/>
        <v>21.27270772868967</v>
      </c>
      <c r="K8" s="482"/>
      <c r="L8" s="478" t="s">
        <v>356</v>
      </c>
      <c r="M8" s="479">
        <v>137</v>
      </c>
      <c r="N8" s="480">
        <f t="shared" si="3"/>
        <v>22.833333333333332</v>
      </c>
      <c r="O8" s="479">
        <v>1361</v>
      </c>
      <c r="P8" s="480">
        <f t="shared" si="4"/>
        <v>21.205983172327826</v>
      </c>
      <c r="Q8" s="479">
        <v>14</v>
      </c>
      <c r="R8" s="480">
        <f t="shared" si="5"/>
        <v>15.053763440860214</v>
      </c>
      <c r="S8" s="479">
        <v>111</v>
      </c>
      <c r="T8" s="481">
        <f t="shared" si="6"/>
        <v>16.323529411764707</v>
      </c>
      <c r="U8" s="482"/>
      <c r="V8" s="478" t="s">
        <v>356</v>
      </c>
      <c r="W8" s="479">
        <v>39</v>
      </c>
      <c r="X8" s="480">
        <f t="shared" si="7"/>
        <v>21.666666666666668</v>
      </c>
      <c r="Y8" s="479">
        <v>507</v>
      </c>
      <c r="Z8" s="480">
        <f t="shared" si="8"/>
        <v>22.993197278911563</v>
      </c>
      <c r="AA8" s="479">
        <v>4584</v>
      </c>
      <c r="AB8" s="480">
        <f t="shared" si="9"/>
        <v>20.301151461470326</v>
      </c>
      <c r="AC8" s="479">
        <v>57092</v>
      </c>
      <c r="AD8" s="481">
        <f t="shared" si="10"/>
        <v>19.753923658205775</v>
      </c>
      <c r="AE8" s="482"/>
      <c r="AF8" s="478" t="s">
        <v>356</v>
      </c>
      <c r="AG8" s="479">
        <v>4</v>
      </c>
      <c r="AH8" s="480">
        <f aca="true" t="shared" si="11" ref="AH8:AH15">IF(AG8="-","-",AG8/AG$6%)</f>
        <v>21.05263157894737</v>
      </c>
      <c r="AI8" s="479">
        <v>26</v>
      </c>
      <c r="AJ8" s="480">
        <f aca="true" t="shared" si="12" ref="AJ8:AJ15">IF(AI8="-","-",AI8/AI$6%)</f>
        <v>16.560509554140125</v>
      </c>
      <c r="AK8" s="479">
        <v>947</v>
      </c>
      <c r="AL8" s="480">
        <f aca="true" t="shared" si="13" ref="AL8:AL15">IF(AK8="-","-",AK8/AK$6%)</f>
        <v>25.539374325782095</v>
      </c>
      <c r="AM8" s="479">
        <v>7640</v>
      </c>
      <c r="AN8" s="481">
        <f aca="true" t="shared" si="14" ref="AN8:AN15">IF(AM8="-","-",AM8/AM$6%)</f>
        <v>21.789350597495936</v>
      </c>
      <c r="AO8" s="482"/>
      <c r="AP8" s="478" t="s">
        <v>356</v>
      </c>
      <c r="AQ8" s="479">
        <v>460</v>
      </c>
      <c r="AR8" s="480">
        <f aca="true" t="shared" si="15" ref="AR8:AR15">IF(AQ8="-","-",AQ8/AQ$6%)</f>
        <v>24.223275408109533</v>
      </c>
      <c r="AS8" s="479">
        <v>12818</v>
      </c>
      <c r="AT8" s="480">
        <f aca="true" t="shared" si="16" ref="AT8:AT15">IF(AS8="-","-",AS8/AS$6%)</f>
        <v>22.359836723301818</v>
      </c>
      <c r="AU8" s="479">
        <v>8</v>
      </c>
      <c r="AV8" s="480">
        <f aca="true" t="shared" si="17" ref="AV8:AV15">IF(AU8="-","-",AU8/AU$6%)</f>
        <v>20.51282051282051</v>
      </c>
      <c r="AW8" s="479">
        <v>720</v>
      </c>
      <c r="AX8" s="481">
        <f aca="true" t="shared" si="18" ref="AX8:AX15">IF(AW8="-","-",AW8/AW$6%)</f>
        <v>47.337278106508876</v>
      </c>
      <c r="AY8" s="482"/>
      <c r="AZ8" s="478" t="s">
        <v>356</v>
      </c>
      <c r="BA8" s="479">
        <v>68</v>
      </c>
      <c r="BB8" s="480">
        <f aca="true" t="shared" si="19" ref="BB8:BB15">IF(BA8="-","-",BA8/BA$6%)</f>
        <v>18.528610354223435</v>
      </c>
      <c r="BC8" s="479">
        <v>1087</v>
      </c>
      <c r="BD8" s="480">
        <f aca="true" t="shared" si="20" ref="BD8:BD15">IF(BC8="-","-",BC8/BC$6%)</f>
        <v>21.529015646662703</v>
      </c>
      <c r="BE8" s="479">
        <v>198</v>
      </c>
      <c r="BF8" s="480">
        <f aca="true" t="shared" si="21" ref="BF8:BF15">IF(BE8="-","-",BE8/BE$6%)</f>
        <v>23.157894736842103</v>
      </c>
      <c r="BG8" s="479">
        <v>3949</v>
      </c>
      <c r="BH8" s="481">
        <f aca="true" t="shared" si="22" ref="BH8:BH15">IF(BG8="-","-",BG8/BG$6%)</f>
        <v>18.1788887354417</v>
      </c>
      <c r="BI8" s="482"/>
      <c r="BJ8" s="478" t="s">
        <v>356</v>
      </c>
      <c r="BK8" s="479">
        <v>1435</v>
      </c>
      <c r="BL8" s="480">
        <f aca="true" t="shared" si="23" ref="BL8:BL15">IF(BK8="-","-",BK8/BK$6%)</f>
        <v>17.740140932130053</v>
      </c>
      <c r="BM8" s="479">
        <v>13007</v>
      </c>
      <c r="BN8" s="480">
        <f aca="true" t="shared" si="24" ref="BN8:BN15">IF(BM8="-","-",BM8/BM$6%)</f>
        <v>16.709917780061666</v>
      </c>
      <c r="BO8" s="479">
        <v>85</v>
      </c>
      <c r="BP8" s="480">
        <f aca="true" t="shared" si="25" ref="BP8:BP15">IF(BO8="-","-",BO8/BO$6%)</f>
        <v>12.801204819277109</v>
      </c>
      <c r="BQ8" s="479">
        <v>694</v>
      </c>
      <c r="BR8" s="481">
        <f aca="true" t="shared" si="26" ref="BR8:BR15">IF(BQ8="-","-",BQ8/BQ$6%)</f>
        <v>7.605479452054794</v>
      </c>
      <c r="BS8" s="482"/>
      <c r="BT8" s="478" t="s">
        <v>356</v>
      </c>
      <c r="BU8" s="479">
        <v>259</v>
      </c>
      <c r="BV8" s="480">
        <f aca="true" t="shared" si="27" ref="BV8:BV15">IF(BU8="-","-",BU8/BU$6%)</f>
        <v>22.11784799316823</v>
      </c>
      <c r="BW8" s="479">
        <v>1270</v>
      </c>
      <c r="BX8" s="480">
        <f aca="true" t="shared" si="28" ref="BX8:BX15">IF(BW8="-","-",BW8/BW$6%)</f>
        <v>21.49263834828228</v>
      </c>
      <c r="BY8" s="479">
        <v>217</v>
      </c>
      <c r="BZ8" s="480">
        <f aca="true" t="shared" si="29" ref="BZ8:BZ15">IF(BY8="-","-",BY8/BY$6%)</f>
        <v>26.528117359413205</v>
      </c>
      <c r="CA8" s="479">
        <v>1171</v>
      </c>
      <c r="CB8" s="481">
        <f aca="true" t="shared" si="30" ref="CB8:CB15">IF(CA8="-","-",CA8/CA$6%)</f>
        <v>21.729448877342733</v>
      </c>
      <c r="CC8" s="482"/>
      <c r="CD8" s="478" t="s">
        <v>356</v>
      </c>
      <c r="CE8" s="479">
        <v>302</v>
      </c>
      <c r="CF8" s="480">
        <f aca="true" t="shared" si="31" ref="CF8:CF15">IF(CE8="-","-",CE8/CE$6%)</f>
        <v>16.45776566757493</v>
      </c>
      <c r="CG8" s="479">
        <v>5205</v>
      </c>
      <c r="CH8" s="480">
        <f aca="true" t="shared" si="32" ref="CH8:CH15">IF(CG8="-","-",CG8/CG$6%)</f>
        <v>20.473586909491406</v>
      </c>
      <c r="CI8" s="479">
        <v>286</v>
      </c>
      <c r="CJ8" s="480">
        <f aca="true" t="shared" si="33" ref="CJ8:CJ15">IF(CI8="-","-",CI8/CI$6%)</f>
        <v>23.461853978671044</v>
      </c>
      <c r="CK8" s="479">
        <v>4260</v>
      </c>
      <c r="CL8" s="481">
        <f aca="true" t="shared" si="34" ref="CL8:CL15">IF(CK8="-","-",CK8/CK$6%)</f>
        <v>28.504516560722653</v>
      </c>
      <c r="CM8" s="482"/>
      <c r="CN8" s="478" t="s">
        <v>356</v>
      </c>
      <c r="CO8" s="479">
        <v>65</v>
      </c>
      <c r="CP8" s="480">
        <f aca="true" t="shared" si="35" ref="CP8:CP20">IF(CO8="-","-",CO8/CO$6%)</f>
        <v>28.38427947598253</v>
      </c>
      <c r="CQ8" s="479">
        <v>627</v>
      </c>
      <c r="CR8" s="480">
        <f aca="true" t="shared" si="36" ref="CR8:CR20">IF(CQ8="-","-",CQ8/CQ$6%)</f>
        <v>30.260617760617762</v>
      </c>
      <c r="CS8" s="479">
        <v>29</v>
      </c>
      <c r="CT8" s="480">
        <f aca="true" t="shared" si="37" ref="CT8:CT20">IF(CS8="-","-",CS8/CS$6%)</f>
        <v>7.3979591836734695</v>
      </c>
      <c r="CU8" s="479">
        <v>245</v>
      </c>
      <c r="CV8" s="481">
        <f aca="true" t="shared" si="38" ref="CV8:CV20">IF(CU8="-","-",CU8/CU$6%)</f>
        <v>4.465913233685746</v>
      </c>
      <c r="CW8" s="482"/>
      <c r="CX8" s="478" t="s">
        <v>356</v>
      </c>
      <c r="CY8" s="479" t="s">
        <v>3</v>
      </c>
      <c r="CZ8" s="480" t="str">
        <f aca="true" t="shared" si="39" ref="CZ8:CZ15">IF(CY8="-","-",CY8/CY$6%)</f>
        <v>-</v>
      </c>
      <c r="DA8" s="479" t="s">
        <v>3</v>
      </c>
      <c r="DB8" s="480" t="str">
        <f aca="true" t="shared" si="40" ref="DB8:DB15">IF(DA8="-","-",DA8/DA$6%)</f>
        <v>-</v>
      </c>
      <c r="DC8" s="479">
        <v>221</v>
      </c>
      <c r="DD8" s="480">
        <f aca="true" t="shared" si="41" ref="DD8:DD15">IF(DC8="-","-",DC8/DC$6%)</f>
        <v>20.539033457249072</v>
      </c>
      <c r="DE8" s="479">
        <v>4373</v>
      </c>
      <c r="DF8" s="481">
        <f aca="true" t="shared" si="42" ref="DF8:DF15">IF(DE8="-","-",DE8/DE$6%)</f>
        <v>21.211680248350795</v>
      </c>
    </row>
    <row r="9" spans="1:110" ht="37.5" customHeight="1">
      <c r="A9" s="482"/>
      <c r="B9" s="483" t="s">
        <v>357</v>
      </c>
      <c r="C9" s="479">
        <v>3034</v>
      </c>
      <c r="D9" s="480">
        <f t="shared" si="0"/>
        <v>12.936511320513366</v>
      </c>
      <c r="E9" s="479">
        <v>34107</v>
      </c>
      <c r="F9" s="480">
        <f t="shared" si="1"/>
        <v>11.433063264492036</v>
      </c>
      <c r="G9" s="479">
        <v>98</v>
      </c>
      <c r="H9" s="480">
        <f t="shared" si="1"/>
        <v>11.22565864833906</v>
      </c>
      <c r="I9" s="479">
        <v>1321</v>
      </c>
      <c r="J9" s="481">
        <f t="shared" si="2"/>
        <v>14.19972052026228</v>
      </c>
      <c r="K9" s="482"/>
      <c r="L9" s="483" t="s">
        <v>357</v>
      </c>
      <c r="M9" s="479">
        <v>73</v>
      </c>
      <c r="N9" s="480">
        <f t="shared" si="3"/>
        <v>12.166666666666666</v>
      </c>
      <c r="O9" s="479">
        <v>1126</v>
      </c>
      <c r="P9" s="480">
        <f t="shared" si="4"/>
        <v>17.544406357120597</v>
      </c>
      <c r="Q9" s="479">
        <v>6</v>
      </c>
      <c r="R9" s="480">
        <f t="shared" si="5"/>
        <v>6.451612903225806</v>
      </c>
      <c r="S9" s="479">
        <v>55</v>
      </c>
      <c r="T9" s="481">
        <f t="shared" si="6"/>
        <v>8.088235294117647</v>
      </c>
      <c r="U9" s="482"/>
      <c r="V9" s="483" t="s">
        <v>357</v>
      </c>
      <c r="W9" s="479">
        <v>19</v>
      </c>
      <c r="X9" s="480">
        <f t="shared" si="7"/>
        <v>10.555555555555555</v>
      </c>
      <c r="Y9" s="479">
        <v>140</v>
      </c>
      <c r="Z9" s="480">
        <f t="shared" si="8"/>
        <v>6.349206349206349</v>
      </c>
      <c r="AA9" s="479">
        <v>2936</v>
      </c>
      <c r="AB9" s="480">
        <f t="shared" si="9"/>
        <v>13.002657218777678</v>
      </c>
      <c r="AC9" s="479">
        <v>32786</v>
      </c>
      <c r="AD9" s="481">
        <f t="shared" si="10"/>
        <v>11.344008636200073</v>
      </c>
      <c r="AE9" s="482"/>
      <c r="AF9" s="483" t="s">
        <v>357</v>
      </c>
      <c r="AG9" s="479">
        <v>3</v>
      </c>
      <c r="AH9" s="480">
        <f t="shared" si="11"/>
        <v>15.789473684210526</v>
      </c>
      <c r="AI9" s="479">
        <v>39</v>
      </c>
      <c r="AJ9" s="480">
        <f t="shared" si="12"/>
        <v>24.840764331210192</v>
      </c>
      <c r="AK9" s="479">
        <v>430</v>
      </c>
      <c r="AL9" s="480">
        <f t="shared" si="13"/>
        <v>11.596548004314995</v>
      </c>
      <c r="AM9" s="479">
        <v>3015</v>
      </c>
      <c r="AN9" s="481">
        <f t="shared" si="14"/>
        <v>8.598807860137468</v>
      </c>
      <c r="AO9" s="482"/>
      <c r="AP9" s="483" t="s">
        <v>357</v>
      </c>
      <c r="AQ9" s="479">
        <v>184</v>
      </c>
      <c r="AR9" s="480">
        <f t="shared" si="15"/>
        <v>9.689310163243814</v>
      </c>
      <c r="AS9" s="479">
        <v>5231</v>
      </c>
      <c r="AT9" s="480">
        <f t="shared" si="16"/>
        <v>9.125004361022922</v>
      </c>
      <c r="AU9" s="479">
        <v>4</v>
      </c>
      <c r="AV9" s="480">
        <f t="shared" si="17"/>
        <v>10.256410256410255</v>
      </c>
      <c r="AW9" s="479">
        <v>45</v>
      </c>
      <c r="AX9" s="481">
        <f t="shared" si="18"/>
        <v>2.9585798816568047</v>
      </c>
      <c r="AY9" s="482"/>
      <c r="AZ9" s="483" t="s">
        <v>357</v>
      </c>
      <c r="BA9" s="479">
        <v>65</v>
      </c>
      <c r="BB9" s="480">
        <f t="shared" si="19"/>
        <v>17.71117166212534</v>
      </c>
      <c r="BC9" s="479">
        <v>937</v>
      </c>
      <c r="BD9" s="480">
        <f t="shared" si="20"/>
        <v>18.558130322836206</v>
      </c>
      <c r="BE9" s="479">
        <v>109</v>
      </c>
      <c r="BF9" s="480">
        <f t="shared" si="21"/>
        <v>12.748538011695905</v>
      </c>
      <c r="BG9" s="479">
        <v>2035</v>
      </c>
      <c r="BH9" s="481">
        <f t="shared" si="22"/>
        <v>9.367951019656585</v>
      </c>
      <c r="BI9" s="482"/>
      <c r="BJ9" s="483" t="s">
        <v>357</v>
      </c>
      <c r="BK9" s="479">
        <v>1218</v>
      </c>
      <c r="BL9" s="480">
        <f t="shared" si="23"/>
        <v>15.05748547410063</v>
      </c>
      <c r="BM9" s="479">
        <v>11774</v>
      </c>
      <c r="BN9" s="480">
        <f t="shared" si="24"/>
        <v>15.12589928057554</v>
      </c>
      <c r="BO9" s="479">
        <v>53</v>
      </c>
      <c r="BP9" s="480">
        <f t="shared" si="25"/>
        <v>7.981927710843374</v>
      </c>
      <c r="BQ9" s="479">
        <v>476</v>
      </c>
      <c r="BR9" s="481">
        <f t="shared" si="26"/>
        <v>5.2164383561643834</v>
      </c>
      <c r="BS9" s="482"/>
      <c r="BT9" s="483" t="s">
        <v>357</v>
      </c>
      <c r="BU9" s="479">
        <v>156</v>
      </c>
      <c r="BV9" s="480">
        <f t="shared" si="27"/>
        <v>13.32194705380017</v>
      </c>
      <c r="BW9" s="479">
        <v>792</v>
      </c>
      <c r="BX9" s="480">
        <f t="shared" si="28"/>
        <v>13.40328312743273</v>
      </c>
      <c r="BY9" s="479">
        <v>108</v>
      </c>
      <c r="BZ9" s="480">
        <f t="shared" si="29"/>
        <v>13.202933985330073</v>
      </c>
      <c r="CA9" s="479">
        <v>620</v>
      </c>
      <c r="CB9" s="481">
        <f t="shared" si="30"/>
        <v>11.504917424383002</v>
      </c>
      <c r="CC9" s="482"/>
      <c r="CD9" s="483" t="s">
        <v>357</v>
      </c>
      <c r="CE9" s="479">
        <v>264</v>
      </c>
      <c r="CF9" s="480">
        <f t="shared" si="31"/>
        <v>14.38692098092643</v>
      </c>
      <c r="CG9" s="479">
        <v>3749</v>
      </c>
      <c r="CH9" s="480">
        <f t="shared" si="32"/>
        <v>14.746489399362781</v>
      </c>
      <c r="CI9" s="479">
        <v>156</v>
      </c>
      <c r="CJ9" s="480">
        <f t="shared" si="33"/>
        <v>12.797374897456933</v>
      </c>
      <c r="CK9" s="479">
        <v>1380</v>
      </c>
      <c r="CL9" s="481">
        <f t="shared" si="34"/>
        <v>9.233857477417198</v>
      </c>
      <c r="CM9" s="482"/>
      <c r="CN9" s="483" t="s">
        <v>357</v>
      </c>
      <c r="CO9" s="479">
        <v>16</v>
      </c>
      <c r="CP9" s="480">
        <f t="shared" si="35"/>
        <v>6.986899563318778</v>
      </c>
      <c r="CQ9" s="479">
        <v>76</v>
      </c>
      <c r="CR9" s="480">
        <f t="shared" si="36"/>
        <v>3.667953667953668</v>
      </c>
      <c r="CS9" s="479">
        <v>16</v>
      </c>
      <c r="CT9" s="480">
        <f t="shared" si="37"/>
        <v>4.081632653061225</v>
      </c>
      <c r="CU9" s="479">
        <v>172</v>
      </c>
      <c r="CV9" s="481">
        <f t="shared" si="38"/>
        <v>3.135253372220197</v>
      </c>
      <c r="CW9" s="482"/>
      <c r="CX9" s="483" t="s">
        <v>357</v>
      </c>
      <c r="CY9" s="479" t="s">
        <v>3</v>
      </c>
      <c r="CZ9" s="480" t="str">
        <f t="shared" si="39"/>
        <v>-</v>
      </c>
      <c r="DA9" s="479" t="s">
        <v>3</v>
      </c>
      <c r="DB9" s="480" t="str">
        <f t="shared" si="40"/>
        <v>-</v>
      </c>
      <c r="DC9" s="479">
        <v>154</v>
      </c>
      <c r="DD9" s="480">
        <f t="shared" si="41"/>
        <v>14.312267657992566</v>
      </c>
      <c r="DE9" s="479">
        <v>2445</v>
      </c>
      <c r="DF9" s="481">
        <f t="shared" si="42"/>
        <v>11.859720605355065</v>
      </c>
    </row>
    <row r="10" spans="1:110" ht="37.5" customHeight="1">
      <c r="A10" s="482"/>
      <c r="B10" s="478" t="s">
        <v>358</v>
      </c>
      <c r="C10" s="479">
        <v>568</v>
      </c>
      <c r="D10" s="480">
        <f t="shared" si="0"/>
        <v>2.4218650066089626</v>
      </c>
      <c r="E10" s="479">
        <v>6445</v>
      </c>
      <c r="F10" s="480">
        <f t="shared" si="1"/>
        <v>2.1604389931583303</v>
      </c>
      <c r="G10" s="479">
        <v>22</v>
      </c>
      <c r="H10" s="480">
        <f t="shared" si="1"/>
        <v>2.520045819014891</v>
      </c>
      <c r="I10" s="479">
        <v>207</v>
      </c>
      <c r="J10" s="481">
        <f t="shared" si="2"/>
        <v>2.2250886810706225</v>
      </c>
      <c r="K10" s="482"/>
      <c r="L10" s="478" t="s">
        <v>358</v>
      </c>
      <c r="M10" s="479">
        <v>13</v>
      </c>
      <c r="N10" s="480">
        <f t="shared" si="3"/>
        <v>2.1666666666666665</v>
      </c>
      <c r="O10" s="479">
        <v>105</v>
      </c>
      <c r="P10" s="480">
        <f t="shared" si="4"/>
        <v>1.6360236833904642</v>
      </c>
      <c r="Q10" s="479">
        <v>1</v>
      </c>
      <c r="R10" s="480">
        <f t="shared" si="5"/>
        <v>1.075268817204301</v>
      </c>
      <c r="S10" s="479">
        <v>8</v>
      </c>
      <c r="T10" s="481">
        <f t="shared" si="6"/>
        <v>1.1764705882352942</v>
      </c>
      <c r="U10" s="482"/>
      <c r="V10" s="478" t="s">
        <v>358</v>
      </c>
      <c r="W10" s="479">
        <v>8</v>
      </c>
      <c r="X10" s="480">
        <f t="shared" si="7"/>
        <v>4.444444444444445</v>
      </c>
      <c r="Y10" s="479">
        <v>94</v>
      </c>
      <c r="Z10" s="480">
        <f t="shared" si="8"/>
        <v>4.263038548752834</v>
      </c>
      <c r="AA10" s="479">
        <v>546</v>
      </c>
      <c r="AB10" s="480">
        <f t="shared" si="9"/>
        <v>2.4180690876882194</v>
      </c>
      <c r="AC10" s="479">
        <v>6238</v>
      </c>
      <c r="AD10" s="481">
        <f t="shared" si="10"/>
        <v>2.1583580147811885</v>
      </c>
      <c r="AE10" s="482"/>
      <c r="AF10" s="478" t="s">
        <v>358</v>
      </c>
      <c r="AG10" s="479" t="s">
        <v>3</v>
      </c>
      <c r="AH10" s="480" t="str">
        <f t="shared" si="11"/>
        <v>-</v>
      </c>
      <c r="AI10" s="479" t="s">
        <v>3</v>
      </c>
      <c r="AJ10" s="480" t="str">
        <f t="shared" si="12"/>
        <v>-</v>
      </c>
      <c r="AK10" s="479">
        <v>44</v>
      </c>
      <c r="AL10" s="480">
        <f t="shared" si="13"/>
        <v>1.186623516720604</v>
      </c>
      <c r="AM10" s="479">
        <v>373</v>
      </c>
      <c r="AN10" s="481">
        <f t="shared" si="14"/>
        <v>1.0637994467102074</v>
      </c>
      <c r="AO10" s="482"/>
      <c r="AP10" s="478" t="s">
        <v>358</v>
      </c>
      <c r="AQ10" s="479">
        <v>28</v>
      </c>
      <c r="AR10" s="480">
        <f t="shared" si="15"/>
        <v>1.4744602422327542</v>
      </c>
      <c r="AS10" s="479">
        <v>949</v>
      </c>
      <c r="AT10" s="480">
        <f t="shared" si="16"/>
        <v>1.6554443010152462</v>
      </c>
      <c r="AU10" s="479" t="s">
        <v>3</v>
      </c>
      <c r="AV10" s="480" t="str">
        <f t="shared" si="17"/>
        <v>-</v>
      </c>
      <c r="AW10" s="479" t="s">
        <v>3</v>
      </c>
      <c r="AX10" s="481" t="str">
        <f t="shared" si="18"/>
        <v>-</v>
      </c>
      <c r="AY10" s="482"/>
      <c r="AZ10" s="478" t="s">
        <v>358</v>
      </c>
      <c r="BA10" s="479">
        <v>13</v>
      </c>
      <c r="BB10" s="480">
        <f t="shared" si="19"/>
        <v>3.542234332425068</v>
      </c>
      <c r="BC10" s="479">
        <v>88</v>
      </c>
      <c r="BD10" s="480">
        <f t="shared" si="20"/>
        <v>1.7429193899782134</v>
      </c>
      <c r="BE10" s="479">
        <v>8</v>
      </c>
      <c r="BF10" s="480">
        <f t="shared" si="21"/>
        <v>0.935672514619883</v>
      </c>
      <c r="BG10" s="479">
        <v>99</v>
      </c>
      <c r="BH10" s="481">
        <f t="shared" si="22"/>
        <v>0.45573815771302306</v>
      </c>
      <c r="BI10" s="482"/>
      <c r="BJ10" s="478" t="s">
        <v>358</v>
      </c>
      <c r="BK10" s="479">
        <v>259</v>
      </c>
      <c r="BL10" s="480">
        <f t="shared" si="23"/>
        <v>3.2018790950673752</v>
      </c>
      <c r="BM10" s="479">
        <v>2381</v>
      </c>
      <c r="BN10" s="480">
        <f t="shared" si="24"/>
        <v>3.0588386433710175</v>
      </c>
      <c r="BO10" s="479">
        <v>5</v>
      </c>
      <c r="BP10" s="480">
        <f t="shared" si="25"/>
        <v>0.7530120481927711</v>
      </c>
      <c r="BQ10" s="479">
        <v>67</v>
      </c>
      <c r="BR10" s="481">
        <f t="shared" si="26"/>
        <v>0.7342465753424657</v>
      </c>
      <c r="BS10" s="482"/>
      <c r="BT10" s="478" t="s">
        <v>358</v>
      </c>
      <c r="BU10" s="479">
        <v>35</v>
      </c>
      <c r="BV10" s="480">
        <f t="shared" si="27"/>
        <v>2.9888983774551665</v>
      </c>
      <c r="BW10" s="479">
        <v>136</v>
      </c>
      <c r="BX10" s="480">
        <f t="shared" si="28"/>
        <v>2.3015738703672364</v>
      </c>
      <c r="BY10" s="479">
        <v>16</v>
      </c>
      <c r="BZ10" s="480">
        <f t="shared" si="29"/>
        <v>1.9559902200488999</v>
      </c>
      <c r="CA10" s="479">
        <v>67</v>
      </c>
      <c r="CB10" s="481">
        <f t="shared" si="30"/>
        <v>1.2432733345704212</v>
      </c>
      <c r="CC10" s="482"/>
      <c r="CD10" s="478" t="s">
        <v>358</v>
      </c>
      <c r="CE10" s="479">
        <v>57</v>
      </c>
      <c r="CF10" s="480">
        <f t="shared" si="31"/>
        <v>3.1062670299727517</v>
      </c>
      <c r="CG10" s="479">
        <v>1201</v>
      </c>
      <c r="CH10" s="480">
        <f t="shared" si="32"/>
        <v>4.72406875663769</v>
      </c>
      <c r="CI10" s="479">
        <v>44</v>
      </c>
      <c r="CJ10" s="480">
        <f t="shared" si="33"/>
        <v>3.609515996718622</v>
      </c>
      <c r="CK10" s="479">
        <v>408</v>
      </c>
      <c r="CL10" s="481">
        <f t="shared" si="34"/>
        <v>2.7300100368016063</v>
      </c>
      <c r="CM10" s="482"/>
      <c r="CN10" s="478" t="s">
        <v>358</v>
      </c>
      <c r="CO10" s="479">
        <v>9</v>
      </c>
      <c r="CP10" s="480">
        <f t="shared" si="35"/>
        <v>3.930131004366812</v>
      </c>
      <c r="CQ10" s="479">
        <v>40</v>
      </c>
      <c r="CR10" s="480">
        <f t="shared" si="36"/>
        <v>1.9305019305019306</v>
      </c>
      <c r="CS10" s="479">
        <v>8</v>
      </c>
      <c r="CT10" s="480">
        <f t="shared" si="37"/>
        <v>2.0408163265306123</v>
      </c>
      <c r="CU10" s="479">
        <v>185</v>
      </c>
      <c r="CV10" s="481">
        <f t="shared" si="38"/>
        <v>3.3722201968647467</v>
      </c>
      <c r="CW10" s="482"/>
      <c r="CX10" s="478" t="s">
        <v>358</v>
      </c>
      <c r="CY10" s="479" t="s">
        <v>3</v>
      </c>
      <c r="CZ10" s="480" t="str">
        <f t="shared" si="39"/>
        <v>-</v>
      </c>
      <c r="DA10" s="479" t="s">
        <v>3</v>
      </c>
      <c r="DB10" s="480" t="str">
        <f t="shared" si="40"/>
        <v>-</v>
      </c>
      <c r="DC10" s="479">
        <v>20</v>
      </c>
      <c r="DD10" s="480">
        <f t="shared" si="41"/>
        <v>1.858736059479554</v>
      </c>
      <c r="DE10" s="479">
        <v>244</v>
      </c>
      <c r="DF10" s="481">
        <f t="shared" si="42"/>
        <v>1.183546759798215</v>
      </c>
    </row>
    <row r="11" spans="1:110" ht="37.5" customHeight="1">
      <c r="A11" s="482"/>
      <c r="B11" s="478" t="s">
        <v>359</v>
      </c>
      <c r="C11" s="479">
        <v>601</v>
      </c>
      <c r="D11" s="480">
        <f t="shared" si="0"/>
        <v>2.5625719524154693</v>
      </c>
      <c r="E11" s="479">
        <v>7634</v>
      </c>
      <c r="F11" s="480">
        <f t="shared" si="1"/>
        <v>2.559005628203366</v>
      </c>
      <c r="G11" s="479">
        <v>20</v>
      </c>
      <c r="H11" s="480">
        <f t="shared" si="1"/>
        <v>2.290950744558992</v>
      </c>
      <c r="I11" s="479">
        <v>247</v>
      </c>
      <c r="J11" s="481">
        <f t="shared" si="2"/>
        <v>2.655057508330646</v>
      </c>
      <c r="K11" s="482"/>
      <c r="L11" s="478" t="s">
        <v>359</v>
      </c>
      <c r="M11" s="479">
        <v>19</v>
      </c>
      <c r="N11" s="480">
        <f t="shared" si="3"/>
        <v>3.1666666666666665</v>
      </c>
      <c r="O11" s="479">
        <v>242</v>
      </c>
      <c r="P11" s="480">
        <f t="shared" si="4"/>
        <v>3.7706450607665936</v>
      </c>
      <c r="Q11" s="479" t="s">
        <v>3</v>
      </c>
      <c r="R11" s="480" t="str">
        <f t="shared" si="5"/>
        <v>-</v>
      </c>
      <c r="S11" s="479" t="s">
        <v>3</v>
      </c>
      <c r="T11" s="481" t="str">
        <f t="shared" si="6"/>
        <v>-</v>
      </c>
      <c r="U11" s="482"/>
      <c r="V11" s="478" t="s">
        <v>359</v>
      </c>
      <c r="W11" s="479">
        <v>1</v>
      </c>
      <c r="X11" s="480">
        <f t="shared" si="7"/>
        <v>0.5555555555555556</v>
      </c>
      <c r="Y11" s="479">
        <v>5</v>
      </c>
      <c r="Z11" s="480">
        <f t="shared" si="8"/>
        <v>0.22675736961451246</v>
      </c>
      <c r="AA11" s="479">
        <v>581</v>
      </c>
      <c r="AB11" s="480">
        <f t="shared" si="9"/>
        <v>2.573073516386182</v>
      </c>
      <c r="AC11" s="479">
        <v>7387</v>
      </c>
      <c r="AD11" s="481">
        <f t="shared" si="10"/>
        <v>2.555913859440308</v>
      </c>
      <c r="AE11" s="482"/>
      <c r="AF11" s="478" t="s">
        <v>359</v>
      </c>
      <c r="AG11" s="479">
        <v>1</v>
      </c>
      <c r="AH11" s="480">
        <f t="shared" si="11"/>
        <v>5.2631578947368425</v>
      </c>
      <c r="AI11" s="479">
        <v>5</v>
      </c>
      <c r="AJ11" s="480">
        <f t="shared" si="12"/>
        <v>3.184713375796178</v>
      </c>
      <c r="AK11" s="479">
        <v>54</v>
      </c>
      <c r="AL11" s="480">
        <f t="shared" si="13"/>
        <v>1.4563106796116505</v>
      </c>
      <c r="AM11" s="479">
        <v>375</v>
      </c>
      <c r="AN11" s="481">
        <f t="shared" si="14"/>
        <v>1.0695034651912272</v>
      </c>
      <c r="AO11" s="482"/>
      <c r="AP11" s="478" t="s">
        <v>359</v>
      </c>
      <c r="AQ11" s="479">
        <v>24</v>
      </c>
      <c r="AR11" s="480">
        <f t="shared" si="15"/>
        <v>1.263823064770932</v>
      </c>
      <c r="AS11" s="479">
        <v>356</v>
      </c>
      <c r="AT11" s="480">
        <f t="shared" si="16"/>
        <v>0.6210096640267941</v>
      </c>
      <c r="AU11" s="479" t="s">
        <v>3</v>
      </c>
      <c r="AV11" s="480" t="str">
        <f t="shared" si="17"/>
        <v>-</v>
      </c>
      <c r="AW11" s="479" t="s">
        <v>3</v>
      </c>
      <c r="AX11" s="481" t="str">
        <f t="shared" si="18"/>
        <v>-</v>
      </c>
      <c r="AY11" s="482"/>
      <c r="AZ11" s="478" t="s">
        <v>359</v>
      </c>
      <c r="BA11" s="479">
        <v>8</v>
      </c>
      <c r="BB11" s="480">
        <f t="shared" si="19"/>
        <v>2.1798365122615806</v>
      </c>
      <c r="BC11" s="479">
        <v>53</v>
      </c>
      <c r="BD11" s="480">
        <f t="shared" si="20"/>
        <v>1.0497128144186967</v>
      </c>
      <c r="BE11" s="479">
        <v>25</v>
      </c>
      <c r="BF11" s="480">
        <f t="shared" si="21"/>
        <v>2.923976608187134</v>
      </c>
      <c r="BG11" s="479">
        <v>821</v>
      </c>
      <c r="BH11" s="481">
        <f t="shared" si="22"/>
        <v>3.779404318003959</v>
      </c>
      <c r="BI11" s="482"/>
      <c r="BJ11" s="478" t="s">
        <v>359</v>
      </c>
      <c r="BK11" s="479">
        <v>202</v>
      </c>
      <c r="BL11" s="480">
        <f t="shared" si="23"/>
        <v>2.4972184448015824</v>
      </c>
      <c r="BM11" s="479">
        <v>1869</v>
      </c>
      <c r="BN11" s="480">
        <f t="shared" si="24"/>
        <v>2.4010791366906474</v>
      </c>
      <c r="BO11" s="479">
        <v>28</v>
      </c>
      <c r="BP11" s="480">
        <f t="shared" si="25"/>
        <v>4.216867469879518</v>
      </c>
      <c r="BQ11" s="479">
        <v>352</v>
      </c>
      <c r="BR11" s="481">
        <f t="shared" si="26"/>
        <v>3.8575342465753426</v>
      </c>
      <c r="BS11" s="482"/>
      <c r="BT11" s="478" t="s">
        <v>359</v>
      </c>
      <c r="BU11" s="479">
        <v>35</v>
      </c>
      <c r="BV11" s="480">
        <f t="shared" si="27"/>
        <v>2.9888983774551665</v>
      </c>
      <c r="BW11" s="479">
        <v>310</v>
      </c>
      <c r="BX11" s="480">
        <f t="shared" si="28"/>
        <v>5.24623455745473</v>
      </c>
      <c r="BY11" s="479">
        <v>12</v>
      </c>
      <c r="BZ11" s="480">
        <f t="shared" si="29"/>
        <v>1.466992665036675</v>
      </c>
      <c r="CA11" s="479">
        <v>47</v>
      </c>
      <c r="CB11" s="481">
        <f t="shared" si="30"/>
        <v>0.8721469660419373</v>
      </c>
      <c r="CC11" s="482"/>
      <c r="CD11" s="478" t="s">
        <v>359</v>
      </c>
      <c r="CE11" s="479">
        <v>69</v>
      </c>
      <c r="CF11" s="480">
        <f t="shared" si="31"/>
        <v>3.7602179836512257</v>
      </c>
      <c r="CG11" s="479">
        <v>1028</v>
      </c>
      <c r="CH11" s="480">
        <f t="shared" si="32"/>
        <v>4.043582582700704</v>
      </c>
      <c r="CI11" s="479">
        <v>57</v>
      </c>
      <c r="CJ11" s="480">
        <f t="shared" si="33"/>
        <v>4.675963904840033</v>
      </c>
      <c r="CK11" s="479">
        <v>693</v>
      </c>
      <c r="CL11" s="481">
        <f t="shared" si="34"/>
        <v>4.637002341920375</v>
      </c>
      <c r="CM11" s="482"/>
      <c r="CN11" s="478" t="s">
        <v>359</v>
      </c>
      <c r="CO11" s="479">
        <v>10</v>
      </c>
      <c r="CP11" s="480">
        <f t="shared" si="35"/>
        <v>4.366812227074235</v>
      </c>
      <c r="CQ11" s="479">
        <v>187</v>
      </c>
      <c r="CR11" s="480">
        <f t="shared" si="36"/>
        <v>9.025096525096526</v>
      </c>
      <c r="CS11" s="479">
        <v>20</v>
      </c>
      <c r="CT11" s="480">
        <f t="shared" si="37"/>
        <v>5.1020408163265305</v>
      </c>
      <c r="CU11" s="479">
        <v>476</v>
      </c>
      <c r="CV11" s="481">
        <f t="shared" si="38"/>
        <v>8.676631425446592</v>
      </c>
      <c r="CW11" s="482"/>
      <c r="CX11" s="478" t="s">
        <v>359</v>
      </c>
      <c r="CY11" s="479" t="s">
        <v>3</v>
      </c>
      <c r="CZ11" s="480" t="str">
        <f t="shared" si="39"/>
        <v>-</v>
      </c>
      <c r="DA11" s="479" t="s">
        <v>3</v>
      </c>
      <c r="DB11" s="480" t="str">
        <f t="shared" si="40"/>
        <v>-</v>
      </c>
      <c r="DC11" s="479">
        <v>36</v>
      </c>
      <c r="DD11" s="480">
        <f t="shared" si="41"/>
        <v>3.345724907063197</v>
      </c>
      <c r="DE11" s="479">
        <v>815</v>
      </c>
      <c r="DF11" s="481">
        <f t="shared" si="42"/>
        <v>3.9532402017850212</v>
      </c>
    </row>
    <row r="12" spans="1:110" ht="37.5" customHeight="1">
      <c r="A12" s="482"/>
      <c r="B12" s="478" t="s">
        <v>360</v>
      </c>
      <c r="C12" s="479">
        <v>671</v>
      </c>
      <c r="D12" s="480">
        <f t="shared" si="0"/>
        <v>2.861041231398968</v>
      </c>
      <c r="E12" s="479">
        <v>9100</v>
      </c>
      <c r="F12" s="480">
        <f t="shared" si="1"/>
        <v>3.050425886383368</v>
      </c>
      <c r="G12" s="479">
        <v>17</v>
      </c>
      <c r="H12" s="480">
        <f t="shared" si="1"/>
        <v>1.9473081328751431</v>
      </c>
      <c r="I12" s="479">
        <v>188</v>
      </c>
      <c r="J12" s="481">
        <f t="shared" si="2"/>
        <v>2.020853488122111</v>
      </c>
      <c r="K12" s="482"/>
      <c r="L12" s="478" t="s">
        <v>360</v>
      </c>
      <c r="M12" s="479">
        <v>12</v>
      </c>
      <c r="N12" s="480">
        <f t="shared" si="3"/>
        <v>2</v>
      </c>
      <c r="O12" s="479">
        <v>113</v>
      </c>
      <c r="P12" s="480">
        <f t="shared" si="4"/>
        <v>1.7606731068868804</v>
      </c>
      <c r="Q12" s="479" t="s">
        <v>3</v>
      </c>
      <c r="R12" s="480" t="str">
        <f t="shared" si="5"/>
        <v>-</v>
      </c>
      <c r="S12" s="479" t="s">
        <v>3</v>
      </c>
      <c r="T12" s="481" t="str">
        <f t="shared" si="6"/>
        <v>-</v>
      </c>
      <c r="U12" s="482"/>
      <c r="V12" s="478" t="s">
        <v>360</v>
      </c>
      <c r="W12" s="479">
        <v>5</v>
      </c>
      <c r="X12" s="480">
        <f t="shared" si="7"/>
        <v>2.7777777777777777</v>
      </c>
      <c r="Y12" s="479">
        <v>75</v>
      </c>
      <c r="Z12" s="480">
        <f t="shared" si="8"/>
        <v>3.401360544217687</v>
      </c>
      <c r="AA12" s="479">
        <v>654</v>
      </c>
      <c r="AB12" s="480">
        <f t="shared" si="9"/>
        <v>2.896368467670505</v>
      </c>
      <c r="AC12" s="479">
        <v>8912</v>
      </c>
      <c r="AD12" s="481">
        <f t="shared" si="10"/>
        <v>3.083566307747668</v>
      </c>
      <c r="AE12" s="482"/>
      <c r="AF12" s="478" t="s">
        <v>360</v>
      </c>
      <c r="AG12" s="479" t="s">
        <v>3</v>
      </c>
      <c r="AH12" s="480" t="str">
        <f t="shared" si="11"/>
        <v>-</v>
      </c>
      <c r="AI12" s="479" t="s">
        <v>3</v>
      </c>
      <c r="AJ12" s="480" t="str">
        <f t="shared" si="12"/>
        <v>-</v>
      </c>
      <c r="AK12" s="479">
        <v>49</v>
      </c>
      <c r="AL12" s="480">
        <f t="shared" si="13"/>
        <v>1.3214670981661274</v>
      </c>
      <c r="AM12" s="479">
        <v>335</v>
      </c>
      <c r="AN12" s="481">
        <f t="shared" si="14"/>
        <v>0.9554230955708297</v>
      </c>
      <c r="AO12" s="482"/>
      <c r="AP12" s="478" t="s">
        <v>360</v>
      </c>
      <c r="AQ12" s="479">
        <v>38</v>
      </c>
      <c r="AR12" s="480">
        <f t="shared" si="15"/>
        <v>2.0010531858873093</v>
      </c>
      <c r="AS12" s="479">
        <v>592</v>
      </c>
      <c r="AT12" s="480">
        <f t="shared" si="16"/>
        <v>1.0326902278198375</v>
      </c>
      <c r="AU12" s="479" t="s">
        <v>3</v>
      </c>
      <c r="AV12" s="480" t="str">
        <f t="shared" si="17"/>
        <v>-</v>
      </c>
      <c r="AW12" s="479" t="s">
        <v>3</v>
      </c>
      <c r="AX12" s="481" t="str">
        <f t="shared" si="18"/>
        <v>-</v>
      </c>
      <c r="AY12" s="482"/>
      <c r="AZ12" s="478" t="s">
        <v>360</v>
      </c>
      <c r="BA12" s="479">
        <v>17</v>
      </c>
      <c r="BB12" s="480">
        <f t="shared" si="19"/>
        <v>4.632152588555859</v>
      </c>
      <c r="BC12" s="479">
        <v>234</v>
      </c>
      <c r="BD12" s="480">
        <f t="shared" si="20"/>
        <v>4.634581105169341</v>
      </c>
      <c r="BE12" s="479">
        <v>30</v>
      </c>
      <c r="BF12" s="480">
        <f t="shared" si="21"/>
        <v>3.508771929824561</v>
      </c>
      <c r="BG12" s="479">
        <v>934</v>
      </c>
      <c r="BH12" s="481">
        <f t="shared" si="22"/>
        <v>4.299590295999632</v>
      </c>
      <c r="BI12" s="482"/>
      <c r="BJ12" s="478" t="s">
        <v>360</v>
      </c>
      <c r="BK12" s="479">
        <v>262</v>
      </c>
      <c r="BL12" s="480">
        <f t="shared" si="23"/>
        <v>3.2389664977129433</v>
      </c>
      <c r="BM12" s="479">
        <v>3660</v>
      </c>
      <c r="BN12" s="480">
        <f t="shared" si="24"/>
        <v>4.701952723535458</v>
      </c>
      <c r="BO12" s="479">
        <v>9</v>
      </c>
      <c r="BP12" s="480">
        <f t="shared" si="25"/>
        <v>1.355421686746988</v>
      </c>
      <c r="BQ12" s="479">
        <v>32</v>
      </c>
      <c r="BR12" s="481">
        <f t="shared" si="26"/>
        <v>0.3506849315068493</v>
      </c>
      <c r="BS12" s="482"/>
      <c r="BT12" s="478" t="s">
        <v>360</v>
      </c>
      <c r="BU12" s="479">
        <v>47</v>
      </c>
      <c r="BV12" s="480">
        <f t="shared" si="27"/>
        <v>4.013663535439795</v>
      </c>
      <c r="BW12" s="479">
        <v>257</v>
      </c>
      <c r="BX12" s="480">
        <f t="shared" si="28"/>
        <v>4.349297681502792</v>
      </c>
      <c r="BY12" s="479">
        <v>20</v>
      </c>
      <c r="BZ12" s="480">
        <f t="shared" si="29"/>
        <v>2.444987775061125</v>
      </c>
      <c r="CA12" s="479">
        <v>81</v>
      </c>
      <c r="CB12" s="481">
        <f t="shared" si="30"/>
        <v>1.50306179254036</v>
      </c>
      <c r="CC12" s="482"/>
      <c r="CD12" s="478" t="s">
        <v>360</v>
      </c>
      <c r="CE12" s="479">
        <v>69</v>
      </c>
      <c r="CF12" s="480">
        <f t="shared" si="31"/>
        <v>3.7602179836512257</v>
      </c>
      <c r="CG12" s="479">
        <v>1192</v>
      </c>
      <c r="CH12" s="480">
        <f t="shared" si="32"/>
        <v>4.688667741808599</v>
      </c>
      <c r="CI12" s="479">
        <v>51</v>
      </c>
      <c r="CJ12" s="480">
        <f t="shared" si="33"/>
        <v>4.183757178014766</v>
      </c>
      <c r="CK12" s="479">
        <v>348</v>
      </c>
      <c r="CL12" s="481">
        <f t="shared" si="34"/>
        <v>2.328537972566076</v>
      </c>
      <c r="CM12" s="482"/>
      <c r="CN12" s="478" t="s">
        <v>360</v>
      </c>
      <c r="CO12" s="479">
        <v>10</v>
      </c>
      <c r="CP12" s="480">
        <f t="shared" si="35"/>
        <v>4.366812227074235</v>
      </c>
      <c r="CQ12" s="479">
        <v>89</v>
      </c>
      <c r="CR12" s="480">
        <f t="shared" si="36"/>
        <v>4.295366795366796</v>
      </c>
      <c r="CS12" s="479">
        <v>22</v>
      </c>
      <c r="CT12" s="480">
        <f t="shared" si="37"/>
        <v>5.612244897959184</v>
      </c>
      <c r="CU12" s="479">
        <v>439</v>
      </c>
      <c r="CV12" s="481">
        <f t="shared" si="38"/>
        <v>8.002187386073642</v>
      </c>
      <c r="CW12" s="482"/>
      <c r="CX12" s="478" t="s">
        <v>360</v>
      </c>
      <c r="CY12" s="479" t="s">
        <v>3</v>
      </c>
      <c r="CZ12" s="480" t="str">
        <f t="shared" si="39"/>
        <v>-</v>
      </c>
      <c r="DA12" s="479" t="s">
        <v>3</v>
      </c>
      <c r="DB12" s="480" t="str">
        <f t="shared" si="40"/>
        <v>-</v>
      </c>
      <c r="DC12" s="479">
        <v>30</v>
      </c>
      <c r="DD12" s="480">
        <f t="shared" si="41"/>
        <v>2.7881040892193307</v>
      </c>
      <c r="DE12" s="479">
        <v>719</v>
      </c>
      <c r="DF12" s="481">
        <f t="shared" si="42"/>
        <v>3.487582460225068</v>
      </c>
    </row>
    <row r="13" spans="1:110" ht="37.5" customHeight="1">
      <c r="A13" s="482"/>
      <c r="B13" s="478" t="s">
        <v>361</v>
      </c>
      <c r="C13" s="479">
        <v>711</v>
      </c>
      <c r="D13" s="480">
        <f t="shared" si="0"/>
        <v>3.0315951051038246</v>
      </c>
      <c r="E13" s="479">
        <v>8385</v>
      </c>
      <c r="F13" s="480">
        <f t="shared" si="1"/>
        <v>2.8107495667389606</v>
      </c>
      <c r="G13" s="479">
        <v>36</v>
      </c>
      <c r="H13" s="480">
        <f t="shared" si="1"/>
        <v>4.123711340206185</v>
      </c>
      <c r="I13" s="479">
        <v>312</v>
      </c>
      <c r="J13" s="481">
        <f t="shared" si="2"/>
        <v>3.3537568526281842</v>
      </c>
      <c r="K13" s="482"/>
      <c r="L13" s="478" t="s">
        <v>361</v>
      </c>
      <c r="M13" s="479">
        <v>33</v>
      </c>
      <c r="N13" s="480">
        <f t="shared" si="3"/>
        <v>5.5</v>
      </c>
      <c r="O13" s="479">
        <v>280</v>
      </c>
      <c r="P13" s="480">
        <f t="shared" si="4"/>
        <v>4.362729822374571</v>
      </c>
      <c r="Q13" s="479">
        <v>3</v>
      </c>
      <c r="R13" s="480">
        <f t="shared" si="5"/>
        <v>3.225806451612903</v>
      </c>
      <c r="S13" s="479">
        <v>32</v>
      </c>
      <c r="T13" s="481">
        <f t="shared" si="6"/>
        <v>4.705882352941177</v>
      </c>
      <c r="U13" s="482"/>
      <c r="V13" s="478" t="s">
        <v>361</v>
      </c>
      <c r="W13" s="479" t="s">
        <v>3</v>
      </c>
      <c r="X13" s="480" t="str">
        <f t="shared" si="7"/>
        <v>-</v>
      </c>
      <c r="Y13" s="479" t="s">
        <v>3</v>
      </c>
      <c r="Z13" s="480" t="str">
        <f t="shared" si="8"/>
        <v>-</v>
      </c>
      <c r="AA13" s="479">
        <v>675</v>
      </c>
      <c r="AB13" s="480">
        <f t="shared" si="9"/>
        <v>2.9893711248892822</v>
      </c>
      <c r="AC13" s="479">
        <v>8073</v>
      </c>
      <c r="AD13" s="481">
        <f t="shared" si="10"/>
        <v>2.7932709607772583</v>
      </c>
      <c r="AE13" s="482"/>
      <c r="AF13" s="478" t="s">
        <v>361</v>
      </c>
      <c r="AG13" s="479" t="s">
        <v>3</v>
      </c>
      <c r="AH13" s="480" t="str">
        <f t="shared" si="11"/>
        <v>-</v>
      </c>
      <c r="AI13" s="479" t="s">
        <v>3</v>
      </c>
      <c r="AJ13" s="480" t="str">
        <f t="shared" si="12"/>
        <v>-</v>
      </c>
      <c r="AK13" s="479">
        <v>67</v>
      </c>
      <c r="AL13" s="480">
        <f t="shared" si="13"/>
        <v>1.806903991370011</v>
      </c>
      <c r="AM13" s="479">
        <v>476</v>
      </c>
      <c r="AN13" s="481">
        <f t="shared" si="14"/>
        <v>1.357556398482731</v>
      </c>
      <c r="AO13" s="482"/>
      <c r="AP13" s="478" t="s">
        <v>361</v>
      </c>
      <c r="AQ13" s="479">
        <v>33</v>
      </c>
      <c r="AR13" s="480">
        <f t="shared" si="15"/>
        <v>1.7377567140600318</v>
      </c>
      <c r="AS13" s="479">
        <v>1111</v>
      </c>
      <c r="AT13" s="480">
        <f t="shared" si="16"/>
        <v>1.9380385863308098</v>
      </c>
      <c r="AU13" s="479">
        <v>2</v>
      </c>
      <c r="AV13" s="480">
        <f t="shared" si="17"/>
        <v>5.128205128205128</v>
      </c>
      <c r="AW13" s="479">
        <v>145</v>
      </c>
      <c r="AX13" s="481">
        <f t="shared" si="18"/>
        <v>9.533201840894147</v>
      </c>
      <c r="AY13" s="482"/>
      <c r="AZ13" s="478" t="s">
        <v>361</v>
      </c>
      <c r="BA13" s="479">
        <v>21</v>
      </c>
      <c r="BB13" s="480">
        <f t="shared" si="19"/>
        <v>5.722070844686648</v>
      </c>
      <c r="BC13" s="479">
        <v>186</v>
      </c>
      <c r="BD13" s="480">
        <f t="shared" si="20"/>
        <v>3.6838978015448602</v>
      </c>
      <c r="BE13" s="479">
        <v>22</v>
      </c>
      <c r="BF13" s="480">
        <f t="shared" si="21"/>
        <v>2.573099415204678</v>
      </c>
      <c r="BG13" s="479">
        <v>471</v>
      </c>
      <c r="BH13" s="481">
        <f t="shared" si="22"/>
        <v>2.168208810937716</v>
      </c>
      <c r="BI13" s="482"/>
      <c r="BJ13" s="478" t="s">
        <v>361</v>
      </c>
      <c r="BK13" s="479">
        <v>244</v>
      </c>
      <c r="BL13" s="480">
        <f t="shared" si="23"/>
        <v>3.016442081839535</v>
      </c>
      <c r="BM13" s="479">
        <v>2393</v>
      </c>
      <c r="BN13" s="480">
        <f t="shared" si="24"/>
        <v>3.0742548818088387</v>
      </c>
      <c r="BO13" s="479">
        <v>26</v>
      </c>
      <c r="BP13" s="480">
        <f t="shared" si="25"/>
        <v>3.91566265060241</v>
      </c>
      <c r="BQ13" s="479">
        <v>293</v>
      </c>
      <c r="BR13" s="481">
        <f t="shared" si="26"/>
        <v>3.210958904109589</v>
      </c>
      <c r="BS13" s="482"/>
      <c r="BT13" s="478" t="s">
        <v>361</v>
      </c>
      <c r="BU13" s="479">
        <v>42</v>
      </c>
      <c r="BV13" s="480">
        <f t="shared" si="27"/>
        <v>3.5866780529461995</v>
      </c>
      <c r="BW13" s="479">
        <v>198</v>
      </c>
      <c r="BX13" s="480">
        <f t="shared" si="28"/>
        <v>3.3508207818581823</v>
      </c>
      <c r="BY13" s="479">
        <v>23</v>
      </c>
      <c r="BZ13" s="480">
        <f t="shared" si="29"/>
        <v>2.8117359413202934</v>
      </c>
      <c r="CA13" s="479">
        <v>117</v>
      </c>
      <c r="CB13" s="481">
        <f t="shared" si="30"/>
        <v>2.1710892558916313</v>
      </c>
      <c r="CC13" s="482"/>
      <c r="CD13" s="478" t="s">
        <v>361</v>
      </c>
      <c r="CE13" s="479">
        <v>86</v>
      </c>
      <c r="CF13" s="480">
        <f t="shared" si="31"/>
        <v>4.686648501362398</v>
      </c>
      <c r="CG13" s="479">
        <v>1005</v>
      </c>
      <c r="CH13" s="480">
        <f t="shared" si="32"/>
        <v>3.953113322581914</v>
      </c>
      <c r="CI13" s="479">
        <v>50</v>
      </c>
      <c r="CJ13" s="480">
        <f t="shared" si="33"/>
        <v>4.1017227235438884</v>
      </c>
      <c r="CK13" s="479">
        <v>513</v>
      </c>
      <c r="CL13" s="481">
        <f t="shared" si="34"/>
        <v>3.432586149213784</v>
      </c>
      <c r="CM13" s="482"/>
      <c r="CN13" s="478" t="s">
        <v>361</v>
      </c>
      <c r="CO13" s="479">
        <v>9</v>
      </c>
      <c r="CP13" s="480">
        <f t="shared" si="35"/>
        <v>3.930131004366812</v>
      </c>
      <c r="CQ13" s="479">
        <v>57</v>
      </c>
      <c r="CR13" s="480">
        <f t="shared" si="36"/>
        <v>2.750965250965251</v>
      </c>
      <c r="CS13" s="479">
        <v>27</v>
      </c>
      <c r="CT13" s="480">
        <f t="shared" si="37"/>
        <v>6.887755102040816</v>
      </c>
      <c r="CU13" s="479">
        <v>407</v>
      </c>
      <c r="CV13" s="481">
        <f t="shared" si="38"/>
        <v>7.418884433102443</v>
      </c>
      <c r="CW13" s="482"/>
      <c r="CX13" s="478" t="s">
        <v>361</v>
      </c>
      <c r="CY13" s="479" t="s">
        <v>3</v>
      </c>
      <c r="CZ13" s="480" t="str">
        <f t="shared" si="39"/>
        <v>-</v>
      </c>
      <c r="DA13" s="479" t="s">
        <v>3</v>
      </c>
      <c r="DB13" s="480" t="str">
        <f t="shared" si="40"/>
        <v>-</v>
      </c>
      <c r="DC13" s="479">
        <v>23</v>
      </c>
      <c r="DD13" s="480">
        <f t="shared" si="41"/>
        <v>2.137546468401487</v>
      </c>
      <c r="DE13" s="479">
        <v>701</v>
      </c>
      <c r="DF13" s="481">
        <f t="shared" si="42"/>
        <v>3.4002716336825767</v>
      </c>
    </row>
    <row r="14" spans="1:110" ht="37.5" customHeight="1">
      <c r="A14" s="482"/>
      <c r="B14" s="478" t="s">
        <v>362</v>
      </c>
      <c r="C14" s="479">
        <v>787</v>
      </c>
      <c r="D14" s="480">
        <f t="shared" si="0"/>
        <v>3.355647465143052</v>
      </c>
      <c r="E14" s="479">
        <v>7349</v>
      </c>
      <c r="F14" s="480">
        <f t="shared" si="1"/>
        <v>2.4634703119814696</v>
      </c>
      <c r="G14" s="479">
        <v>41</v>
      </c>
      <c r="H14" s="480">
        <f t="shared" si="1"/>
        <v>4.696449026345934</v>
      </c>
      <c r="I14" s="479">
        <v>386</v>
      </c>
      <c r="J14" s="481">
        <f t="shared" si="2"/>
        <v>4.1491991830592285</v>
      </c>
      <c r="K14" s="482"/>
      <c r="L14" s="478" t="s">
        <v>362</v>
      </c>
      <c r="M14" s="479">
        <v>34</v>
      </c>
      <c r="N14" s="480">
        <f t="shared" si="3"/>
        <v>5.666666666666667</v>
      </c>
      <c r="O14" s="479">
        <v>232</v>
      </c>
      <c r="P14" s="480">
        <f t="shared" si="4"/>
        <v>3.614833281396073</v>
      </c>
      <c r="Q14" s="479">
        <v>3</v>
      </c>
      <c r="R14" s="480">
        <f t="shared" si="5"/>
        <v>3.225806451612903</v>
      </c>
      <c r="S14" s="479">
        <v>21</v>
      </c>
      <c r="T14" s="481">
        <f t="shared" si="6"/>
        <v>3.088235294117647</v>
      </c>
      <c r="U14" s="482"/>
      <c r="V14" s="478" t="s">
        <v>362</v>
      </c>
      <c r="W14" s="479">
        <v>4</v>
      </c>
      <c r="X14" s="480">
        <f t="shared" si="7"/>
        <v>2.2222222222222223</v>
      </c>
      <c r="Y14" s="479">
        <v>133</v>
      </c>
      <c r="Z14" s="480">
        <f t="shared" si="8"/>
        <v>6.031746031746032</v>
      </c>
      <c r="AA14" s="479">
        <v>746</v>
      </c>
      <c r="AB14" s="480">
        <f t="shared" si="9"/>
        <v>3.303808680248007</v>
      </c>
      <c r="AC14" s="479">
        <v>6963</v>
      </c>
      <c r="AD14" s="481">
        <f t="shared" si="10"/>
        <v>2.4092091787305896</v>
      </c>
      <c r="AE14" s="482"/>
      <c r="AF14" s="478" t="s">
        <v>362</v>
      </c>
      <c r="AG14" s="479">
        <v>1</v>
      </c>
      <c r="AH14" s="480">
        <f t="shared" si="11"/>
        <v>5.2631578947368425</v>
      </c>
      <c r="AI14" s="479">
        <v>6</v>
      </c>
      <c r="AJ14" s="480">
        <f t="shared" si="12"/>
        <v>3.821656050955414</v>
      </c>
      <c r="AK14" s="479">
        <v>66</v>
      </c>
      <c r="AL14" s="480">
        <f t="shared" si="13"/>
        <v>1.7799352750809063</v>
      </c>
      <c r="AM14" s="479">
        <v>463</v>
      </c>
      <c r="AN14" s="481">
        <f t="shared" si="14"/>
        <v>1.3204802783561018</v>
      </c>
      <c r="AO14" s="482"/>
      <c r="AP14" s="478" t="s">
        <v>362</v>
      </c>
      <c r="AQ14" s="479">
        <v>37</v>
      </c>
      <c r="AR14" s="480">
        <f t="shared" si="15"/>
        <v>1.9483938915218537</v>
      </c>
      <c r="AS14" s="479">
        <v>578</v>
      </c>
      <c r="AT14" s="480">
        <f t="shared" si="16"/>
        <v>1.0082684994592332</v>
      </c>
      <c r="AU14" s="479" t="s">
        <v>3</v>
      </c>
      <c r="AV14" s="480" t="str">
        <f t="shared" si="17"/>
        <v>-</v>
      </c>
      <c r="AW14" s="479" t="s">
        <v>3</v>
      </c>
      <c r="AX14" s="481" t="str">
        <f t="shared" si="18"/>
        <v>-</v>
      </c>
      <c r="AY14" s="482"/>
      <c r="AZ14" s="478" t="s">
        <v>362</v>
      </c>
      <c r="BA14" s="479">
        <v>17</v>
      </c>
      <c r="BB14" s="480">
        <f t="shared" si="19"/>
        <v>4.632152588555859</v>
      </c>
      <c r="BC14" s="479">
        <v>122</v>
      </c>
      <c r="BD14" s="480">
        <f t="shared" si="20"/>
        <v>2.416320063378887</v>
      </c>
      <c r="BE14" s="479">
        <v>13</v>
      </c>
      <c r="BF14" s="480">
        <f t="shared" si="21"/>
        <v>1.5204678362573099</v>
      </c>
      <c r="BG14" s="479">
        <v>177</v>
      </c>
      <c r="BH14" s="481">
        <f t="shared" si="22"/>
        <v>0.8148045850020715</v>
      </c>
      <c r="BI14" s="482"/>
      <c r="BJ14" s="478" t="s">
        <v>362</v>
      </c>
      <c r="BK14" s="479">
        <v>296</v>
      </c>
      <c r="BL14" s="480">
        <f t="shared" si="23"/>
        <v>3.659290394362715</v>
      </c>
      <c r="BM14" s="479">
        <v>2663</v>
      </c>
      <c r="BN14" s="480">
        <f t="shared" si="24"/>
        <v>3.421120246659815</v>
      </c>
      <c r="BO14" s="479">
        <v>25</v>
      </c>
      <c r="BP14" s="480">
        <f t="shared" si="25"/>
        <v>3.7650602409638556</v>
      </c>
      <c r="BQ14" s="479">
        <v>247</v>
      </c>
      <c r="BR14" s="481">
        <f t="shared" si="26"/>
        <v>2.706849315068493</v>
      </c>
      <c r="BS14" s="482"/>
      <c r="BT14" s="478" t="s">
        <v>362</v>
      </c>
      <c r="BU14" s="479">
        <v>37</v>
      </c>
      <c r="BV14" s="480">
        <f t="shared" si="27"/>
        <v>3.1596925704526044</v>
      </c>
      <c r="BW14" s="479">
        <v>158</v>
      </c>
      <c r="BX14" s="480">
        <f t="shared" si="28"/>
        <v>2.673887290573701</v>
      </c>
      <c r="BY14" s="479">
        <v>18</v>
      </c>
      <c r="BZ14" s="480">
        <f t="shared" si="29"/>
        <v>2.2004889975550124</v>
      </c>
      <c r="CA14" s="479">
        <v>83</v>
      </c>
      <c r="CB14" s="481">
        <f t="shared" si="30"/>
        <v>1.5401744293932085</v>
      </c>
      <c r="CC14" s="482"/>
      <c r="CD14" s="478" t="s">
        <v>362</v>
      </c>
      <c r="CE14" s="479">
        <v>85</v>
      </c>
      <c r="CF14" s="480">
        <f t="shared" si="31"/>
        <v>4.632152588555858</v>
      </c>
      <c r="CG14" s="479">
        <v>868</v>
      </c>
      <c r="CH14" s="480">
        <f t="shared" si="32"/>
        <v>3.414231207961295</v>
      </c>
      <c r="CI14" s="479">
        <v>54</v>
      </c>
      <c r="CJ14" s="480">
        <f t="shared" si="33"/>
        <v>4.4298605414273995</v>
      </c>
      <c r="CK14" s="479">
        <v>502</v>
      </c>
      <c r="CL14" s="481">
        <f t="shared" si="34"/>
        <v>3.35898293743727</v>
      </c>
      <c r="CM14" s="482"/>
      <c r="CN14" s="478" t="s">
        <v>362</v>
      </c>
      <c r="CO14" s="479">
        <v>12</v>
      </c>
      <c r="CP14" s="480">
        <f t="shared" si="35"/>
        <v>5.240174672489083</v>
      </c>
      <c r="CQ14" s="479">
        <v>63</v>
      </c>
      <c r="CR14" s="480">
        <f t="shared" si="36"/>
        <v>3.040540540540541</v>
      </c>
      <c r="CS14" s="479">
        <v>54</v>
      </c>
      <c r="CT14" s="480">
        <f t="shared" si="37"/>
        <v>13.775510204081632</v>
      </c>
      <c r="CU14" s="479">
        <v>658</v>
      </c>
      <c r="CV14" s="481">
        <f t="shared" si="38"/>
        <v>11.994166970470289</v>
      </c>
      <c r="CW14" s="482"/>
      <c r="CX14" s="478" t="s">
        <v>362</v>
      </c>
      <c r="CY14" s="479" t="s">
        <v>3</v>
      </c>
      <c r="CZ14" s="480" t="str">
        <f t="shared" si="39"/>
        <v>-</v>
      </c>
      <c r="DA14" s="479" t="s">
        <v>3</v>
      </c>
      <c r="DB14" s="480" t="str">
        <f t="shared" si="40"/>
        <v>-</v>
      </c>
      <c r="DC14" s="479">
        <v>31</v>
      </c>
      <c r="DD14" s="480">
        <f t="shared" si="41"/>
        <v>2.8810408921933086</v>
      </c>
      <c r="DE14" s="479">
        <v>375</v>
      </c>
      <c r="DF14" s="481">
        <f t="shared" si="42"/>
        <v>1.818975552968568</v>
      </c>
    </row>
    <row r="15" spans="1:110" ht="37.5" customHeight="1">
      <c r="A15" s="482"/>
      <c r="B15" s="478" t="s">
        <v>363</v>
      </c>
      <c r="C15" s="479">
        <v>928</v>
      </c>
      <c r="D15" s="480">
        <f t="shared" si="0"/>
        <v>3.9568498699526713</v>
      </c>
      <c r="E15" s="479">
        <v>10872</v>
      </c>
      <c r="F15" s="480">
        <f t="shared" si="1"/>
        <v>3.644420905138459</v>
      </c>
      <c r="G15" s="479">
        <v>31</v>
      </c>
      <c r="H15" s="480">
        <f t="shared" si="1"/>
        <v>3.5509736540664374</v>
      </c>
      <c r="I15" s="479">
        <v>254</v>
      </c>
      <c r="J15" s="481">
        <f t="shared" si="2"/>
        <v>2.73030205310115</v>
      </c>
      <c r="K15" s="482"/>
      <c r="L15" s="478" t="s">
        <v>363</v>
      </c>
      <c r="M15" s="479">
        <v>25</v>
      </c>
      <c r="N15" s="480">
        <f t="shared" si="3"/>
        <v>4.166666666666667</v>
      </c>
      <c r="O15" s="479">
        <v>191</v>
      </c>
      <c r="P15" s="480">
        <f t="shared" si="4"/>
        <v>2.9760049859769397</v>
      </c>
      <c r="Q15" s="479">
        <v>3</v>
      </c>
      <c r="R15" s="480">
        <f t="shared" si="5"/>
        <v>3.225806451612903</v>
      </c>
      <c r="S15" s="479">
        <v>18</v>
      </c>
      <c r="T15" s="481">
        <f t="shared" si="6"/>
        <v>2.6470588235294117</v>
      </c>
      <c r="U15" s="482"/>
      <c r="V15" s="478" t="s">
        <v>363</v>
      </c>
      <c r="W15" s="479">
        <v>3</v>
      </c>
      <c r="X15" s="480">
        <f t="shared" si="7"/>
        <v>1.6666666666666665</v>
      </c>
      <c r="Y15" s="479">
        <v>45</v>
      </c>
      <c r="Z15" s="480">
        <f t="shared" si="8"/>
        <v>2.0408163265306123</v>
      </c>
      <c r="AA15" s="479">
        <v>897</v>
      </c>
      <c r="AB15" s="480">
        <f t="shared" si="9"/>
        <v>3.972542072630646</v>
      </c>
      <c r="AC15" s="479">
        <v>10618</v>
      </c>
      <c r="AD15" s="481">
        <f t="shared" si="10"/>
        <v>3.6738450466410164</v>
      </c>
      <c r="AE15" s="482"/>
      <c r="AF15" s="478" t="s">
        <v>363</v>
      </c>
      <c r="AG15" s="479" t="s">
        <v>3</v>
      </c>
      <c r="AH15" s="480" t="str">
        <f t="shared" si="11"/>
        <v>-</v>
      </c>
      <c r="AI15" s="479" t="s">
        <v>3</v>
      </c>
      <c r="AJ15" s="480" t="str">
        <f t="shared" si="12"/>
        <v>-</v>
      </c>
      <c r="AK15" s="479">
        <v>87</v>
      </c>
      <c r="AL15" s="480">
        <f t="shared" si="13"/>
        <v>2.3462783171521036</v>
      </c>
      <c r="AM15" s="479">
        <v>573</v>
      </c>
      <c r="AN15" s="481">
        <f t="shared" si="14"/>
        <v>1.6342012948121951</v>
      </c>
      <c r="AO15" s="482"/>
      <c r="AP15" s="478" t="s">
        <v>363</v>
      </c>
      <c r="AQ15" s="479">
        <v>49</v>
      </c>
      <c r="AR15" s="480">
        <f t="shared" si="15"/>
        <v>2.58030542390732</v>
      </c>
      <c r="AS15" s="479">
        <v>1410</v>
      </c>
      <c r="AT15" s="480">
        <f t="shared" si="16"/>
        <v>2.4596169277465725</v>
      </c>
      <c r="AU15" s="479">
        <v>1</v>
      </c>
      <c r="AV15" s="480">
        <f t="shared" si="17"/>
        <v>2.564102564102564</v>
      </c>
      <c r="AW15" s="479">
        <v>3</v>
      </c>
      <c r="AX15" s="481">
        <f t="shared" si="18"/>
        <v>0.1972386587771203</v>
      </c>
      <c r="AY15" s="482"/>
      <c r="AZ15" s="478" t="s">
        <v>363</v>
      </c>
      <c r="BA15" s="479">
        <v>18</v>
      </c>
      <c r="BB15" s="480">
        <f t="shared" si="19"/>
        <v>4.904632152588556</v>
      </c>
      <c r="BC15" s="479">
        <v>123</v>
      </c>
      <c r="BD15" s="480">
        <f t="shared" si="20"/>
        <v>2.4361259655377303</v>
      </c>
      <c r="BE15" s="479">
        <v>22</v>
      </c>
      <c r="BF15" s="480">
        <f t="shared" si="21"/>
        <v>2.573099415204678</v>
      </c>
      <c r="BG15" s="479">
        <v>346</v>
      </c>
      <c r="BH15" s="481">
        <f t="shared" si="22"/>
        <v>1.5927818441283432</v>
      </c>
      <c r="BI15" s="482"/>
      <c r="BJ15" s="478" t="s">
        <v>363</v>
      </c>
      <c r="BK15" s="479">
        <v>353</v>
      </c>
      <c r="BL15" s="480">
        <f t="shared" si="23"/>
        <v>4.363951044628508</v>
      </c>
      <c r="BM15" s="479">
        <v>3707</v>
      </c>
      <c r="BN15" s="480">
        <f t="shared" si="24"/>
        <v>4.762332990750257</v>
      </c>
      <c r="BO15" s="479">
        <v>25</v>
      </c>
      <c r="BP15" s="480">
        <f t="shared" si="25"/>
        <v>3.7650602409638556</v>
      </c>
      <c r="BQ15" s="479">
        <v>211</v>
      </c>
      <c r="BR15" s="481">
        <f t="shared" si="26"/>
        <v>2.3123287671232875</v>
      </c>
      <c r="BS15" s="482"/>
      <c r="BT15" s="478" t="s">
        <v>363</v>
      </c>
      <c r="BU15" s="479">
        <v>41</v>
      </c>
      <c r="BV15" s="480">
        <f t="shared" si="27"/>
        <v>3.5012809564474807</v>
      </c>
      <c r="BW15" s="479">
        <v>197</v>
      </c>
      <c r="BX15" s="480">
        <f t="shared" si="28"/>
        <v>3.33389744457607</v>
      </c>
      <c r="BY15" s="479">
        <v>21</v>
      </c>
      <c r="BZ15" s="480">
        <f t="shared" si="29"/>
        <v>2.567237163814181</v>
      </c>
      <c r="CA15" s="479">
        <v>153</v>
      </c>
      <c r="CB15" s="481">
        <f t="shared" si="30"/>
        <v>2.8391167192429023</v>
      </c>
      <c r="CC15" s="482"/>
      <c r="CD15" s="478" t="s">
        <v>363</v>
      </c>
      <c r="CE15" s="479">
        <v>120</v>
      </c>
      <c r="CF15" s="480">
        <f t="shared" si="31"/>
        <v>6.539509536784741</v>
      </c>
      <c r="CG15" s="479">
        <v>1440</v>
      </c>
      <c r="CH15" s="480">
        <f t="shared" si="32"/>
        <v>5.664162372654683</v>
      </c>
      <c r="CI15" s="479">
        <v>55</v>
      </c>
      <c r="CJ15" s="480">
        <f t="shared" si="33"/>
        <v>4.5118949958982775</v>
      </c>
      <c r="CK15" s="479">
        <v>1112</v>
      </c>
      <c r="CL15" s="481">
        <f t="shared" si="34"/>
        <v>7.440615590498495</v>
      </c>
      <c r="CM15" s="482"/>
      <c r="CN15" s="478" t="s">
        <v>363</v>
      </c>
      <c r="CO15" s="479">
        <v>12</v>
      </c>
      <c r="CP15" s="480">
        <f t="shared" si="35"/>
        <v>5.240174672489083</v>
      </c>
      <c r="CQ15" s="479">
        <v>52</v>
      </c>
      <c r="CR15" s="480">
        <f t="shared" si="36"/>
        <v>2.50965250965251</v>
      </c>
      <c r="CS15" s="479">
        <v>53</v>
      </c>
      <c r="CT15" s="480">
        <f t="shared" si="37"/>
        <v>13.520408163265307</v>
      </c>
      <c r="CU15" s="479">
        <v>686</v>
      </c>
      <c r="CV15" s="481">
        <f t="shared" si="38"/>
        <v>12.504557054320088</v>
      </c>
      <c r="CW15" s="482"/>
      <c r="CX15" s="478" t="s">
        <v>363</v>
      </c>
      <c r="CY15" s="479" t="s">
        <v>3</v>
      </c>
      <c r="CZ15" s="480" t="str">
        <f t="shared" si="39"/>
        <v>-</v>
      </c>
      <c r="DA15" s="479" t="s">
        <v>3</v>
      </c>
      <c r="DB15" s="480" t="str">
        <f t="shared" si="40"/>
        <v>-</v>
      </c>
      <c r="DC15" s="479">
        <v>40</v>
      </c>
      <c r="DD15" s="480">
        <f t="shared" si="41"/>
        <v>3.717472118959108</v>
      </c>
      <c r="DE15" s="479">
        <v>605</v>
      </c>
      <c r="DF15" s="481">
        <f t="shared" si="42"/>
        <v>2.9346138921226235</v>
      </c>
    </row>
    <row r="16" spans="1:110" ht="37.5" customHeight="1">
      <c r="A16" s="482"/>
      <c r="B16" s="478" t="s">
        <v>364</v>
      </c>
      <c r="C16" s="479">
        <v>908</v>
      </c>
      <c r="D16" s="480">
        <f>IF(C16="-","-",C16/C$6%)</f>
        <v>3.871572933100243</v>
      </c>
      <c r="E16" s="479">
        <v>8843</v>
      </c>
      <c r="F16" s="480">
        <f>IF(E16="-","-",E16/E$6%)</f>
        <v>2.964276495965728</v>
      </c>
      <c r="G16" s="479">
        <v>52</v>
      </c>
      <c r="H16" s="480">
        <f>IF(G16="-","-",G16/G$6%)</f>
        <v>5.956471935853378</v>
      </c>
      <c r="I16" s="479">
        <v>375</v>
      </c>
      <c r="J16" s="481">
        <f>IF(I16="-","-",I16/I$6%)</f>
        <v>4.030957755562722</v>
      </c>
      <c r="K16" s="482"/>
      <c r="L16" s="478" t="s">
        <v>364</v>
      </c>
      <c r="M16" s="479">
        <v>42</v>
      </c>
      <c r="N16" s="480">
        <f>IF(M16="-","-",M16/M$6%)</f>
        <v>7</v>
      </c>
      <c r="O16" s="479">
        <v>334</v>
      </c>
      <c r="P16" s="480">
        <f>IF(O16="-","-",O16/O$6%)</f>
        <v>5.204113430975381</v>
      </c>
      <c r="Q16" s="479">
        <v>4</v>
      </c>
      <c r="R16" s="480">
        <f>IF(Q16="-","-",Q16/Q$6%)</f>
        <v>4.301075268817204</v>
      </c>
      <c r="S16" s="479">
        <v>18</v>
      </c>
      <c r="T16" s="481">
        <f>IF(S16="-","-",S16/S$6%)</f>
        <v>2.6470588235294117</v>
      </c>
      <c r="U16" s="482"/>
      <c r="V16" s="478" t="s">
        <v>364</v>
      </c>
      <c r="W16" s="479">
        <v>6</v>
      </c>
      <c r="X16" s="480">
        <f>IF(W16="-","-",W16/W$6%)</f>
        <v>3.333333333333333</v>
      </c>
      <c r="Y16" s="479">
        <v>23</v>
      </c>
      <c r="Z16" s="480">
        <f>IF(Y16="-","-",Y16/Y$6%)</f>
        <v>1.0430839002267573</v>
      </c>
      <c r="AA16" s="479">
        <v>856</v>
      </c>
      <c r="AB16" s="480">
        <f>IF(AA16="-","-",AA16/AA$6%)</f>
        <v>3.79096545615589</v>
      </c>
      <c r="AC16" s="479">
        <v>8468</v>
      </c>
      <c r="AD16" s="481">
        <f>IF(AC16="-","-",AC16/AC$6%)</f>
        <v>2.9299415949290006</v>
      </c>
      <c r="AE16" s="482"/>
      <c r="AF16" s="478" t="s">
        <v>364</v>
      </c>
      <c r="AG16" s="479" t="s">
        <v>3</v>
      </c>
      <c r="AH16" s="480" t="str">
        <f>IF(AG16="-","-",AG16/AG$6%)</f>
        <v>-</v>
      </c>
      <c r="AI16" s="479" t="s">
        <v>3</v>
      </c>
      <c r="AJ16" s="480" t="str">
        <f>IF(AI16="-","-",AI16/AI$6%)</f>
        <v>-</v>
      </c>
      <c r="AK16" s="479">
        <v>73</v>
      </c>
      <c r="AL16" s="480">
        <f>IF(AK16="-","-",AK16/AK$6%)</f>
        <v>1.9687162891046388</v>
      </c>
      <c r="AM16" s="479">
        <v>562</v>
      </c>
      <c r="AN16" s="481">
        <f>IF(AM16="-","-",AM16/AM$6%)</f>
        <v>1.602829193166586</v>
      </c>
      <c r="AO16" s="482"/>
      <c r="AP16" s="478" t="s">
        <v>364</v>
      </c>
      <c r="AQ16" s="479">
        <v>51</v>
      </c>
      <c r="AR16" s="480">
        <f>IF(AQ16="-","-",AQ16/AQ$6%)</f>
        <v>2.6856240126382307</v>
      </c>
      <c r="AS16" s="479">
        <v>703</v>
      </c>
      <c r="AT16" s="480">
        <f>IF(AS16="-","-",AS16/AS$6%)</f>
        <v>1.226319645536057</v>
      </c>
      <c r="AU16" s="479">
        <v>4</v>
      </c>
      <c r="AV16" s="480">
        <f>IF(AU16="-","-",AU16/AU$6%)</f>
        <v>10.256410256410255</v>
      </c>
      <c r="AW16" s="479">
        <v>100</v>
      </c>
      <c r="AX16" s="481">
        <f>IF(AW16="-","-",AW16/AW$6%)</f>
        <v>6.574621959237343</v>
      </c>
      <c r="AY16" s="482"/>
      <c r="AZ16" s="478" t="s">
        <v>364</v>
      </c>
      <c r="BA16" s="479">
        <v>30</v>
      </c>
      <c r="BB16" s="480">
        <f>IF(BA16="-","-",BA16/BA$6%)</f>
        <v>8.174386920980927</v>
      </c>
      <c r="BC16" s="479">
        <v>278</v>
      </c>
      <c r="BD16" s="480">
        <f>IF(BC16="-","-",BC16/BC$6%)</f>
        <v>5.506040800158447</v>
      </c>
      <c r="BE16" s="479">
        <v>19</v>
      </c>
      <c r="BF16" s="480">
        <f>IF(BE16="-","-",BE16/BE$6%)</f>
        <v>2.222222222222222</v>
      </c>
      <c r="BG16" s="479">
        <v>503</v>
      </c>
      <c r="BH16" s="481">
        <f>IF(BG16="-","-",BG16/BG$6%)</f>
        <v>2.3155181144409154</v>
      </c>
      <c r="BI16" s="482"/>
      <c r="BJ16" s="478" t="s">
        <v>364</v>
      </c>
      <c r="BK16" s="479">
        <v>278</v>
      </c>
      <c r="BL16" s="480">
        <f>IF(BK16="-","-",BK16/BK$6%)</f>
        <v>3.4367659784893063</v>
      </c>
      <c r="BM16" s="479">
        <v>2159</v>
      </c>
      <c r="BN16" s="480">
        <f>IF(BM16="-","-",BM16/BM$6%)</f>
        <v>2.7736382322713258</v>
      </c>
      <c r="BO16" s="479">
        <v>34</v>
      </c>
      <c r="BP16" s="480">
        <f>IF(BO16="-","-",BO16/BO$6%)</f>
        <v>5.120481927710844</v>
      </c>
      <c r="BQ16" s="479">
        <v>311</v>
      </c>
      <c r="BR16" s="481">
        <f>IF(BQ16="-","-",BQ16/BQ$6%)</f>
        <v>3.408219178082192</v>
      </c>
      <c r="BS16" s="482"/>
      <c r="BT16" s="478" t="s">
        <v>364</v>
      </c>
      <c r="BU16" s="479">
        <v>56</v>
      </c>
      <c r="BV16" s="480">
        <f>IF(BU16="-","-",BU16/BU$6%)</f>
        <v>4.782237403928266</v>
      </c>
      <c r="BW16" s="479">
        <v>273</v>
      </c>
      <c r="BX16" s="480">
        <f>IF(BW16="-","-",BW16/BW$6%)</f>
        <v>4.620071078016585</v>
      </c>
      <c r="BY16" s="479">
        <v>26</v>
      </c>
      <c r="BZ16" s="480">
        <f>IF(BY16="-","-",BY16/BY$6%)</f>
        <v>3.1784841075794623</v>
      </c>
      <c r="CA16" s="479">
        <v>95</v>
      </c>
      <c r="CB16" s="481">
        <f>IF(CA16="-","-",CA16/CA$6%)</f>
        <v>1.7628502505102988</v>
      </c>
      <c r="CC16" s="482"/>
      <c r="CD16" s="478" t="s">
        <v>364</v>
      </c>
      <c r="CE16" s="479">
        <v>104</v>
      </c>
      <c r="CF16" s="480">
        <f>IF(CE16="-","-",CE16/CE$6%)</f>
        <v>5.667574931880108</v>
      </c>
      <c r="CG16" s="479">
        <v>1120</v>
      </c>
      <c r="CH16" s="480">
        <f>IF(CG16="-","-",CG16/CG$6%)</f>
        <v>4.405459623175864</v>
      </c>
      <c r="CI16" s="479">
        <v>65</v>
      </c>
      <c r="CJ16" s="480">
        <f>IF(CI16="-","-",CI16/CI$6%)</f>
        <v>5.3322395406070555</v>
      </c>
      <c r="CK16" s="479">
        <v>847</v>
      </c>
      <c r="CL16" s="481">
        <f>IF(CK16="-","-",CK16/CK$6%)</f>
        <v>5.667447306791569</v>
      </c>
      <c r="CM16" s="482"/>
      <c r="CN16" s="478" t="s">
        <v>364</v>
      </c>
      <c r="CO16" s="479">
        <v>15</v>
      </c>
      <c r="CP16" s="480">
        <f t="shared" si="35"/>
        <v>6.550218340611353</v>
      </c>
      <c r="CQ16" s="479">
        <v>78</v>
      </c>
      <c r="CR16" s="480">
        <f t="shared" si="36"/>
        <v>3.7644787644787647</v>
      </c>
      <c r="CS16" s="479">
        <v>55</v>
      </c>
      <c r="CT16" s="480">
        <f t="shared" si="37"/>
        <v>14.03061224489796</v>
      </c>
      <c r="CU16" s="479">
        <v>862</v>
      </c>
      <c r="CV16" s="481">
        <f t="shared" si="38"/>
        <v>15.712723295661684</v>
      </c>
      <c r="CW16" s="482"/>
      <c r="CX16" s="478" t="s">
        <v>364</v>
      </c>
      <c r="CY16" s="479" t="s">
        <v>3</v>
      </c>
      <c r="CZ16" s="480" t="str">
        <f>IF(CY16="-","-",CY16/CY$6%)</f>
        <v>-</v>
      </c>
      <c r="DA16" s="479" t="s">
        <v>3</v>
      </c>
      <c r="DB16" s="480" t="str">
        <f>IF(DA16="-","-",DA16/DA$6%)</f>
        <v>-</v>
      </c>
      <c r="DC16" s="479">
        <v>46</v>
      </c>
      <c r="DD16" s="480">
        <f>IF(DC16="-","-",DC16/DC$6%)</f>
        <v>4.275092936802974</v>
      </c>
      <c r="DE16" s="479">
        <v>577</v>
      </c>
      <c r="DF16" s="481">
        <f>IF(DE16="-","-",DE16/DE$6%)</f>
        <v>2.7987970508343034</v>
      </c>
    </row>
    <row r="17" spans="1:110" ht="37.5" customHeight="1">
      <c r="A17" s="482"/>
      <c r="B17" s="478" t="s">
        <v>365</v>
      </c>
      <c r="C17" s="479">
        <v>1021</v>
      </c>
      <c r="D17" s="480">
        <f>IF(C17="-","-",C17/C$6%)</f>
        <v>4.353387626316462</v>
      </c>
      <c r="E17" s="479">
        <v>11469</v>
      </c>
      <c r="F17" s="480">
        <f>IF(E17="-","-",E17/E$6%)</f>
        <v>3.8445422517506427</v>
      </c>
      <c r="G17" s="479">
        <v>33</v>
      </c>
      <c r="H17" s="480">
        <f>IF(G17="-","-",G17/G$6%)</f>
        <v>3.7800687285223367</v>
      </c>
      <c r="I17" s="479">
        <v>329</v>
      </c>
      <c r="J17" s="481">
        <f>IF(I17="-","-",I17/I$6%)</f>
        <v>3.5364936042136943</v>
      </c>
      <c r="K17" s="482"/>
      <c r="L17" s="478" t="s">
        <v>365</v>
      </c>
      <c r="M17" s="479">
        <v>29</v>
      </c>
      <c r="N17" s="480">
        <f>IF(M17="-","-",M17/M$6%)</f>
        <v>4.833333333333333</v>
      </c>
      <c r="O17" s="479">
        <v>307</v>
      </c>
      <c r="P17" s="480">
        <f>IF(O17="-","-",O17/O$6%)</f>
        <v>4.7834216266749765</v>
      </c>
      <c r="Q17" s="479">
        <v>1</v>
      </c>
      <c r="R17" s="480">
        <f>IF(Q17="-","-",Q17/Q$6%)</f>
        <v>1.075268817204301</v>
      </c>
      <c r="S17" s="479">
        <v>5</v>
      </c>
      <c r="T17" s="481">
        <f>IF(S17="-","-",S17/S$6%)</f>
        <v>0.7352941176470589</v>
      </c>
      <c r="U17" s="482"/>
      <c r="V17" s="478" t="s">
        <v>365</v>
      </c>
      <c r="W17" s="479">
        <v>3</v>
      </c>
      <c r="X17" s="480">
        <f>IF(W17="-","-",W17/W$6%)</f>
        <v>1.6666666666666665</v>
      </c>
      <c r="Y17" s="479">
        <v>17</v>
      </c>
      <c r="Z17" s="480">
        <f>IF(Y17="-","-",Y17/Y$6%)</f>
        <v>0.7709750566893424</v>
      </c>
      <c r="AA17" s="479">
        <v>988</v>
      </c>
      <c r="AB17" s="480">
        <f>IF(AA17="-","-",AA17/AA$6%)</f>
        <v>4.375553587245349</v>
      </c>
      <c r="AC17" s="479">
        <v>11140</v>
      </c>
      <c r="AD17" s="481">
        <f>IF(AC17="-","-",AC17/AC$6%)</f>
        <v>3.854457884684585</v>
      </c>
      <c r="AE17" s="482"/>
      <c r="AF17" s="478" t="s">
        <v>365</v>
      </c>
      <c r="AG17" s="479" t="s">
        <v>3</v>
      </c>
      <c r="AH17" s="480" t="str">
        <f>IF(AG17="-","-",AG17/AG$6%)</f>
        <v>-</v>
      </c>
      <c r="AI17" s="479" t="s">
        <v>3</v>
      </c>
      <c r="AJ17" s="480" t="str">
        <f>IF(AI17="-","-",AI17/AI$6%)</f>
        <v>-</v>
      </c>
      <c r="AK17" s="479">
        <v>65</v>
      </c>
      <c r="AL17" s="480">
        <f>IF(AK17="-","-",AK17/AK$6%)</f>
        <v>1.7529665587918015</v>
      </c>
      <c r="AM17" s="479">
        <v>444</v>
      </c>
      <c r="AN17" s="481">
        <f>IF(AM17="-","-",AM17/AM$6%)</f>
        <v>1.2662921027864131</v>
      </c>
      <c r="AO17" s="482"/>
      <c r="AP17" s="478" t="s">
        <v>365</v>
      </c>
      <c r="AQ17" s="479">
        <v>42</v>
      </c>
      <c r="AR17" s="480">
        <f>IF(AQ17="-","-",AQ17/AQ$6%)</f>
        <v>2.211690363349131</v>
      </c>
      <c r="AS17" s="479">
        <v>815</v>
      </c>
      <c r="AT17" s="480">
        <f>IF(AS17="-","-",AS17/AS$6%)</f>
        <v>1.4216934724208912</v>
      </c>
      <c r="AU17" s="479" t="s">
        <v>3</v>
      </c>
      <c r="AV17" s="480" t="str">
        <f>IF(AU17="-","-",AU17/AU$6%)</f>
        <v>-</v>
      </c>
      <c r="AW17" s="479" t="s">
        <v>3</v>
      </c>
      <c r="AX17" s="481" t="str">
        <f>IF(AW17="-","-",AW17/AW$6%)</f>
        <v>-</v>
      </c>
      <c r="AY17" s="482"/>
      <c r="AZ17" s="478" t="s">
        <v>365</v>
      </c>
      <c r="BA17" s="479">
        <v>17</v>
      </c>
      <c r="BB17" s="480">
        <f>IF(BA17="-","-",BA17/BA$6%)</f>
        <v>4.632152588555859</v>
      </c>
      <c r="BC17" s="479">
        <v>128</v>
      </c>
      <c r="BD17" s="480">
        <f>IF(BC17="-","-",BC17/BC$6%)</f>
        <v>2.535155476331947</v>
      </c>
      <c r="BE17" s="479">
        <v>79</v>
      </c>
      <c r="BF17" s="480">
        <f>IF(BE17="-","-",BE17/BE$6%)</f>
        <v>9.239766081871345</v>
      </c>
      <c r="BG17" s="479">
        <v>2202</v>
      </c>
      <c r="BH17" s="481">
        <f>IF(BG17="-","-",BG17/BG$6%)</f>
        <v>10.136721447313908</v>
      </c>
      <c r="BI17" s="482"/>
      <c r="BJ17" s="478" t="s">
        <v>365</v>
      </c>
      <c r="BK17" s="479">
        <v>249</v>
      </c>
      <c r="BL17" s="480">
        <f>IF(BK17="-","-",BK17/BK$6%)</f>
        <v>3.0782544195821484</v>
      </c>
      <c r="BM17" s="479">
        <v>1942</v>
      </c>
      <c r="BN17" s="480">
        <f>IF(BM17="-","-",BM17/BM$6%)</f>
        <v>2.4948612538540598</v>
      </c>
      <c r="BO17" s="479">
        <v>20</v>
      </c>
      <c r="BP17" s="480">
        <f>IF(BO17="-","-",BO17/BO$6%)</f>
        <v>3.0120481927710845</v>
      </c>
      <c r="BQ17" s="479">
        <v>230</v>
      </c>
      <c r="BR17" s="481">
        <f>IF(BQ17="-","-",BQ17/BQ$6%)</f>
        <v>2.5205479452054793</v>
      </c>
      <c r="BS17" s="482"/>
      <c r="BT17" s="478" t="s">
        <v>365</v>
      </c>
      <c r="BU17" s="479">
        <v>39</v>
      </c>
      <c r="BV17" s="480">
        <f>IF(BU17="-","-",BU17/BU$6%)</f>
        <v>3.3304867634500424</v>
      </c>
      <c r="BW17" s="479">
        <v>115</v>
      </c>
      <c r="BX17" s="480">
        <f>IF(BW17="-","-",BW17/BW$6%)</f>
        <v>1.9461837874428836</v>
      </c>
      <c r="BY17" s="479">
        <v>35</v>
      </c>
      <c r="BZ17" s="480">
        <f>IF(BY17="-","-",BY17/BY$6%)</f>
        <v>4.278728606356968</v>
      </c>
      <c r="CA17" s="479">
        <v>144</v>
      </c>
      <c r="CB17" s="481">
        <f>IF(CA17="-","-",CA17/CA$6%)</f>
        <v>2.6721098534050842</v>
      </c>
      <c r="CC17" s="482"/>
      <c r="CD17" s="478" t="s">
        <v>365</v>
      </c>
      <c r="CE17" s="479">
        <v>92</v>
      </c>
      <c r="CF17" s="480">
        <f>IF(CE17="-","-",CE17/CE$6%)</f>
        <v>5.013623978201634</v>
      </c>
      <c r="CG17" s="479">
        <v>1087</v>
      </c>
      <c r="CH17" s="480">
        <f>IF(CG17="-","-",CG17/CG$6%)</f>
        <v>4.2756559021358616</v>
      </c>
      <c r="CI17" s="479">
        <v>51</v>
      </c>
      <c r="CJ17" s="480">
        <f>IF(CI17="-","-",CI17/CI$6%)</f>
        <v>4.183757178014766</v>
      </c>
      <c r="CK17" s="479">
        <v>571</v>
      </c>
      <c r="CL17" s="481">
        <f>IF(CK17="-","-",CK17/CK$6%)</f>
        <v>3.82067581130813</v>
      </c>
      <c r="CM17" s="482"/>
      <c r="CN17" s="478" t="s">
        <v>365</v>
      </c>
      <c r="CO17" s="479">
        <v>23</v>
      </c>
      <c r="CP17" s="480">
        <f t="shared" si="35"/>
        <v>10.043668122270741</v>
      </c>
      <c r="CQ17" s="479">
        <v>63</v>
      </c>
      <c r="CR17" s="480">
        <f t="shared" si="36"/>
        <v>3.040540540540541</v>
      </c>
      <c r="CS17" s="479">
        <v>35</v>
      </c>
      <c r="CT17" s="480">
        <f t="shared" si="37"/>
        <v>8.928571428571429</v>
      </c>
      <c r="CU17" s="479">
        <v>478</v>
      </c>
      <c r="CV17" s="481">
        <f t="shared" si="38"/>
        <v>8.713087860007292</v>
      </c>
      <c r="CW17" s="482"/>
      <c r="CX17" s="478" t="s">
        <v>365</v>
      </c>
      <c r="CY17" s="479">
        <v>198</v>
      </c>
      <c r="CZ17" s="480">
        <f>IF(CY17="-","-",CY17/CY$6%)</f>
        <v>99</v>
      </c>
      <c r="DA17" s="479">
        <v>1369</v>
      </c>
      <c r="DB17" s="480">
        <f>IF(DA17="-","-",DA17/DA$6%)</f>
        <v>99.78134110787171</v>
      </c>
      <c r="DC17" s="479">
        <v>43</v>
      </c>
      <c r="DD17" s="480">
        <f>IF(DC17="-","-",DC17/DC$6%)</f>
        <v>3.996282527881041</v>
      </c>
      <c r="DE17" s="479">
        <v>1552</v>
      </c>
      <c r="DF17" s="481">
        <f>IF(DE17="-","-",DE17/DE$6%)</f>
        <v>7.528133488552581</v>
      </c>
    </row>
    <row r="18" spans="1:110" ht="37.5" customHeight="1">
      <c r="A18" s="482"/>
      <c r="B18" s="478" t="s">
        <v>366</v>
      </c>
      <c r="C18" s="479">
        <v>810</v>
      </c>
      <c r="D18" s="480">
        <f t="shared" si="0"/>
        <v>3.4537159425233446</v>
      </c>
      <c r="E18" s="479">
        <v>8832</v>
      </c>
      <c r="F18" s="480">
        <f t="shared" si="1"/>
        <v>2.9605891679711984</v>
      </c>
      <c r="G18" s="479">
        <v>37</v>
      </c>
      <c r="H18" s="480">
        <f t="shared" si="1"/>
        <v>4.238258877434135</v>
      </c>
      <c r="I18" s="479">
        <v>217</v>
      </c>
      <c r="J18" s="481">
        <f>IF(I18="-","-",I18/I$6%)</f>
        <v>2.3325808878856282</v>
      </c>
      <c r="K18" s="482"/>
      <c r="L18" s="478" t="s">
        <v>366</v>
      </c>
      <c r="M18" s="479">
        <v>29</v>
      </c>
      <c r="N18" s="480">
        <f>IF(M18="-","-",M18/M$6%)</f>
        <v>4.833333333333333</v>
      </c>
      <c r="O18" s="479">
        <v>171</v>
      </c>
      <c r="P18" s="480">
        <f>IF(O18="-","-",O18/O$6%)</f>
        <v>2.6643814272358988</v>
      </c>
      <c r="Q18" s="479">
        <v>5</v>
      </c>
      <c r="R18" s="480">
        <f>IF(Q18="-","-",Q18/Q$6%)</f>
        <v>5.376344086021505</v>
      </c>
      <c r="S18" s="479">
        <v>28</v>
      </c>
      <c r="T18" s="481">
        <f>IF(S18="-","-",S18/S$6%)</f>
        <v>4.11764705882353</v>
      </c>
      <c r="U18" s="482"/>
      <c r="V18" s="478" t="s">
        <v>366</v>
      </c>
      <c r="W18" s="479">
        <v>3</v>
      </c>
      <c r="X18" s="480">
        <f>IF(W18="-","-",W18/W$6%)</f>
        <v>1.6666666666666665</v>
      </c>
      <c r="Y18" s="479">
        <v>18</v>
      </c>
      <c r="Z18" s="480">
        <f>IF(Y18="-","-",Y18/Y$6%)</f>
        <v>0.8163265306122449</v>
      </c>
      <c r="AA18" s="479">
        <v>773</v>
      </c>
      <c r="AB18" s="480">
        <f>IF(AA18="-","-",AA18/AA$6%)</f>
        <v>3.4233835252435783</v>
      </c>
      <c r="AC18" s="479">
        <v>8615</v>
      </c>
      <c r="AD18" s="481">
        <f>IF(AC18="-","-",AC18/AC$6%)</f>
        <v>2.9808038309297755</v>
      </c>
      <c r="AE18" s="482"/>
      <c r="AF18" s="478" t="s">
        <v>366</v>
      </c>
      <c r="AG18" s="479" t="s">
        <v>3</v>
      </c>
      <c r="AH18" s="480" t="str">
        <f>IF(AG18="-","-",AG18/AG$6%)</f>
        <v>-</v>
      </c>
      <c r="AI18" s="479" t="s">
        <v>3</v>
      </c>
      <c r="AJ18" s="480" t="str">
        <f>IF(AI18="-","-",AI18/AI$6%)</f>
        <v>-</v>
      </c>
      <c r="AK18" s="479">
        <v>79</v>
      </c>
      <c r="AL18" s="480">
        <f>IF(AK18="-","-",AK18/AK$6%)</f>
        <v>2.1305285868392665</v>
      </c>
      <c r="AM18" s="479">
        <v>1453</v>
      </c>
      <c r="AN18" s="481">
        <f>IF(AM18="-","-",AM18/AM$6%)</f>
        <v>4.1439694264609415</v>
      </c>
      <c r="AO18" s="482"/>
      <c r="AP18" s="478" t="s">
        <v>366</v>
      </c>
      <c r="AQ18" s="479">
        <v>36</v>
      </c>
      <c r="AR18" s="480">
        <f>IF(AQ18="-","-",AQ18/AQ$6%)</f>
        <v>1.8957345971563984</v>
      </c>
      <c r="AS18" s="479">
        <v>1454</v>
      </c>
      <c r="AT18" s="480">
        <f>IF(AS18="-","-",AS18/AS$6%)</f>
        <v>2.536370931165614</v>
      </c>
      <c r="AU18" s="479">
        <v>1</v>
      </c>
      <c r="AV18" s="480">
        <f>IF(AU18="-","-",AU18/AU$6%)</f>
        <v>2.564102564102564</v>
      </c>
      <c r="AW18" s="479">
        <v>8</v>
      </c>
      <c r="AX18" s="481">
        <f>IF(AW18="-","-",AW18/AW$6%)</f>
        <v>0.5259697567389875</v>
      </c>
      <c r="AY18" s="482"/>
      <c r="AZ18" s="478" t="s">
        <v>366</v>
      </c>
      <c r="BA18" s="479">
        <v>16</v>
      </c>
      <c r="BB18" s="480">
        <f>IF(BA18="-","-",BA18/BA$6%)</f>
        <v>4.359673024523161</v>
      </c>
      <c r="BC18" s="479">
        <v>165</v>
      </c>
      <c r="BD18" s="480">
        <f>IF(BC18="-","-",BC18/BC$6%)</f>
        <v>3.2679738562091503</v>
      </c>
      <c r="BE18" s="479">
        <v>21</v>
      </c>
      <c r="BF18" s="480">
        <f>IF(BE18="-","-",BE18/BE$6%)</f>
        <v>2.4561403508771926</v>
      </c>
      <c r="BG18" s="479">
        <v>351</v>
      </c>
      <c r="BH18" s="481">
        <f>IF(BG18="-","-",BG18/BG$6%)</f>
        <v>1.6157989228007181</v>
      </c>
      <c r="BI18" s="482"/>
      <c r="BJ18" s="478" t="s">
        <v>366</v>
      </c>
      <c r="BK18" s="479">
        <v>299</v>
      </c>
      <c r="BL18" s="480">
        <f>IF(BK18="-","-",BK18/BK$6%)</f>
        <v>3.696377797008283</v>
      </c>
      <c r="BM18" s="479">
        <v>2325</v>
      </c>
      <c r="BN18" s="480">
        <f>IF(BM18="-","-",BM18/BM$6%)</f>
        <v>2.986896197327852</v>
      </c>
      <c r="BO18" s="479">
        <v>24</v>
      </c>
      <c r="BP18" s="480">
        <f>IF(BO18="-","-",BO18/BO$6%)</f>
        <v>3.6144578313253013</v>
      </c>
      <c r="BQ18" s="479">
        <v>170</v>
      </c>
      <c r="BR18" s="481">
        <f>IF(BQ18="-","-",BQ18/BQ$6%)</f>
        <v>1.8630136986301369</v>
      </c>
      <c r="BS18" s="482"/>
      <c r="BT18" s="478" t="s">
        <v>366</v>
      </c>
      <c r="BU18" s="479">
        <v>37</v>
      </c>
      <c r="BV18" s="480">
        <f>IF(BU18="-","-",BU18/BU$6%)</f>
        <v>3.1596925704526044</v>
      </c>
      <c r="BW18" s="479">
        <v>95</v>
      </c>
      <c r="BX18" s="480">
        <f>IF(BW18="-","-",BW18/BW$6%)</f>
        <v>1.607717041800643</v>
      </c>
      <c r="BY18" s="479">
        <v>32</v>
      </c>
      <c r="BZ18" s="480">
        <f>IF(BY18="-","-",BY18/BY$6%)</f>
        <v>3.9119804400977998</v>
      </c>
      <c r="CA18" s="479">
        <v>125</v>
      </c>
      <c r="CB18" s="481">
        <f>IF(CA18="-","-",CA18/CA$6%)</f>
        <v>2.319539803303025</v>
      </c>
      <c r="CC18" s="482"/>
      <c r="CD18" s="478" t="s">
        <v>366</v>
      </c>
      <c r="CE18" s="479">
        <v>84</v>
      </c>
      <c r="CF18" s="480">
        <f>IF(CE18="-","-",CE18/CE$6%)</f>
        <v>4.577656675749318</v>
      </c>
      <c r="CG18" s="479">
        <v>1034</v>
      </c>
      <c r="CH18" s="480">
        <f>IF(CG18="-","-",CG18/CG$6%)</f>
        <v>4.067183259253432</v>
      </c>
      <c r="CI18" s="479">
        <v>59</v>
      </c>
      <c r="CJ18" s="480">
        <f>IF(CI18="-","-",CI18/CI$6%)</f>
        <v>4.8400328137817885</v>
      </c>
      <c r="CK18" s="479">
        <v>446</v>
      </c>
      <c r="CL18" s="481">
        <f>IF(CK18="-","-",CK18/CK$6%)</f>
        <v>2.9842756774841086</v>
      </c>
      <c r="CM18" s="482"/>
      <c r="CN18" s="478" t="s">
        <v>366</v>
      </c>
      <c r="CO18" s="479">
        <v>7</v>
      </c>
      <c r="CP18" s="480">
        <f t="shared" si="35"/>
        <v>3.056768558951965</v>
      </c>
      <c r="CQ18" s="479">
        <v>53</v>
      </c>
      <c r="CR18" s="480">
        <f t="shared" si="36"/>
        <v>2.557915057915058</v>
      </c>
      <c r="CS18" s="479">
        <v>33</v>
      </c>
      <c r="CT18" s="480">
        <f t="shared" si="37"/>
        <v>8.418367346938776</v>
      </c>
      <c r="CU18" s="479">
        <v>314</v>
      </c>
      <c r="CV18" s="481">
        <f t="shared" si="38"/>
        <v>5.723660226029894</v>
      </c>
      <c r="CW18" s="482"/>
      <c r="CX18" s="478" t="s">
        <v>366</v>
      </c>
      <c r="CY18" s="479">
        <v>1</v>
      </c>
      <c r="CZ18" s="480">
        <f>IF(CY18="-","-",CY18/CY$6%)</f>
        <v>0.5</v>
      </c>
      <c r="DA18" s="479">
        <v>1</v>
      </c>
      <c r="DB18" s="480">
        <f>IF(DA18="-","-",DA18/DA$6%)</f>
        <v>0.07288629737609328</v>
      </c>
      <c r="DC18" s="479">
        <v>44</v>
      </c>
      <c r="DD18" s="480">
        <f>IF(DC18="-","-",DC18/DC$6%)</f>
        <v>4.089219330855019</v>
      </c>
      <c r="DE18" s="479">
        <v>621</v>
      </c>
      <c r="DF18" s="481">
        <f>IF(DE18="-","-",DE18/DE$6%)</f>
        <v>3.0122235157159487</v>
      </c>
    </row>
    <row r="19" spans="1:110" ht="37.5" customHeight="1">
      <c r="A19" s="482"/>
      <c r="B19" s="478" t="s">
        <v>367</v>
      </c>
      <c r="C19" s="479">
        <v>319</v>
      </c>
      <c r="D19" s="480">
        <f t="shared" si="0"/>
        <v>1.3601671427962307</v>
      </c>
      <c r="E19" s="479">
        <v>3073</v>
      </c>
      <c r="F19" s="480">
        <f t="shared" si="1"/>
        <v>1.0301053570171528</v>
      </c>
      <c r="G19" s="479">
        <v>6</v>
      </c>
      <c r="H19" s="480">
        <f t="shared" si="1"/>
        <v>0.6872852233676976</v>
      </c>
      <c r="I19" s="479">
        <v>58</v>
      </c>
      <c r="J19" s="481">
        <f>IF(I19="-","-",I19/I$6%)</f>
        <v>0.6234547995270343</v>
      </c>
      <c r="K19" s="482"/>
      <c r="L19" s="478" t="s">
        <v>367</v>
      </c>
      <c r="M19" s="479">
        <v>6</v>
      </c>
      <c r="N19" s="480">
        <f>IF(M19="-","-",M19/M$6%)</f>
        <v>1</v>
      </c>
      <c r="O19" s="479">
        <v>58</v>
      </c>
      <c r="P19" s="480">
        <f>IF(O19="-","-",O19/O$6%)</f>
        <v>0.9037083203490183</v>
      </c>
      <c r="Q19" s="479" t="s">
        <v>3</v>
      </c>
      <c r="R19" s="480" t="str">
        <f>IF(Q19="-","-",Q19/Q$6%)</f>
        <v>-</v>
      </c>
      <c r="S19" s="479" t="s">
        <v>3</v>
      </c>
      <c r="T19" s="481" t="str">
        <f>IF(S19="-","-",S19/S$6%)</f>
        <v>-</v>
      </c>
      <c r="U19" s="482"/>
      <c r="V19" s="478" t="s">
        <v>367</v>
      </c>
      <c r="W19" s="479" t="s">
        <v>3</v>
      </c>
      <c r="X19" s="480" t="str">
        <f>IF(W19="-","-",W19/W$6%)</f>
        <v>-</v>
      </c>
      <c r="Y19" s="479" t="s">
        <v>3</v>
      </c>
      <c r="Z19" s="480" t="str">
        <f>IF(Y19="-","-",Y19/Y$6%)</f>
        <v>-</v>
      </c>
      <c r="AA19" s="479">
        <v>313</v>
      </c>
      <c r="AB19" s="480">
        <f>IF(AA19="-","-",AA19/AA$6%)</f>
        <v>1.3861824623560672</v>
      </c>
      <c r="AC19" s="479">
        <v>3015</v>
      </c>
      <c r="AD19" s="481">
        <f>IF(AC19="-","-",AC19/AC$6%)</f>
        <v>1.0431948404240596</v>
      </c>
      <c r="AE19" s="482"/>
      <c r="AF19" s="478" t="s">
        <v>367</v>
      </c>
      <c r="AG19" s="479" t="s">
        <v>3</v>
      </c>
      <c r="AH19" s="480" t="str">
        <f>IF(AG19="-","-",AG19/AG$6%)</f>
        <v>-</v>
      </c>
      <c r="AI19" s="479" t="s">
        <v>3</v>
      </c>
      <c r="AJ19" s="480" t="str">
        <f>IF(AI19="-","-",AI19/AI$6%)</f>
        <v>-</v>
      </c>
      <c r="AK19" s="479">
        <v>27</v>
      </c>
      <c r="AL19" s="480">
        <f>IF(AK19="-","-",AK19/AK$6%)</f>
        <v>0.7281553398058253</v>
      </c>
      <c r="AM19" s="479">
        <v>166</v>
      </c>
      <c r="AN19" s="481">
        <f>IF(AM19="-","-",AM19/AM$6%)</f>
        <v>0.47343353392464993</v>
      </c>
      <c r="AO19" s="482"/>
      <c r="AP19" s="478" t="s">
        <v>367</v>
      </c>
      <c r="AQ19" s="479">
        <v>19</v>
      </c>
      <c r="AR19" s="480">
        <f>IF(AQ19="-","-",AQ19/AQ$6%)</f>
        <v>1.0005265929436546</v>
      </c>
      <c r="AS19" s="479">
        <v>370</v>
      </c>
      <c r="AT19" s="480">
        <f>IF(AS19="-","-",AS19/AS$6%)</f>
        <v>0.6454313923873984</v>
      </c>
      <c r="AU19" s="479" t="s">
        <v>3</v>
      </c>
      <c r="AV19" s="480" t="str">
        <f>IF(AU19="-","-",AU19/AU$6%)</f>
        <v>-</v>
      </c>
      <c r="AW19" s="479" t="s">
        <v>3</v>
      </c>
      <c r="AX19" s="481" t="str">
        <f>IF(AW19="-","-",AW19/AW$6%)</f>
        <v>-</v>
      </c>
      <c r="AY19" s="482"/>
      <c r="AZ19" s="478" t="s">
        <v>367</v>
      </c>
      <c r="BA19" s="479">
        <v>7</v>
      </c>
      <c r="BB19" s="480">
        <f>IF(BA19="-","-",BA19/BA$6%)</f>
        <v>1.9073569482288828</v>
      </c>
      <c r="BC19" s="479">
        <v>39</v>
      </c>
      <c r="BD19" s="480">
        <f>IF(BC19="-","-",BC19/BC$6%)</f>
        <v>0.7724301841948901</v>
      </c>
      <c r="BE19" s="479">
        <v>15</v>
      </c>
      <c r="BF19" s="480">
        <f>IF(BE19="-","-",BE19/BE$6%)</f>
        <v>1.7543859649122806</v>
      </c>
      <c r="BG19" s="479">
        <v>177</v>
      </c>
      <c r="BH19" s="481">
        <f>IF(BG19="-","-",BG19/BG$6%)</f>
        <v>0.8148045850020715</v>
      </c>
      <c r="BI19" s="482"/>
      <c r="BJ19" s="478" t="s">
        <v>367</v>
      </c>
      <c r="BK19" s="479">
        <v>90</v>
      </c>
      <c r="BL19" s="480">
        <f>IF(BK19="-","-",BK19/BK$6%)</f>
        <v>1.1126220793670416</v>
      </c>
      <c r="BM19" s="479">
        <v>899</v>
      </c>
      <c r="BN19" s="480">
        <f>IF(BM19="-","-",BM19/BM$6%)</f>
        <v>1.1549331963001028</v>
      </c>
      <c r="BO19" s="479">
        <v>20</v>
      </c>
      <c r="BP19" s="480">
        <f>IF(BO19="-","-",BO19/BO$6%)</f>
        <v>3.0120481927710845</v>
      </c>
      <c r="BQ19" s="479">
        <v>319</v>
      </c>
      <c r="BR19" s="481">
        <f>IF(BQ19="-","-",BQ19/BQ$6%)</f>
        <v>3.495890410958904</v>
      </c>
      <c r="BS19" s="482"/>
      <c r="BT19" s="478" t="s">
        <v>367</v>
      </c>
      <c r="BU19" s="479">
        <v>15</v>
      </c>
      <c r="BV19" s="480">
        <f>IF(BU19="-","-",BU19/BU$6%)</f>
        <v>1.2809564474807855</v>
      </c>
      <c r="BW19" s="479">
        <v>59</v>
      </c>
      <c r="BX19" s="480">
        <f>IF(BW19="-","-",BW19/BW$6%)</f>
        <v>0.9984768996446098</v>
      </c>
      <c r="BY19" s="479">
        <v>16</v>
      </c>
      <c r="BZ19" s="480">
        <f>IF(BY19="-","-",BY19/BY$6%)</f>
        <v>1.9559902200488999</v>
      </c>
      <c r="CA19" s="479">
        <v>48</v>
      </c>
      <c r="CB19" s="481">
        <f>IF(CA19="-","-",CA19/CA$6%)</f>
        <v>0.8907032844683614</v>
      </c>
      <c r="CC19" s="482"/>
      <c r="CD19" s="478" t="s">
        <v>367</v>
      </c>
      <c r="CE19" s="479">
        <v>45</v>
      </c>
      <c r="CF19" s="480">
        <f>IF(CE19="-","-",CE19/CE$6%)</f>
        <v>2.4523160762942777</v>
      </c>
      <c r="CG19" s="479">
        <v>416</v>
      </c>
      <c r="CH19" s="480">
        <f>IF(CG19="-","-",CG19/CG$6%)</f>
        <v>1.636313574322464</v>
      </c>
      <c r="CI19" s="479">
        <v>19</v>
      </c>
      <c r="CJ19" s="480">
        <f>IF(CI19="-","-",CI19/CI$6%)</f>
        <v>1.5586546349466777</v>
      </c>
      <c r="CK19" s="479">
        <v>99</v>
      </c>
      <c r="CL19" s="481">
        <f>IF(CK19="-","-",CK19/CK$6%)</f>
        <v>0.662428905988625</v>
      </c>
      <c r="CM19" s="482"/>
      <c r="CN19" s="478" t="s">
        <v>367</v>
      </c>
      <c r="CO19" s="479">
        <v>6</v>
      </c>
      <c r="CP19" s="480">
        <f t="shared" si="35"/>
        <v>2.6200873362445414</v>
      </c>
      <c r="CQ19" s="479">
        <v>19</v>
      </c>
      <c r="CR19" s="480">
        <f t="shared" si="36"/>
        <v>0.916988416988417</v>
      </c>
      <c r="CS19" s="479">
        <v>18</v>
      </c>
      <c r="CT19" s="480">
        <f t="shared" si="37"/>
        <v>4.591836734693878</v>
      </c>
      <c r="CU19" s="479">
        <v>149</v>
      </c>
      <c r="CV19" s="481">
        <f t="shared" si="38"/>
        <v>2.7160043747721474</v>
      </c>
      <c r="CW19" s="482"/>
      <c r="CX19" s="478" t="s">
        <v>367</v>
      </c>
      <c r="CY19" s="479">
        <v>1</v>
      </c>
      <c r="CZ19" s="480">
        <f>IF(CY19="-","-",CY19/CY$6%)</f>
        <v>0.5</v>
      </c>
      <c r="DA19" s="479">
        <v>2</v>
      </c>
      <c r="DB19" s="480">
        <f>IF(DA19="-","-",DA19/DA$6%)</f>
        <v>0.14577259475218657</v>
      </c>
      <c r="DC19" s="479">
        <v>15</v>
      </c>
      <c r="DD19" s="480">
        <f>IF(DC19="-","-",DC19/DC$6%)</f>
        <v>1.3940520446096654</v>
      </c>
      <c r="DE19" s="479">
        <v>253</v>
      </c>
      <c r="DF19" s="481">
        <f>IF(DE19="-","-",DE19/DE$6%)</f>
        <v>1.2272021730694607</v>
      </c>
    </row>
    <row r="20" spans="1:110" ht="37.5" customHeight="1" thickBot="1">
      <c r="A20" s="484"/>
      <c r="B20" s="485" t="s">
        <v>368</v>
      </c>
      <c r="C20" s="486">
        <v>279</v>
      </c>
      <c r="D20" s="487">
        <f t="shared" si="0"/>
        <v>1.1896132690913743</v>
      </c>
      <c r="E20" s="486">
        <v>3310</v>
      </c>
      <c r="F20" s="487">
        <f t="shared" si="1"/>
        <v>1.109550514717467</v>
      </c>
      <c r="G20" s="486">
        <v>1</v>
      </c>
      <c r="H20" s="487">
        <f t="shared" si="1"/>
        <v>0.1145475372279496</v>
      </c>
      <c r="I20" s="486">
        <v>22</v>
      </c>
      <c r="J20" s="488">
        <f>IF(I20="-","-",I20/I$6%)</f>
        <v>0.236482854993013</v>
      </c>
      <c r="K20" s="484"/>
      <c r="L20" s="485" t="s">
        <v>368</v>
      </c>
      <c r="M20" s="486" t="s">
        <v>3</v>
      </c>
      <c r="N20" s="487" t="str">
        <f>IF(M20="-","-",M20/M$6%)</f>
        <v>-</v>
      </c>
      <c r="O20" s="486" t="s">
        <v>3</v>
      </c>
      <c r="P20" s="487" t="str">
        <f>IF(O20="-","-",O20/O$6%)</f>
        <v>-</v>
      </c>
      <c r="Q20" s="486" t="s">
        <v>3</v>
      </c>
      <c r="R20" s="487" t="str">
        <f>IF(Q20="-","-",Q20/Q$6%)</f>
        <v>-</v>
      </c>
      <c r="S20" s="486" t="s">
        <v>3</v>
      </c>
      <c r="T20" s="488" t="str">
        <f>IF(S20="-","-",S20/S$6%)</f>
        <v>-</v>
      </c>
      <c r="U20" s="484"/>
      <c r="V20" s="485" t="s">
        <v>368</v>
      </c>
      <c r="W20" s="486">
        <v>1</v>
      </c>
      <c r="X20" s="487">
        <f>IF(W20="-","-",W20/W$6%)</f>
        <v>0.5555555555555556</v>
      </c>
      <c r="Y20" s="486">
        <v>22</v>
      </c>
      <c r="Z20" s="487">
        <f>IF(Y20="-","-",Y20/Y$6%)</f>
        <v>0.9977324263038548</v>
      </c>
      <c r="AA20" s="486">
        <v>278</v>
      </c>
      <c r="AB20" s="487">
        <f>IF(AA20="-","-",AA20/AA$6%)</f>
        <v>1.2311780336581044</v>
      </c>
      <c r="AC20" s="486">
        <v>3288</v>
      </c>
      <c r="AD20" s="488">
        <f>IF(AC20="-","-",AC20/AC$6%)</f>
        <v>1.1376532787112132</v>
      </c>
      <c r="AE20" s="484"/>
      <c r="AF20" s="485" t="s">
        <v>368</v>
      </c>
      <c r="AG20" s="486" t="s">
        <v>3</v>
      </c>
      <c r="AH20" s="487" t="str">
        <f>IF(AG20="-","-",AG20/AG$6%)</f>
        <v>-</v>
      </c>
      <c r="AI20" s="486" t="s">
        <v>3</v>
      </c>
      <c r="AJ20" s="487" t="str">
        <f>IF(AI20="-","-",AI20/AI$6%)</f>
        <v>-</v>
      </c>
      <c r="AK20" s="486">
        <v>15</v>
      </c>
      <c r="AL20" s="487">
        <f>IF(AK20="-","-",AK20/AK$6%)</f>
        <v>0.4045307443365696</v>
      </c>
      <c r="AM20" s="486">
        <v>111</v>
      </c>
      <c r="AN20" s="488">
        <f>IF(AM20="-","-",AM20/AM$6%)</f>
        <v>0.3165730256966033</v>
      </c>
      <c r="AO20" s="484"/>
      <c r="AP20" s="485" t="s">
        <v>368</v>
      </c>
      <c r="AQ20" s="486">
        <v>9</v>
      </c>
      <c r="AR20" s="487">
        <f>IF(AQ20="-","-",AQ20/AQ$6%)</f>
        <v>0.4739336492890996</v>
      </c>
      <c r="AS20" s="486">
        <v>263</v>
      </c>
      <c r="AT20" s="487">
        <f>IF(AS20="-","-",AS20/AS$6%)</f>
        <v>0.4587796113456372</v>
      </c>
      <c r="AU20" s="486">
        <v>1</v>
      </c>
      <c r="AV20" s="487">
        <f>IF(AU20="-","-",AU20/AU$6%)</f>
        <v>2.564102564102564</v>
      </c>
      <c r="AW20" s="486">
        <v>30</v>
      </c>
      <c r="AX20" s="488">
        <f>IF(AW20="-","-",AW20/AW$6%)</f>
        <v>1.972386587771203</v>
      </c>
      <c r="AY20" s="484"/>
      <c r="AZ20" s="485" t="s">
        <v>368</v>
      </c>
      <c r="BA20" s="486">
        <v>5</v>
      </c>
      <c r="BB20" s="487">
        <f>IF(BA20="-","-",BA20/BA$6%)</f>
        <v>1.3623978201634879</v>
      </c>
      <c r="BC20" s="486">
        <v>39</v>
      </c>
      <c r="BD20" s="487">
        <f>IF(BC20="-","-",BC20/BC$6%)</f>
        <v>0.7724301841948901</v>
      </c>
      <c r="BE20" s="486">
        <v>14</v>
      </c>
      <c r="BF20" s="487">
        <f>IF(BE20="-","-",BE20/BE$6%)</f>
        <v>1.6374269005847952</v>
      </c>
      <c r="BG20" s="486">
        <v>303</v>
      </c>
      <c r="BH20" s="488">
        <f>IF(BG20="-","-",BG20/BG$6%)</f>
        <v>1.394834967545919</v>
      </c>
      <c r="BI20" s="484"/>
      <c r="BJ20" s="485" t="s">
        <v>368</v>
      </c>
      <c r="BK20" s="486">
        <v>101</v>
      </c>
      <c r="BL20" s="487">
        <f>IF(BK20="-","-",BK20/BK$6%)</f>
        <v>1.2486092224007912</v>
      </c>
      <c r="BM20" s="486">
        <v>787</v>
      </c>
      <c r="BN20" s="487">
        <f>IF(BM20="-","-",BM20/BM$6%)</f>
        <v>1.011048304213772</v>
      </c>
      <c r="BO20" s="486">
        <v>31</v>
      </c>
      <c r="BP20" s="487">
        <f>IF(BO20="-","-",BO20/BO$6%)</f>
        <v>4.668674698795181</v>
      </c>
      <c r="BQ20" s="486">
        <v>831</v>
      </c>
      <c r="BR20" s="488">
        <f>IF(BQ20="-","-",BQ20/BQ$6%)</f>
        <v>9.106849315068493</v>
      </c>
      <c r="BS20" s="484"/>
      <c r="BT20" s="485" t="s">
        <v>368</v>
      </c>
      <c r="BU20" s="486">
        <v>9</v>
      </c>
      <c r="BV20" s="487">
        <f>IF(BU20="-","-",BU20/BU$6%)</f>
        <v>0.7685738684884713</v>
      </c>
      <c r="BW20" s="486">
        <v>54</v>
      </c>
      <c r="BX20" s="487">
        <f>IF(BW20="-","-",BW20/BW$6%)</f>
        <v>0.9138602132340498</v>
      </c>
      <c r="BY20" s="486">
        <v>12</v>
      </c>
      <c r="BZ20" s="487">
        <f>IF(BY20="-","-",BY20/BY$6%)</f>
        <v>1.466992665036675</v>
      </c>
      <c r="CA20" s="486">
        <v>62</v>
      </c>
      <c r="CB20" s="488">
        <f>IF(CA20="-","-",CA20/CA$6%)</f>
        <v>1.1504917424383003</v>
      </c>
      <c r="CC20" s="484"/>
      <c r="CD20" s="485" t="s">
        <v>368</v>
      </c>
      <c r="CE20" s="486">
        <v>41</v>
      </c>
      <c r="CF20" s="487">
        <f>IF(CE20="-","-",CE20/CE$6%)</f>
        <v>2.2343324250681196</v>
      </c>
      <c r="CG20" s="486">
        <v>510</v>
      </c>
      <c r="CH20" s="487">
        <f>IF(CG20="-","-",CG20/CG$6%)</f>
        <v>2.006057506981867</v>
      </c>
      <c r="CI20" s="486">
        <v>10</v>
      </c>
      <c r="CJ20" s="487">
        <f>IF(CI20="-","-",CI20/CI$6%)</f>
        <v>0.8203445447087777</v>
      </c>
      <c r="CK20" s="486">
        <v>114</v>
      </c>
      <c r="CL20" s="488">
        <f>IF(CK20="-","-",CK20/CK$6%)</f>
        <v>0.7627969220475076</v>
      </c>
      <c r="CM20" s="484"/>
      <c r="CN20" s="485" t="s">
        <v>368</v>
      </c>
      <c r="CO20" s="486">
        <v>9</v>
      </c>
      <c r="CP20" s="487">
        <f t="shared" si="35"/>
        <v>3.930131004366812</v>
      </c>
      <c r="CQ20" s="486">
        <v>37</v>
      </c>
      <c r="CR20" s="487">
        <f t="shared" si="36"/>
        <v>1.7857142857142858</v>
      </c>
      <c r="CS20" s="486" t="s">
        <v>3</v>
      </c>
      <c r="CT20" s="487" t="str">
        <f t="shared" si="37"/>
        <v>-</v>
      </c>
      <c r="CU20" s="486" t="s">
        <v>3</v>
      </c>
      <c r="CV20" s="488" t="str">
        <f t="shared" si="38"/>
        <v>-</v>
      </c>
      <c r="CW20" s="484"/>
      <c r="CX20" s="485" t="s">
        <v>368</v>
      </c>
      <c r="CY20" s="486" t="s">
        <v>3</v>
      </c>
      <c r="CZ20" s="487" t="str">
        <f>IF(CY20="-","-",CY20/CY$6%)</f>
        <v>-</v>
      </c>
      <c r="DA20" s="486" t="s">
        <v>3</v>
      </c>
      <c r="DB20" s="487" t="str">
        <f>IF(DA20="-","-",DA20/DA$6%)</f>
        <v>-</v>
      </c>
      <c r="DC20" s="486">
        <v>21</v>
      </c>
      <c r="DD20" s="487">
        <f>IF(DC20="-","-",DC20/DC$6%)</f>
        <v>1.9516728624535316</v>
      </c>
      <c r="DE20" s="486">
        <v>147</v>
      </c>
      <c r="DF20" s="488">
        <f>IF(DE20="-","-",DE20/DE$6%)</f>
        <v>0.7130384167636787</v>
      </c>
    </row>
  </sheetData>
  <sheetProtection/>
  <mergeCells count="110">
    <mergeCell ref="BS7:BS20"/>
    <mergeCell ref="CC7:CC20"/>
    <mergeCell ref="CM7:CM20"/>
    <mergeCell ref="CW7:CW20"/>
    <mergeCell ref="CC6:CD6"/>
    <mergeCell ref="CM6:CN6"/>
    <mergeCell ref="CW6:CX6"/>
    <mergeCell ref="A7:A20"/>
    <mergeCell ref="K7:K20"/>
    <mergeCell ref="U7:U20"/>
    <mergeCell ref="AE7:AE20"/>
    <mergeCell ref="AO7:AO20"/>
    <mergeCell ref="AY7:AY20"/>
    <mergeCell ref="BI7:BI20"/>
    <mergeCell ref="DC4:DD4"/>
    <mergeCell ref="DE4:DF4"/>
    <mergeCell ref="A6:B6"/>
    <mergeCell ref="K6:L6"/>
    <mergeCell ref="U6:V6"/>
    <mergeCell ref="AE6:AF6"/>
    <mergeCell ref="AO6:AP6"/>
    <mergeCell ref="AY6:AZ6"/>
    <mergeCell ref="BI6:BJ6"/>
    <mergeCell ref="BS6:BT6"/>
    <mergeCell ref="CO4:CP4"/>
    <mergeCell ref="CQ4:CR4"/>
    <mergeCell ref="CS4:CT4"/>
    <mergeCell ref="CU4:CV4"/>
    <mergeCell ref="CY4:CZ4"/>
    <mergeCell ref="DA4:DB4"/>
    <mergeCell ref="BY4:BZ4"/>
    <mergeCell ref="CA4:CB4"/>
    <mergeCell ref="CE4:CF4"/>
    <mergeCell ref="CG4:CH4"/>
    <mergeCell ref="CI4:CJ4"/>
    <mergeCell ref="CK4:CL4"/>
    <mergeCell ref="BK4:BL4"/>
    <mergeCell ref="BM4:BN4"/>
    <mergeCell ref="BO4:BP4"/>
    <mergeCell ref="BQ4:BR4"/>
    <mergeCell ref="BU4:BV4"/>
    <mergeCell ref="BW4:BX4"/>
    <mergeCell ref="AU4:AV4"/>
    <mergeCell ref="AW4:AX4"/>
    <mergeCell ref="BA4:BB4"/>
    <mergeCell ref="BC4:BD4"/>
    <mergeCell ref="BE4:BF4"/>
    <mergeCell ref="BG4:BH4"/>
    <mergeCell ref="AG4:AH4"/>
    <mergeCell ref="AI4:AJ4"/>
    <mergeCell ref="AK4:AL4"/>
    <mergeCell ref="AM4:AN4"/>
    <mergeCell ref="AQ4:AR4"/>
    <mergeCell ref="AS4:AT4"/>
    <mergeCell ref="Q4:R4"/>
    <mergeCell ref="S4:T4"/>
    <mergeCell ref="W4:X4"/>
    <mergeCell ref="Y4:Z4"/>
    <mergeCell ref="AA4:AB4"/>
    <mergeCell ref="AC4:AD4"/>
    <mergeCell ref="CO3:CR3"/>
    <mergeCell ref="CS3:CV3"/>
    <mergeCell ref="CY3:DB3"/>
    <mergeCell ref="DC3:DF3"/>
    <mergeCell ref="C4:D4"/>
    <mergeCell ref="E4:F4"/>
    <mergeCell ref="G4:H4"/>
    <mergeCell ref="I4:J4"/>
    <mergeCell ref="M4:N4"/>
    <mergeCell ref="O4:P4"/>
    <mergeCell ref="BK3:BN3"/>
    <mergeCell ref="BO3:BR3"/>
    <mergeCell ref="BU3:BX3"/>
    <mergeCell ref="BY3:CB3"/>
    <mergeCell ref="CE3:CH3"/>
    <mergeCell ref="CI3:CL3"/>
    <mergeCell ref="AG3:AJ3"/>
    <mergeCell ref="AK3:AN3"/>
    <mergeCell ref="AQ3:AT3"/>
    <mergeCell ref="AU3:AX3"/>
    <mergeCell ref="BA3:BD3"/>
    <mergeCell ref="BE3:BH3"/>
    <mergeCell ref="CO2:CR2"/>
    <mergeCell ref="CS2:CV2"/>
    <mergeCell ref="CY2:DB2"/>
    <mergeCell ref="DC2:DF2"/>
    <mergeCell ref="C3:F3"/>
    <mergeCell ref="G3:J3"/>
    <mergeCell ref="M3:P3"/>
    <mergeCell ref="Q3:T3"/>
    <mergeCell ref="W3:Z3"/>
    <mergeCell ref="AA3:AD3"/>
    <mergeCell ref="BK2:BN2"/>
    <mergeCell ref="BO2:BR2"/>
    <mergeCell ref="BU2:BX2"/>
    <mergeCell ref="BY2:CB2"/>
    <mergeCell ref="CE2:CH2"/>
    <mergeCell ref="CI2:CL2"/>
    <mergeCell ref="AG2:AJ2"/>
    <mergeCell ref="AK2:AN2"/>
    <mergeCell ref="AQ2:AT2"/>
    <mergeCell ref="AU2:AX2"/>
    <mergeCell ref="BA2:BD2"/>
    <mergeCell ref="BE2:BH2"/>
    <mergeCell ref="C2:F2"/>
    <mergeCell ref="G2:J2"/>
    <mergeCell ref="M2:P2"/>
    <mergeCell ref="Q2:T2"/>
    <mergeCell ref="W2:Z2"/>
    <mergeCell ref="AA2:AD2"/>
  </mergeCells>
  <printOptions/>
  <pageMargins left="0.7874015748031497" right="0.7874015748031497" top="0.7874015748031497" bottom="0" header="0.5118110236220472" footer="0.31496062992125984"/>
  <pageSetup firstPageNumber="76" useFirstPageNumber="1" horizontalDpi="600" verticalDpi="600" orientation="portrait" pageOrder="overThenDown" paperSize="9" r:id="rId1"/>
  <headerFooter alignWithMargins="0">
    <oddFooter>&amp;C&amp;11- &amp;P&amp; 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F2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875" style="439" customWidth="1"/>
    <col min="2" max="2" width="22.75390625" style="439" customWidth="1"/>
    <col min="3" max="3" width="7.50390625" style="489" customWidth="1"/>
    <col min="4" max="4" width="6.75390625" style="490" customWidth="1"/>
    <col min="5" max="5" width="8.125" style="489" customWidth="1"/>
    <col min="6" max="6" width="6.75390625" style="490" customWidth="1"/>
    <col min="7" max="7" width="6.75390625" style="489" customWidth="1"/>
    <col min="8" max="8" width="6.75390625" style="490" customWidth="1"/>
    <col min="9" max="9" width="7.50390625" style="489" customWidth="1"/>
    <col min="10" max="10" width="6.75390625" style="490" customWidth="1"/>
    <col min="11" max="11" width="3.875" style="439" customWidth="1"/>
    <col min="12" max="12" width="22.75390625" style="439" customWidth="1"/>
    <col min="13" max="13" width="6.75390625" style="489" customWidth="1"/>
    <col min="14" max="14" width="6.75390625" style="490" customWidth="1"/>
    <col min="15" max="15" width="7.75390625" style="489" customWidth="1"/>
    <col min="16" max="16" width="6.75390625" style="490" customWidth="1"/>
    <col min="17" max="17" width="6.75390625" style="491" customWidth="1"/>
    <col min="18" max="18" width="6.75390625" style="492" customWidth="1"/>
    <col min="19" max="19" width="7.75390625" style="491" customWidth="1"/>
    <col min="20" max="20" width="6.75390625" style="492" customWidth="1"/>
    <col min="21" max="21" width="3.875" style="439" customWidth="1"/>
    <col min="22" max="22" width="22.75390625" style="439" customWidth="1"/>
    <col min="23" max="23" width="6.75390625" style="491" customWidth="1"/>
    <col min="24" max="24" width="6.75390625" style="492" customWidth="1"/>
    <col min="25" max="25" width="7.125" style="491" customWidth="1"/>
    <col min="26" max="26" width="6.75390625" style="492" customWidth="1"/>
    <col min="27" max="27" width="7.25390625" style="491" customWidth="1"/>
    <col min="28" max="28" width="6.75390625" style="492" customWidth="1"/>
    <col min="29" max="29" width="8.375" style="491" customWidth="1"/>
    <col min="30" max="30" width="6.75390625" style="492" customWidth="1"/>
    <col min="31" max="31" width="3.875" style="439" customWidth="1"/>
    <col min="32" max="32" width="22.75390625" style="439" customWidth="1"/>
    <col min="33" max="33" width="6.75390625" style="491" customWidth="1"/>
    <col min="34" max="34" width="6.75390625" style="492" customWidth="1"/>
    <col min="35" max="35" width="7.75390625" style="491" customWidth="1"/>
    <col min="36" max="36" width="6.75390625" style="492" customWidth="1"/>
    <col min="37" max="37" width="6.75390625" style="491" customWidth="1"/>
    <col min="38" max="38" width="6.75390625" style="492" customWidth="1"/>
    <col min="39" max="39" width="7.75390625" style="491" customWidth="1"/>
    <col min="40" max="40" width="6.75390625" style="492" customWidth="1"/>
    <col min="41" max="41" width="3.875" style="439" customWidth="1"/>
    <col min="42" max="42" width="22.75390625" style="439" customWidth="1"/>
    <col min="43" max="43" width="6.75390625" style="491" customWidth="1"/>
    <col min="44" max="44" width="6.75390625" style="492" customWidth="1"/>
    <col min="45" max="45" width="7.75390625" style="491" customWidth="1"/>
    <col min="46" max="46" width="6.75390625" style="492" customWidth="1"/>
    <col min="47" max="47" width="6.75390625" style="491" customWidth="1"/>
    <col min="48" max="48" width="6.75390625" style="492" customWidth="1"/>
    <col min="49" max="49" width="7.75390625" style="491" customWidth="1"/>
    <col min="50" max="50" width="6.75390625" style="492" customWidth="1"/>
    <col min="51" max="51" width="3.875" style="439" customWidth="1"/>
    <col min="52" max="52" width="22.75390625" style="439" customWidth="1"/>
    <col min="53" max="53" width="6.75390625" style="491" customWidth="1"/>
    <col min="54" max="54" width="6.75390625" style="492" customWidth="1"/>
    <col min="55" max="55" width="7.75390625" style="491" customWidth="1"/>
    <col min="56" max="56" width="6.75390625" style="492" customWidth="1"/>
    <col min="57" max="57" width="6.75390625" style="491" customWidth="1"/>
    <col min="58" max="58" width="6.75390625" style="492" customWidth="1"/>
    <col min="59" max="59" width="7.75390625" style="491" customWidth="1"/>
    <col min="60" max="60" width="6.75390625" style="492" customWidth="1"/>
    <col min="61" max="61" width="3.875" style="439" customWidth="1"/>
    <col min="62" max="62" width="22.75390625" style="439" customWidth="1"/>
    <col min="63" max="63" width="6.75390625" style="491" customWidth="1"/>
    <col min="64" max="64" width="6.75390625" style="492" customWidth="1"/>
    <col min="65" max="65" width="7.75390625" style="491" customWidth="1"/>
    <col min="66" max="66" width="6.75390625" style="492" customWidth="1"/>
    <col min="67" max="67" width="6.75390625" style="491" customWidth="1"/>
    <col min="68" max="68" width="6.75390625" style="492" customWidth="1"/>
    <col min="69" max="69" width="7.75390625" style="491" customWidth="1"/>
    <col min="70" max="70" width="6.75390625" style="492" customWidth="1"/>
    <col min="71" max="71" width="3.875" style="439" customWidth="1"/>
    <col min="72" max="72" width="24.00390625" style="439" customWidth="1"/>
    <col min="73" max="73" width="6.75390625" style="491" customWidth="1"/>
    <col min="74" max="74" width="6.75390625" style="492" customWidth="1"/>
    <col min="75" max="75" width="6.75390625" style="491" customWidth="1"/>
    <col min="76" max="76" width="6.75390625" style="492" customWidth="1"/>
    <col min="77" max="77" width="6.75390625" style="491" customWidth="1"/>
    <col min="78" max="78" width="6.75390625" style="492" customWidth="1"/>
    <col min="79" max="79" width="6.75390625" style="491" customWidth="1"/>
    <col min="80" max="80" width="6.75390625" style="492" customWidth="1"/>
    <col min="81" max="81" width="3.875" style="439" customWidth="1"/>
    <col min="82" max="82" width="23.875" style="439" customWidth="1"/>
    <col min="83" max="83" width="6.75390625" style="491" customWidth="1"/>
    <col min="84" max="84" width="6.75390625" style="492" customWidth="1"/>
    <col min="85" max="85" width="7.50390625" style="491" customWidth="1"/>
    <col min="86" max="86" width="6.75390625" style="492" customWidth="1"/>
    <col min="87" max="87" width="6.75390625" style="491" customWidth="1"/>
    <col min="88" max="88" width="6.75390625" style="492" customWidth="1"/>
    <col min="89" max="89" width="6.75390625" style="491" customWidth="1"/>
    <col min="90" max="90" width="6.75390625" style="492" customWidth="1"/>
    <col min="91" max="91" width="3.875" style="439" customWidth="1"/>
    <col min="92" max="92" width="22.75390625" style="439" customWidth="1"/>
    <col min="93" max="93" width="6.75390625" style="491" customWidth="1"/>
    <col min="94" max="94" width="6.75390625" style="492" customWidth="1"/>
    <col min="95" max="95" width="7.75390625" style="491" customWidth="1"/>
    <col min="96" max="96" width="6.75390625" style="492" customWidth="1"/>
    <col min="97" max="97" width="6.75390625" style="491" customWidth="1"/>
    <col min="98" max="98" width="6.75390625" style="492" customWidth="1"/>
    <col min="99" max="99" width="7.75390625" style="491" customWidth="1"/>
    <col min="100" max="100" width="6.75390625" style="492" customWidth="1"/>
    <col min="101" max="101" width="3.875" style="439" customWidth="1"/>
    <col min="102" max="102" width="22.75390625" style="439" customWidth="1"/>
    <col min="103" max="103" width="6.75390625" style="491" customWidth="1"/>
    <col min="104" max="104" width="6.75390625" style="492" customWidth="1"/>
    <col min="105" max="105" width="7.75390625" style="491" customWidth="1"/>
    <col min="106" max="106" width="6.75390625" style="492" customWidth="1"/>
    <col min="107" max="107" width="6.75390625" style="491" customWidth="1"/>
    <col min="108" max="108" width="6.75390625" style="492" customWidth="1"/>
    <col min="109" max="109" width="7.75390625" style="491" customWidth="1"/>
    <col min="110" max="110" width="6.75390625" style="492" customWidth="1"/>
    <col min="111" max="16384" width="9.00390625" style="439" customWidth="1"/>
  </cols>
  <sheetData>
    <row r="1" spans="1:110" s="418" customFormat="1" ht="21" customHeight="1" thickBot="1">
      <c r="A1" s="418" t="s">
        <v>369</v>
      </c>
      <c r="B1" s="419"/>
      <c r="C1" s="420"/>
      <c r="D1" s="421"/>
      <c r="E1" s="422"/>
      <c r="F1" s="423"/>
      <c r="G1" s="422"/>
      <c r="H1" s="423"/>
      <c r="I1" s="422"/>
      <c r="J1" s="423"/>
      <c r="L1" s="419"/>
      <c r="M1" s="422"/>
      <c r="N1" s="423"/>
      <c r="O1" s="422"/>
      <c r="P1" s="423"/>
      <c r="Q1" s="424"/>
      <c r="R1" s="425"/>
      <c r="S1" s="424"/>
      <c r="T1" s="425"/>
      <c r="V1" s="419"/>
      <c r="W1" s="424"/>
      <c r="X1" s="425"/>
      <c r="Y1" s="424"/>
      <c r="Z1" s="425"/>
      <c r="AA1" s="424"/>
      <c r="AB1" s="425"/>
      <c r="AC1" s="424"/>
      <c r="AD1" s="425"/>
      <c r="AF1" s="419"/>
      <c r="AG1" s="424"/>
      <c r="AH1" s="425"/>
      <c r="AI1" s="424"/>
      <c r="AJ1" s="425"/>
      <c r="AK1" s="424"/>
      <c r="AL1" s="425"/>
      <c r="AM1" s="424"/>
      <c r="AN1" s="425"/>
      <c r="AP1" s="419"/>
      <c r="AQ1" s="424"/>
      <c r="AR1" s="425"/>
      <c r="AS1" s="424"/>
      <c r="AT1" s="425"/>
      <c r="AU1" s="424"/>
      <c r="AV1" s="425"/>
      <c r="AW1" s="424"/>
      <c r="AX1" s="425"/>
      <c r="AZ1" s="419"/>
      <c r="BA1" s="424"/>
      <c r="BB1" s="425"/>
      <c r="BC1" s="424"/>
      <c r="BD1" s="425"/>
      <c r="BE1" s="424"/>
      <c r="BF1" s="425"/>
      <c r="BG1" s="424"/>
      <c r="BH1" s="425"/>
      <c r="BJ1" s="419"/>
      <c r="BK1" s="424"/>
      <c r="BL1" s="425"/>
      <c r="BM1" s="424"/>
      <c r="BN1" s="425"/>
      <c r="BO1" s="424"/>
      <c r="BP1" s="425"/>
      <c r="BQ1" s="424"/>
      <c r="BR1" s="425"/>
      <c r="BT1" s="419"/>
      <c r="BU1" s="424"/>
      <c r="BV1" s="425"/>
      <c r="BW1" s="424"/>
      <c r="BX1" s="425"/>
      <c r="BY1" s="424"/>
      <c r="BZ1" s="425"/>
      <c r="CA1" s="424"/>
      <c r="CB1" s="425"/>
      <c r="CD1" s="419"/>
      <c r="CE1" s="424"/>
      <c r="CF1" s="425"/>
      <c r="CG1" s="424"/>
      <c r="CH1" s="425"/>
      <c r="CI1" s="424"/>
      <c r="CJ1" s="425"/>
      <c r="CK1" s="424"/>
      <c r="CL1" s="425"/>
      <c r="CN1" s="419"/>
      <c r="CO1" s="424"/>
      <c r="CP1" s="425"/>
      <c r="CQ1" s="424"/>
      <c r="CR1" s="425"/>
      <c r="CS1" s="424"/>
      <c r="CT1" s="425"/>
      <c r="CU1" s="424"/>
      <c r="CV1" s="425"/>
      <c r="CX1" s="419"/>
      <c r="CY1" s="424"/>
      <c r="CZ1" s="425"/>
      <c r="DA1" s="424"/>
      <c r="DB1" s="425"/>
      <c r="DC1" s="424"/>
      <c r="DD1" s="425"/>
      <c r="DE1" s="424"/>
      <c r="DF1" s="425"/>
    </row>
    <row r="2" spans="1:110" ht="27" customHeight="1">
      <c r="A2" s="426"/>
      <c r="B2" s="427"/>
      <c r="C2" s="428" t="s">
        <v>332</v>
      </c>
      <c r="D2" s="429"/>
      <c r="E2" s="429"/>
      <c r="F2" s="429"/>
      <c r="G2" s="428" t="s">
        <v>333</v>
      </c>
      <c r="H2" s="429"/>
      <c r="I2" s="429"/>
      <c r="J2" s="430"/>
      <c r="K2" s="426"/>
      <c r="L2" s="427"/>
      <c r="M2" s="428" t="s">
        <v>334</v>
      </c>
      <c r="N2" s="429"/>
      <c r="O2" s="429"/>
      <c r="P2" s="429"/>
      <c r="Q2" s="428" t="s">
        <v>335</v>
      </c>
      <c r="R2" s="429"/>
      <c r="S2" s="429"/>
      <c r="T2" s="430"/>
      <c r="U2" s="426"/>
      <c r="V2" s="427"/>
      <c r="W2" s="431" t="s">
        <v>336</v>
      </c>
      <c r="X2" s="432"/>
      <c r="Y2" s="432"/>
      <c r="Z2" s="432"/>
      <c r="AA2" s="428" t="s">
        <v>337</v>
      </c>
      <c r="AB2" s="429"/>
      <c r="AC2" s="429"/>
      <c r="AD2" s="430"/>
      <c r="AE2" s="426"/>
      <c r="AF2" s="427"/>
      <c r="AG2" s="428" t="s">
        <v>338</v>
      </c>
      <c r="AH2" s="429"/>
      <c r="AI2" s="429"/>
      <c r="AJ2" s="429"/>
      <c r="AK2" s="428" t="s">
        <v>339</v>
      </c>
      <c r="AL2" s="429"/>
      <c r="AM2" s="429"/>
      <c r="AN2" s="430"/>
      <c r="AO2" s="426"/>
      <c r="AP2" s="427"/>
      <c r="AQ2" s="431" t="s">
        <v>33</v>
      </c>
      <c r="AR2" s="432"/>
      <c r="AS2" s="432"/>
      <c r="AT2" s="433"/>
      <c r="AU2" s="431" t="s">
        <v>56</v>
      </c>
      <c r="AV2" s="432"/>
      <c r="AW2" s="432"/>
      <c r="AX2" s="434"/>
      <c r="AY2" s="426"/>
      <c r="AZ2" s="427"/>
      <c r="BA2" s="431" t="s">
        <v>62</v>
      </c>
      <c r="BB2" s="432"/>
      <c r="BC2" s="432"/>
      <c r="BD2" s="433"/>
      <c r="BE2" s="431" t="s">
        <v>69</v>
      </c>
      <c r="BF2" s="432"/>
      <c r="BG2" s="432"/>
      <c r="BH2" s="434"/>
      <c r="BI2" s="426"/>
      <c r="BJ2" s="427"/>
      <c r="BK2" s="428" t="s">
        <v>79</v>
      </c>
      <c r="BL2" s="429"/>
      <c r="BM2" s="429"/>
      <c r="BN2" s="435"/>
      <c r="BO2" s="428" t="s">
        <v>92</v>
      </c>
      <c r="BP2" s="429"/>
      <c r="BQ2" s="429"/>
      <c r="BR2" s="430"/>
      <c r="BS2" s="426"/>
      <c r="BT2" s="427"/>
      <c r="BU2" s="428" t="s">
        <v>100</v>
      </c>
      <c r="BV2" s="429"/>
      <c r="BW2" s="429"/>
      <c r="BX2" s="435"/>
      <c r="BY2" s="428" t="s">
        <v>105</v>
      </c>
      <c r="BZ2" s="429"/>
      <c r="CA2" s="429"/>
      <c r="CB2" s="430"/>
      <c r="CC2" s="426"/>
      <c r="CD2" s="427"/>
      <c r="CE2" s="436" t="s">
        <v>247</v>
      </c>
      <c r="CF2" s="437"/>
      <c r="CG2" s="437"/>
      <c r="CH2" s="438"/>
      <c r="CI2" s="428" t="s">
        <v>113</v>
      </c>
      <c r="CJ2" s="429"/>
      <c r="CK2" s="429"/>
      <c r="CL2" s="430"/>
      <c r="CM2" s="426"/>
      <c r="CN2" s="427"/>
      <c r="CO2" s="428" t="s">
        <v>118</v>
      </c>
      <c r="CP2" s="429"/>
      <c r="CQ2" s="429"/>
      <c r="CR2" s="435"/>
      <c r="CS2" s="428" t="s">
        <v>122</v>
      </c>
      <c r="CT2" s="429"/>
      <c r="CU2" s="429"/>
      <c r="CV2" s="430"/>
      <c r="CW2" s="426"/>
      <c r="CX2" s="427"/>
      <c r="CY2" s="428" t="s">
        <v>127</v>
      </c>
      <c r="CZ2" s="429"/>
      <c r="DA2" s="429"/>
      <c r="DB2" s="435"/>
      <c r="DC2" s="428" t="s">
        <v>131</v>
      </c>
      <c r="DD2" s="429"/>
      <c r="DE2" s="429"/>
      <c r="DF2" s="430"/>
    </row>
    <row r="3" spans="1:110" s="455" customFormat="1" ht="27" customHeight="1">
      <c r="A3" s="440"/>
      <c r="B3" s="441"/>
      <c r="C3" s="442" t="s">
        <v>340</v>
      </c>
      <c r="D3" s="443"/>
      <c r="E3" s="443"/>
      <c r="F3" s="443"/>
      <c r="G3" s="444" t="s">
        <v>24</v>
      </c>
      <c r="H3" s="445"/>
      <c r="I3" s="445"/>
      <c r="J3" s="446"/>
      <c r="K3" s="440"/>
      <c r="L3" s="441"/>
      <c r="M3" s="444" t="s">
        <v>341</v>
      </c>
      <c r="N3" s="445"/>
      <c r="O3" s="445"/>
      <c r="P3" s="445"/>
      <c r="Q3" s="444" t="s">
        <v>342</v>
      </c>
      <c r="R3" s="445"/>
      <c r="S3" s="445"/>
      <c r="T3" s="446"/>
      <c r="U3" s="440"/>
      <c r="V3" s="441"/>
      <c r="W3" s="444" t="s">
        <v>343</v>
      </c>
      <c r="X3" s="445"/>
      <c r="Y3" s="445"/>
      <c r="Z3" s="445"/>
      <c r="AA3" s="447" t="s">
        <v>344</v>
      </c>
      <c r="AB3" s="448"/>
      <c r="AC3" s="448"/>
      <c r="AD3" s="449"/>
      <c r="AE3" s="440"/>
      <c r="AF3" s="441"/>
      <c r="AG3" s="444" t="s">
        <v>31</v>
      </c>
      <c r="AH3" s="445"/>
      <c r="AI3" s="445"/>
      <c r="AJ3" s="445"/>
      <c r="AK3" s="444" t="s">
        <v>32</v>
      </c>
      <c r="AL3" s="445"/>
      <c r="AM3" s="445"/>
      <c r="AN3" s="446"/>
      <c r="AO3" s="440"/>
      <c r="AP3" s="441"/>
      <c r="AQ3" s="444" t="s">
        <v>345</v>
      </c>
      <c r="AR3" s="445"/>
      <c r="AS3" s="445"/>
      <c r="AT3" s="445"/>
      <c r="AU3" s="444" t="s">
        <v>57</v>
      </c>
      <c r="AV3" s="445"/>
      <c r="AW3" s="445"/>
      <c r="AX3" s="446"/>
      <c r="AY3" s="440"/>
      <c r="AZ3" s="441"/>
      <c r="BA3" s="444" t="s">
        <v>346</v>
      </c>
      <c r="BB3" s="445"/>
      <c r="BC3" s="445"/>
      <c r="BD3" s="445"/>
      <c r="BE3" s="450" t="s">
        <v>70</v>
      </c>
      <c r="BF3" s="451"/>
      <c r="BG3" s="451"/>
      <c r="BH3" s="452"/>
      <c r="BI3" s="440"/>
      <c r="BJ3" s="441"/>
      <c r="BK3" s="450" t="s">
        <v>347</v>
      </c>
      <c r="BL3" s="451"/>
      <c r="BM3" s="451"/>
      <c r="BN3" s="451"/>
      <c r="BO3" s="450" t="s">
        <v>93</v>
      </c>
      <c r="BP3" s="451"/>
      <c r="BQ3" s="451"/>
      <c r="BR3" s="452"/>
      <c r="BS3" s="440"/>
      <c r="BT3" s="441"/>
      <c r="BU3" s="450" t="s">
        <v>101</v>
      </c>
      <c r="BV3" s="451"/>
      <c r="BW3" s="451"/>
      <c r="BX3" s="451"/>
      <c r="BY3" s="450" t="s">
        <v>348</v>
      </c>
      <c r="BZ3" s="451"/>
      <c r="CA3" s="451"/>
      <c r="CB3" s="452"/>
      <c r="CC3" s="440"/>
      <c r="CD3" s="441"/>
      <c r="CE3" s="453" t="s">
        <v>109</v>
      </c>
      <c r="CF3" s="454"/>
      <c r="CG3" s="454"/>
      <c r="CH3" s="454"/>
      <c r="CI3" s="450" t="s">
        <v>114</v>
      </c>
      <c r="CJ3" s="451"/>
      <c r="CK3" s="451"/>
      <c r="CL3" s="452"/>
      <c r="CM3" s="440"/>
      <c r="CN3" s="441"/>
      <c r="CO3" s="450" t="s">
        <v>119</v>
      </c>
      <c r="CP3" s="451"/>
      <c r="CQ3" s="451"/>
      <c r="CR3" s="451"/>
      <c r="CS3" s="450" t="s">
        <v>123</v>
      </c>
      <c r="CT3" s="451"/>
      <c r="CU3" s="451"/>
      <c r="CV3" s="452"/>
      <c r="CW3" s="440"/>
      <c r="CX3" s="441"/>
      <c r="CY3" s="450" t="s">
        <v>128</v>
      </c>
      <c r="CZ3" s="451"/>
      <c r="DA3" s="451"/>
      <c r="DB3" s="451"/>
      <c r="DC3" s="450" t="s">
        <v>349</v>
      </c>
      <c r="DD3" s="451"/>
      <c r="DE3" s="451"/>
      <c r="DF3" s="452"/>
    </row>
    <row r="4" spans="1:110" s="463" customFormat="1" ht="29.25" customHeight="1">
      <c r="A4" s="456"/>
      <c r="B4" s="457"/>
      <c r="C4" s="458" t="s">
        <v>370</v>
      </c>
      <c r="D4" s="459"/>
      <c r="E4" s="460" t="s">
        <v>371</v>
      </c>
      <c r="F4" s="461"/>
      <c r="G4" s="458" t="s">
        <v>370</v>
      </c>
      <c r="H4" s="459"/>
      <c r="I4" s="460" t="s">
        <v>371</v>
      </c>
      <c r="J4" s="462"/>
      <c r="K4" s="456"/>
      <c r="L4" s="457"/>
      <c r="M4" s="458" t="s">
        <v>370</v>
      </c>
      <c r="N4" s="459"/>
      <c r="O4" s="460" t="s">
        <v>371</v>
      </c>
      <c r="P4" s="461"/>
      <c r="Q4" s="458" t="s">
        <v>370</v>
      </c>
      <c r="R4" s="459"/>
      <c r="S4" s="460" t="s">
        <v>371</v>
      </c>
      <c r="T4" s="462"/>
      <c r="U4" s="456"/>
      <c r="V4" s="457"/>
      <c r="W4" s="458" t="s">
        <v>370</v>
      </c>
      <c r="X4" s="459"/>
      <c r="Y4" s="460" t="s">
        <v>371</v>
      </c>
      <c r="Z4" s="461"/>
      <c r="AA4" s="458" t="s">
        <v>370</v>
      </c>
      <c r="AB4" s="459"/>
      <c r="AC4" s="460" t="s">
        <v>371</v>
      </c>
      <c r="AD4" s="462"/>
      <c r="AE4" s="456"/>
      <c r="AF4" s="457"/>
      <c r="AG4" s="458" t="s">
        <v>370</v>
      </c>
      <c r="AH4" s="459"/>
      <c r="AI4" s="460" t="s">
        <v>371</v>
      </c>
      <c r="AJ4" s="461"/>
      <c r="AK4" s="458" t="s">
        <v>370</v>
      </c>
      <c r="AL4" s="459"/>
      <c r="AM4" s="460" t="s">
        <v>371</v>
      </c>
      <c r="AN4" s="462"/>
      <c r="AO4" s="456"/>
      <c r="AP4" s="457"/>
      <c r="AQ4" s="458" t="s">
        <v>370</v>
      </c>
      <c r="AR4" s="459"/>
      <c r="AS4" s="460" t="s">
        <v>371</v>
      </c>
      <c r="AT4" s="461"/>
      <c r="AU4" s="458" t="s">
        <v>370</v>
      </c>
      <c r="AV4" s="459"/>
      <c r="AW4" s="460" t="s">
        <v>371</v>
      </c>
      <c r="AX4" s="462"/>
      <c r="AY4" s="456"/>
      <c r="AZ4" s="457"/>
      <c r="BA4" s="458" t="s">
        <v>370</v>
      </c>
      <c r="BB4" s="459"/>
      <c r="BC4" s="460" t="s">
        <v>371</v>
      </c>
      <c r="BD4" s="461"/>
      <c r="BE4" s="458" t="s">
        <v>370</v>
      </c>
      <c r="BF4" s="459"/>
      <c r="BG4" s="460" t="s">
        <v>371</v>
      </c>
      <c r="BH4" s="462"/>
      <c r="BI4" s="456"/>
      <c r="BJ4" s="457"/>
      <c r="BK4" s="458" t="s">
        <v>370</v>
      </c>
      <c r="BL4" s="459"/>
      <c r="BM4" s="460" t="s">
        <v>371</v>
      </c>
      <c r="BN4" s="461"/>
      <c r="BO4" s="458" t="s">
        <v>370</v>
      </c>
      <c r="BP4" s="459"/>
      <c r="BQ4" s="460" t="s">
        <v>371</v>
      </c>
      <c r="BR4" s="462"/>
      <c r="BS4" s="456"/>
      <c r="BT4" s="457"/>
      <c r="BU4" s="458" t="s">
        <v>370</v>
      </c>
      <c r="BV4" s="459"/>
      <c r="BW4" s="460" t="s">
        <v>371</v>
      </c>
      <c r="BX4" s="461"/>
      <c r="BY4" s="458" t="s">
        <v>370</v>
      </c>
      <c r="BZ4" s="459"/>
      <c r="CA4" s="460" t="s">
        <v>371</v>
      </c>
      <c r="CB4" s="462"/>
      <c r="CC4" s="456"/>
      <c r="CD4" s="457"/>
      <c r="CE4" s="458" t="s">
        <v>370</v>
      </c>
      <c r="CF4" s="459"/>
      <c r="CG4" s="460" t="s">
        <v>371</v>
      </c>
      <c r="CH4" s="461"/>
      <c r="CI4" s="458" t="s">
        <v>370</v>
      </c>
      <c r="CJ4" s="459"/>
      <c r="CK4" s="460" t="s">
        <v>371</v>
      </c>
      <c r="CL4" s="462"/>
      <c r="CM4" s="456"/>
      <c r="CN4" s="457"/>
      <c r="CO4" s="458" t="s">
        <v>370</v>
      </c>
      <c r="CP4" s="459"/>
      <c r="CQ4" s="460" t="s">
        <v>371</v>
      </c>
      <c r="CR4" s="461"/>
      <c r="CS4" s="458" t="s">
        <v>370</v>
      </c>
      <c r="CT4" s="459"/>
      <c r="CU4" s="460" t="s">
        <v>371</v>
      </c>
      <c r="CV4" s="462"/>
      <c r="CW4" s="456"/>
      <c r="CX4" s="457"/>
      <c r="CY4" s="458" t="s">
        <v>370</v>
      </c>
      <c r="CZ4" s="459"/>
      <c r="DA4" s="460" t="s">
        <v>371</v>
      </c>
      <c r="DB4" s="461"/>
      <c r="DC4" s="458" t="s">
        <v>370</v>
      </c>
      <c r="DD4" s="459"/>
      <c r="DE4" s="460" t="s">
        <v>371</v>
      </c>
      <c r="DF4" s="462"/>
    </row>
    <row r="5" spans="1:110" s="463" customFormat="1" ht="29.25" customHeight="1" thickBot="1">
      <c r="A5" s="456"/>
      <c r="B5" s="457"/>
      <c r="C5" s="493" t="s">
        <v>372</v>
      </c>
      <c r="D5" s="465" t="s">
        <v>275</v>
      </c>
      <c r="E5" s="494" t="s">
        <v>352</v>
      </c>
      <c r="F5" s="467" t="s">
        <v>275</v>
      </c>
      <c r="G5" s="495" t="s">
        <v>372</v>
      </c>
      <c r="H5" s="465" t="s">
        <v>275</v>
      </c>
      <c r="I5" s="496" t="s">
        <v>352</v>
      </c>
      <c r="J5" s="470" t="s">
        <v>275</v>
      </c>
      <c r="K5" s="456"/>
      <c r="L5" s="457"/>
      <c r="M5" s="493" t="s">
        <v>372</v>
      </c>
      <c r="N5" s="465" t="s">
        <v>275</v>
      </c>
      <c r="O5" s="494" t="s">
        <v>352</v>
      </c>
      <c r="P5" s="467" t="s">
        <v>275</v>
      </c>
      <c r="Q5" s="495" t="s">
        <v>372</v>
      </c>
      <c r="R5" s="465" t="s">
        <v>275</v>
      </c>
      <c r="S5" s="496" t="s">
        <v>352</v>
      </c>
      <c r="T5" s="470" t="s">
        <v>275</v>
      </c>
      <c r="U5" s="456"/>
      <c r="V5" s="457"/>
      <c r="W5" s="493" t="s">
        <v>372</v>
      </c>
      <c r="X5" s="465" t="s">
        <v>275</v>
      </c>
      <c r="Y5" s="494" t="s">
        <v>352</v>
      </c>
      <c r="Z5" s="467" t="s">
        <v>275</v>
      </c>
      <c r="AA5" s="495" t="s">
        <v>372</v>
      </c>
      <c r="AB5" s="465" t="s">
        <v>275</v>
      </c>
      <c r="AC5" s="496" t="s">
        <v>352</v>
      </c>
      <c r="AD5" s="470" t="s">
        <v>275</v>
      </c>
      <c r="AE5" s="456"/>
      <c r="AF5" s="457"/>
      <c r="AG5" s="493" t="s">
        <v>372</v>
      </c>
      <c r="AH5" s="465" t="s">
        <v>275</v>
      </c>
      <c r="AI5" s="494" t="s">
        <v>352</v>
      </c>
      <c r="AJ5" s="467" t="s">
        <v>275</v>
      </c>
      <c r="AK5" s="495" t="s">
        <v>372</v>
      </c>
      <c r="AL5" s="465" t="s">
        <v>275</v>
      </c>
      <c r="AM5" s="496" t="s">
        <v>352</v>
      </c>
      <c r="AN5" s="470" t="s">
        <v>275</v>
      </c>
      <c r="AO5" s="456"/>
      <c r="AP5" s="457"/>
      <c r="AQ5" s="493" t="s">
        <v>372</v>
      </c>
      <c r="AR5" s="465" t="s">
        <v>275</v>
      </c>
      <c r="AS5" s="494" t="s">
        <v>352</v>
      </c>
      <c r="AT5" s="467" t="s">
        <v>275</v>
      </c>
      <c r="AU5" s="495" t="s">
        <v>372</v>
      </c>
      <c r="AV5" s="465" t="s">
        <v>275</v>
      </c>
      <c r="AW5" s="494" t="s">
        <v>352</v>
      </c>
      <c r="AX5" s="470" t="s">
        <v>275</v>
      </c>
      <c r="AY5" s="456"/>
      <c r="AZ5" s="457"/>
      <c r="BA5" s="493" t="s">
        <v>372</v>
      </c>
      <c r="BB5" s="465" t="s">
        <v>275</v>
      </c>
      <c r="BC5" s="494" t="s">
        <v>352</v>
      </c>
      <c r="BD5" s="467" t="s">
        <v>275</v>
      </c>
      <c r="BE5" s="495" t="s">
        <v>372</v>
      </c>
      <c r="BF5" s="465" t="s">
        <v>275</v>
      </c>
      <c r="BG5" s="496" t="s">
        <v>352</v>
      </c>
      <c r="BH5" s="470" t="s">
        <v>275</v>
      </c>
      <c r="BI5" s="456"/>
      <c r="BJ5" s="457"/>
      <c r="BK5" s="493" t="s">
        <v>372</v>
      </c>
      <c r="BL5" s="465" t="s">
        <v>275</v>
      </c>
      <c r="BM5" s="494" t="s">
        <v>352</v>
      </c>
      <c r="BN5" s="467" t="s">
        <v>275</v>
      </c>
      <c r="BO5" s="495" t="s">
        <v>372</v>
      </c>
      <c r="BP5" s="465" t="s">
        <v>275</v>
      </c>
      <c r="BQ5" s="496" t="s">
        <v>352</v>
      </c>
      <c r="BR5" s="470" t="s">
        <v>275</v>
      </c>
      <c r="BS5" s="456"/>
      <c r="BT5" s="457"/>
      <c r="BU5" s="493" t="s">
        <v>372</v>
      </c>
      <c r="BV5" s="465" t="s">
        <v>275</v>
      </c>
      <c r="BW5" s="494" t="s">
        <v>352</v>
      </c>
      <c r="BX5" s="467" t="s">
        <v>275</v>
      </c>
      <c r="BY5" s="495" t="s">
        <v>372</v>
      </c>
      <c r="BZ5" s="465" t="s">
        <v>275</v>
      </c>
      <c r="CA5" s="496" t="s">
        <v>352</v>
      </c>
      <c r="CB5" s="470" t="s">
        <v>275</v>
      </c>
      <c r="CC5" s="456"/>
      <c r="CD5" s="457"/>
      <c r="CE5" s="493" t="s">
        <v>372</v>
      </c>
      <c r="CF5" s="465" t="s">
        <v>275</v>
      </c>
      <c r="CG5" s="494" t="s">
        <v>352</v>
      </c>
      <c r="CH5" s="467" t="s">
        <v>275</v>
      </c>
      <c r="CI5" s="495" t="s">
        <v>372</v>
      </c>
      <c r="CJ5" s="465" t="s">
        <v>275</v>
      </c>
      <c r="CK5" s="496" t="s">
        <v>352</v>
      </c>
      <c r="CL5" s="470" t="s">
        <v>275</v>
      </c>
      <c r="CM5" s="456"/>
      <c r="CN5" s="457"/>
      <c r="CO5" s="493" t="s">
        <v>372</v>
      </c>
      <c r="CP5" s="465" t="s">
        <v>275</v>
      </c>
      <c r="CQ5" s="494" t="s">
        <v>352</v>
      </c>
      <c r="CR5" s="467" t="s">
        <v>275</v>
      </c>
      <c r="CS5" s="495" t="s">
        <v>372</v>
      </c>
      <c r="CT5" s="465" t="s">
        <v>275</v>
      </c>
      <c r="CU5" s="496" t="s">
        <v>352</v>
      </c>
      <c r="CV5" s="470" t="s">
        <v>275</v>
      </c>
      <c r="CW5" s="456"/>
      <c r="CX5" s="457"/>
      <c r="CY5" s="493" t="s">
        <v>372</v>
      </c>
      <c r="CZ5" s="465" t="s">
        <v>275</v>
      </c>
      <c r="DA5" s="494" t="s">
        <v>352</v>
      </c>
      <c r="DB5" s="467" t="s">
        <v>275</v>
      </c>
      <c r="DC5" s="495" t="s">
        <v>372</v>
      </c>
      <c r="DD5" s="465" t="s">
        <v>275</v>
      </c>
      <c r="DE5" s="496" t="s">
        <v>352</v>
      </c>
      <c r="DF5" s="470" t="s">
        <v>275</v>
      </c>
    </row>
    <row r="6" spans="1:110" ht="37.5" customHeight="1" thickBot="1">
      <c r="A6" s="471" t="s">
        <v>373</v>
      </c>
      <c r="B6" s="472"/>
      <c r="C6" s="473">
        <v>13776</v>
      </c>
      <c r="D6" s="474">
        <f aca="true" t="shared" si="0" ref="D6:D20">IF(C6="-","-",C6/C$6%)</f>
        <v>100</v>
      </c>
      <c r="E6" s="473">
        <v>176853</v>
      </c>
      <c r="F6" s="474">
        <f aca="true" t="shared" si="1" ref="F6:H20">IF(E6="-","-",E6/E$6%)</f>
        <v>100</v>
      </c>
      <c r="G6" s="473">
        <v>683</v>
      </c>
      <c r="H6" s="474">
        <f t="shared" si="1"/>
        <v>100</v>
      </c>
      <c r="I6" s="473">
        <v>6506</v>
      </c>
      <c r="J6" s="475">
        <f aca="true" t="shared" si="2" ref="J6:J16">IF(I6="-","-",I6/I$6%)</f>
        <v>100</v>
      </c>
      <c r="K6" s="471" t="s">
        <v>373</v>
      </c>
      <c r="L6" s="472"/>
      <c r="M6" s="473">
        <v>432</v>
      </c>
      <c r="N6" s="474">
        <f aca="true" t="shared" si="3" ref="N6:N16">IF(M6="-","-",M6/M$6%)</f>
        <v>100</v>
      </c>
      <c r="O6" s="473">
        <v>4400</v>
      </c>
      <c r="P6" s="474">
        <f aca="true" t="shared" si="4" ref="P6:P16">IF(O6="-","-",O6/O$6%)</f>
        <v>100</v>
      </c>
      <c r="Q6" s="473">
        <v>85</v>
      </c>
      <c r="R6" s="474">
        <f aca="true" t="shared" si="5" ref="R6:R16">IF(Q6="-","-",Q6/Q$6%)</f>
        <v>100</v>
      </c>
      <c r="S6" s="473">
        <v>473</v>
      </c>
      <c r="T6" s="475">
        <f aca="true" t="shared" si="6" ref="T6:T16">IF(S6="-","-",S6/S$6%)</f>
        <v>99.99999999999999</v>
      </c>
      <c r="U6" s="471" t="s">
        <v>373</v>
      </c>
      <c r="V6" s="472"/>
      <c r="W6" s="473">
        <v>166</v>
      </c>
      <c r="X6" s="474">
        <f aca="true" t="shared" si="7" ref="X6:X16">IF(W6="-","-",W6/W$6%)</f>
        <v>100</v>
      </c>
      <c r="Y6" s="473">
        <v>1633</v>
      </c>
      <c r="Z6" s="474">
        <f aca="true" t="shared" si="8" ref="Z6:Z16">IF(Y6="-","-",Y6/Y$6%)</f>
        <v>100.00000000000001</v>
      </c>
      <c r="AA6" s="473">
        <v>13093</v>
      </c>
      <c r="AB6" s="474">
        <f aca="true" t="shared" si="9" ref="AB6:AB16">IF(AA6="-","-",AA6/AA$6%)</f>
        <v>100</v>
      </c>
      <c r="AC6" s="473">
        <v>170347</v>
      </c>
      <c r="AD6" s="475">
        <f aca="true" t="shared" si="10" ref="AD6:AD16">IF(AC6="-","-",AC6/AC$6%)</f>
        <v>100</v>
      </c>
      <c r="AE6" s="471" t="s">
        <v>373</v>
      </c>
      <c r="AF6" s="472"/>
      <c r="AG6" s="473">
        <v>15</v>
      </c>
      <c r="AH6" s="474">
        <f>IF(AG6="-","-",AG6/AG$6%)</f>
        <v>100</v>
      </c>
      <c r="AI6" s="473">
        <v>118</v>
      </c>
      <c r="AJ6" s="474">
        <f>IF(AI6="-","-",AI6/AI$6%)</f>
        <v>100</v>
      </c>
      <c r="AK6" s="473">
        <v>3244</v>
      </c>
      <c r="AL6" s="474">
        <f>IF(AK6="-","-",AK6/AK$6%)</f>
        <v>100</v>
      </c>
      <c r="AM6" s="473">
        <v>23592</v>
      </c>
      <c r="AN6" s="475">
        <f>IF(AM6="-","-",AM6/AM$6%)</f>
        <v>100</v>
      </c>
      <c r="AO6" s="471" t="s">
        <v>373</v>
      </c>
      <c r="AP6" s="472"/>
      <c r="AQ6" s="473">
        <v>1366</v>
      </c>
      <c r="AR6" s="474">
        <f>IF(AQ6="-","-",AQ6/AQ$6%)</f>
        <v>100</v>
      </c>
      <c r="AS6" s="473">
        <v>39393</v>
      </c>
      <c r="AT6" s="476">
        <f>IF(AS6="-","-",AS6/AS$6%)</f>
        <v>100</v>
      </c>
      <c r="AU6" s="473">
        <v>7</v>
      </c>
      <c r="AV6" s="474">
        <f>IF(AU6="-","-",AU6/AU$6%)</f>
        <v>99.99999999999999</v>
      </c>
      <c r="AW6" s="473">
        <v>289</v>
      </c>
      <c r="AX6" s="475">
        <f>IF(AW6="-","-",AW6/AW$6%)</f>
        <v>100</v>
      </c>
      <c r="AY6" s="471" t="s">
        <v>373</v>
      </c>
      <c r="AZ6" s="472"/>
      <c r="BA6" s="473">
        <v>162</v>
      </c>
      <c r="BB6" s="474">
        <f>IF(BA6="-","-",BA6/BA$6%)</f>
        <v>100</v>
      </c>
      <c r="BC6" s="473">
        <v>3750</v>
      </c>
      <c r="BD6" s="474">
        <f>IF(BC6="-","-",BC6/BC$6%)</f>
        <v>100</v>
      </c>
      <c r="BE6" s="473">
        <v>355</v>
      </c>
      <c r="BF6" s="474">
        <f>IF(BE6="-","-",BE6/BE$6%)</f>
        <v>100</v>
      </c>
      <c r="BG6" s="473">
        <v>12679</v>
      </c>
      <c r="BH6" s="475">
        <f>IF(BG6="-","-",BG6/BG$6%)</f>
        <v>100</v>
      </c>
      <c r="BI6" s="471" t="s">
        <v>373</v>
      </c>
      <c r="BJ6" s="472"/>
      <c r="BK6" s="473">
        <v>3993</v>
      </c>
      <c r="BL6" s="474">
        <f>IF(BK6="-","-",BK6/BK$6%)</f>
        <v>100</v>
      </c>
      <c r="BM6" s="473">
        <v>41299</v>
      </c>
      <c r="BN6" s="474">
        <f>IF(BM6="-","-",BM6/BM$6%)</f>
        <v>100</v>
      </c>
      <c r="BO6" s="473">
        <v>222</v>
      </c>
      <c r="BP6" s="474">
        <f>IF(BO6="-","-",BO6/BO$6%)</f>
        <v>99.99999999999999</v>
      </c>
      <c r="BQ6" s="473">
        <v>3299</v>
      </c>
      <c r="BR6" s="475">
        <f>IF(BQ6="-","-",BQ6/BQ$6%)</f>
        <v>100</v>
      </c>
      <c r="BS6" s="471" t="s">
        <v>373</v>
      </c>
      <c r="BT6" s="472"/>
      <c r="BU6" s="473">
        <v>448</v>
      </c>
      <c r="BV6" s="474">
        <f>IF(BU6="-","-",BU6/BU$6%)</f>
        <v>99.99999999999999</v>
      </c>
      <c r="BW6" s="473">
        <v>1404</v>
      </c>
      <c r="BX6" s="474">
        <f>IF(BW6="-","-",BW6/BW$6%)</f>
        <v>100</v>
      </c>
      <c r="BY6" s="473">
        <v>665</v>
      </c>
      <c r="BZ6" s="474">
        <f>IF(BY6="-","-",BY6/BY$6%)</f>
        <v>100</v>
      </c>
      <c r="CA6" s="473">
        <v>3497</v>
      </c>
      <c r="CB6" s="475">
        <f>IF(CA6="-","-",CA6/CA$6%)</f>
        <v>100</v>
      </c>
      <c r="CC6" s="471" t="s">
        <v>373</v>
      </c>
      <c r="CD6" s="472"/>
      <c r="CE6" s="473">
        <v>744</v>
      </c>
      <c r="CF6" s="474">
        <f>IF(CE6="-","-",CE6/CE$6%)</f>
        <v>100</v>
      </c>
      <c r="CG6" s="473">
        <v>12245</v>
      </c>
      <c r="CH6" s="474">
        <f>IF(CG6="-","-",CG6/CG$6%)</f>
        <v>100</v>
      </c>
      <c r="CI6" s="473">
        <v>85</v>
      </c>
      <c r="CJ6" s="474">
        <f>IF(CI6="-","-",CI6/CI$6%)</f>
        <v>100</v>
      </c>
      <c r="CK6" s="473">
        <v>1458</v>
      </c>
      <c r="CL6" s="475">
        <f>IF(CK6="-","-",CK6/CK$6%)</f>
        <v>100</v>
      </c>
      <c r="CM6" s="471" t="s">
        <v>373</v>
      </c>
      <c r="CN6" s="472"/>
      <c r="CO6" s="473">
        <v>93</v>
      </c>
      <c r="CP6" s="474">
        <f>IF(CO6="-","-",CO6/CO$6%)</f>
        <v>100</v>
      </c>
      <c r="CQ6" s="473">
        <v>1425</v>
      </c>
      <c r="CR6" s="474">
        <f>IF(CQ6="-","-",CQ6/CQ$6%)</f>
        <v>100</v>
      </c>
      <c r="CS6" s="473">
        <v>250</v>
      </c>
      <c r="CT6" s="474">
        <f>IF(CS6="-","-",CS6/CS$6%)</f>
        <v>100</v>
      </c>
      <c r="CU6" s="473">
        <v>4094</v>
      </c>
      <c r="CV6" s="475">
        <f>IF(CU6="-","-",CU6/CU$6%)</f>
        <v>100</v>
      </c>
      <c r="CW6" s="471" t="s">
        <v>373</v>
      </c>
      <c r="CX6" s="472"/>
      <c r="CY6" s="473">
        <v>93</v>
      </c>
      <c r="CZ6" s="474">
        <f>IF(CY6="-","-",CY6/CY$6%)</f>
        <v>100</v>
      </c>
      <c r="DA6" s="473">
        <v>1425</v>
      </c>
      <c r="DB6" s="474">
        <f>IF(DA6="-","-",DA6/DA$6%)</f>
        <v>100</v>
      </c>
      <c r="DC6" s="473">
        <v>250</v>
      </c>
      <c r="DD6" s="474">
        <f>IF(DC6="-","-",DC6/DC$6%)</f>
        <v>100</v>
      </c>
      <c r="DE6" s="473">
        <v>4094</v>
      </c>
      <c r="DF6" s="475">
        <f>IF(DE6="-","-",DE6/DE$6%)</f>
        <v>100</v>
      </c>
    </row>
    <row r="7" spans="1:110" ht="37.5" customHeight="1">
      <c r="A7" s="477" t="s">
        <v>374</v>
      </c>
      <c r="B7" s="497" t="s">
        <v>375</v>
      </c>
      <c r="C7" s="479">
        <v>791</v>
      </c>
      <c r="D7" s="480">
        <f>IF(C7="-","-",C7/C$6%)</f>
        <v>5.741869918699187</v>
      </c>
      <c r="E7" s="479">
        <v>3320</v>
      </c>
      <c r="F7" s="480">
        <f>IF(E7="-","-",E7/E$6%)</f>
        <v>1.8772652994294696</v>
      </c>
      <c r="G7" s="479">
        <v>55</v>
      </c>
      <c r="H7" s="480">
        <f>IF(G7="-","-",G7/G$6%)</f>
        <v>8.052708638360176</v>
      </c>
      <c r="I7" s="479">
        <v>276</v>
      </c>
      <c r="J7" s="481">
        <f t="shared" si="2"/>
        <v>4.242237934214571</v>
      </c>
      <c r="K7" s="477" t="s">
        <v>374</v>
      </c>
      <c r="L7" s="497" t="s">
        <v>376</v>
      </c>
      <c r="M7" s="479">
        <v>41</v>
      </c>
      <c r="N7" s="480">
        <f t="shared" si="3"/>
        <v>9.49074074074074</v>
      </c>
      <c r="O7" s="479">
        <v>206</v>
      </c>
      <c r="P7" s="480">
        <f t="shared" si="4"/>
        <v>4.681818181818182</v>
      </c>
      <c r="Q7" s="479">
        <v>6</v>
      </c>
      <c r="R7" s="480">
        <f t="shared" si="5"/>
        <v>7.0588235294117645</v>
      </c>
      <c r="S7" s="479">
        <v>22</v>
      </c>
      <c r="T7" s="481">
        <f t="shared" si="6"/>
        <v>4.651162790697674</v>
      </c>
      <c r="U7" s="477" t="s">
        <v>374</v>
      </c>
      <c r="V7" s="497" t="s">
        <v>375</v>
      </c>
      <c r="W7" s="479">
        <v>8</v>
      </c>
      <c r="X7" s="480">
        <f t="shared" si="7"/>
        <v>4.819277108433735</v>
      </c>
      <c r="Y7" s="479">
        <v>48</v>
      </c>
      <c r="Z7" s="480">
        <f t="shared" si="8"/>
        <v>2.93937538273117</v>
      </c>
      <c r="AA7" s="479">
        <v>736</v>
      </c>
      <c r="AB7" s="480">
        <f t="shared" si="9"/>
        <v>5.621324371801726</v>
      </c>
      <c r="AC7" s="479">
        <v>3044</v>
      </c>
      <c r="AD7" s="481">
        <f t="shared" si="10"/>
        <v>1.7869407738322365</v>
      </c>
      <c r="AE7" s="477" t="s">
        <v>374</v>
      </c>
      <c r="AF7" s="497" t="s">
        <v>375</v>
      </c>
      <c r="AG7" s="479">
        <v>1</v>
      </c>
      <c r="AH7" s="480">
        <f>IF(AG7="-","-",AG7/AG$6%)</f>
        <v>6.666666666666667</v>
      </c>
      <c r="AI7" s="479">
        <v>4</v>
      </c>
      <c r="AJ7" s="480">
        <f>IF(AI7="-","-",AI7/AI$6%)</f>
        <v>3.3898305084745766</v>
      </c>
      <c r="AK7" s="479">
        <v>79</v>
      </c>
      <c r="AL7" s="480">
        <f>IF(AK7="-","-",AK7/AK$6%)</f>
        <v>2.4352651048088783</v>
      </c>
      <c r="AM7" s="479">
        <v>318</v>
      </c>
      <c r="AN7" s="481">
        <f>IF(AM7="-","-",AM7/AM$6%)</f>
        <v>1.347914547304171</v>
      </c>
      <c r="AO7" s="477" t="s">
        <v>374</v>
      </c>
      <c r="AP7" s="497" t="s">
        <v>375</v>
      </c>
      <c r="AQ7" s="479">
        <v>69</v>
      </c>
      <c r="AR7" s="480">
        <f>IF(AQ7="-","-",AQ7/AQ$6%)</f>
        <v>5.051244509516837</v>
      </c>
      <c r="AS7" s="479">
        <v>438</v>
      </c>
      <c r="AT7" s="480">
        <f>IF(AS7="-","-",AS7/AS$6%)</f>
        <v>1.1118726677328459</v>
      </c>
      <c r="AU7" s="479" t="s">
        <v>3</v>
      </c>
      <c r="AV7" s="480" t="str">
        <f>IF(AU7="-","-",AU7/AU$6%)</f>
        <v>-</v>
      </c>
      <c r="AW7" s="479" t="s">
        <v>3</v>
      </c>
      <c r="AX7" s="481" t="str">
        <f>IF(AW7="-","-",AW7/AW$6%)</f>
        <v>-</v>
      </c>
      <c r="AY7" s="477" t="s">
        <v>374</v>
      </c>
      <c r="AZ7" s="497" t="s">
        <v>375</v>
      </c>
      <c r="BA7" s="479">
        <v>14</v>
      </c>
      <c r="BB7" s="480">
        <f>IF(BA7="-","-",BA7/BA$6%)</f>
        <v>8.641975308641975</v>
      </c>
      <c r="BC7" s="479">
        <v>44</v>
      </c>
      <c r="BD7" s="480">
        <f>IF(BC7="-","-",BC7/BC$6%)</f>
        <v>1.1733333333333333</v>
      </c>
      <c r="BE7" s="479">
        <v>8</v>
      </c>
      <c r="BF7" s="480">
        <f>IF(BE7="-","-",BE7/BE$6%)</f>
        <v>2.2535211267605635</v>
      </c>
      <c r="BG7" s="479">
        <v>60</v>
      </c>
      <c r="BH7" s="481">
        <f>IF(BG7="-","-",BG7/BG$6%)</f>
        <v>0.4732234403344112</v>
      </c>
      <c r="BI7" s="477" t="s">
        <v>374</v>
      </c>
      <c r="BJ7" s="497" t="s">
        <v>375</v>
      </c>
      <c r="BK7" s="479">
        <v>269</v>
      </c>
      <c r="BL7" s="480">
        <f>IF(BK7="-","-",BK7/BK$6%)</f>
        <v>6.736789381417481</v>
      </c>
      <c r="BM7" s="479">
        <v>884</v>
      </c>
      <c r="BN7" s="480">
        <f>IF(BM7="-","-",BM7/BM$6%)</f>
        <v>2.140487663139543</v>
      </c>
      <c r="BO7" s="479">
        <v>23</v>
      </c>
      <c r="BP7" s="480">
        <f>IF(BO7="-","-",BO7/BO$6%)</f>
        <v>10.36036036036036</v>
      </c>
      <c r="BQ7" s="479">
        <v>63</v>
      </c>
      <c r="BR7" s="481">
        <f>IF(BQ7="-","-",BQ7/BQ$6%)</f>
        <v>1.9096695968475295</v>
      </c>
      <c r="BS7" s="477" t="s">
        <v>374</v>
      </c>
      <c r="BT7" s="498" t="s">
        <v>375</v>
      </c>
      <c r="BU7" s="479">
        <v>13</v>
      </c>
      <c r="BV7" s="480">
        <f>IF(BU7="-","-",BU7/BU$6%)</f>
        <v>2.901785714285714</v>
      </c>
      <c r="BW7" s="479">
        <v>12</v>
      </c>
      <c r="BX7" s="480">
        <f>IF(BW7="-","-",BW7/BW$6%)</f>
        <v>0.8547008547008548</v>
      </c>
      <c r="BY7" s="479">
        <v>37</v>
      </c>
      <c r="BZ7" s="480">
        <f>IF(BY7="-","-",BY7/BY$6%)</f>
        <v>5.56390977443609</v>
      </c>
      <c r="CA7" s="479">
        <v>55</v>
      </c>
      <c r="CB7" s="481">
        <f>IF(CA7="-","-",CA7/CA$6%)</f>
        <v>1.5727766657134687</v>
      </c>
      <c r="CC7" s="477" t="s">
        <v>374</v>
      </c>
      <c r="CD7" s="497" t="s">
        <v>375</v>
      </c>
      <c r="CE7" s="479">
        <v>58</v>
      </c>
      <c r="CF7" s="480">
        <f>IF(CE7="-","-",CE7/CE$6%)</f>
        <v>7.795698924731182</v>
      </c>
      <c r="CG7" s="479">
        <v>338</v>
      </c>
      <c r="CH7" s="480">
        <f>IF(CG7="-","-",CG7/CG$6%)</f>
        <v>2.760310330747244</v>
      </c>
      <c r="CI7" s="479">
        <v>2</v>
      </c>
      <c r="CJ7" s="480">
        <f>IF(CI7="-","-",CI7/CI$6%)</f>
        <v>2.3529411764705883</v>
      </c>
      <c r="CK7" s="479">
        <v>6</v>
      </c>
      <c r="CL7" s="481">
        <f>IF(CK7="-","-",CK7/CK$6%)</f>
        <v>0.411522633744856</v>
      </c>
      <c r="CM7" s="477" t="s">
        <v>374</v>
      </c>
      <c r="CN7" s="497" t="s">
        <v>375</v>
      </c>
      <c r="CO7" s="479">
        <v>6</v>
      </c>
      <c r="CP7" s="480">
        <f>IF(CO7="-","-",CO7/CO$6%)</f>
        <v>6.451612903225806</v>
      </c>
      <c r="CQ7" s="479">
        <v>34</v>
      </c>
      <c r="CR7" s="480">
        <f>IF(CQ7="-","-",CQ7/CQ$6%)</f>
        <v>2.3859649122807016</v>
      </c>
      <c r="CS7" s="479">
        <v>43</v>
      </c>
      <c r="CT7" s="480">
        <f>IF(CS7="-","-",CS7/CS$6%)</f>
        <v>17.2</v>
      </c>
      <c r="CU7" s="479">
        <v>380</v>
      </c>
      <c r="CV7" s="481">
        <f>IF(CU7="-","-",CU7/CU$6%)</f>
        <v>9.281875915974597</v>
      </c>
      <c r="CW7" s="477" t="s">
        <v>374</v>
      </c>
      <c r="CX7" s="497" t="s">
        <v>375</v>
      </c>
      <c r="CY7" s="479">
        <v>6</v>
      </c>
      <c r="CZ7" s="480">
        <f>IF(CY7="-","-",CY7/CY$6%)</f>
        <v>6.451612903225806</v>
      </c>
      <c r="DA7" s="479">
        <v>34</v>
      </c>
      <c r="DB7" s="480">
        <f>IF(DA7="-","-",DA7/DA$6%)</f>
        <v>2.3859649122807016</v>
      </c>
      <c r="DC7" s="479">
        <v>43</v>
      </c>
      <c r="DD7" s="480">
        <f>IF(DC7="-","-",DC7/DC$6%)</f>
        <v>17.2</v>
      </c>
      <c r="DE7" s="479">
        <v>380</v>
      </c>
      <c r="DF7" s="481">
        <f>IF(DE7="-","-",DE7/DE$6%)</f>
        <v>9.281875915974597</v>
      </c>
    </row>
    <row r="8" spans="1:110" ht="37.5" customHeight="1">
      <c r="A8" s="482"/>
      <c r="B8" s="497" t="s">
        <v>377</v>
      </c>
      <c r="C8" s="479">
        <v>6474</v>
      </c>
      <c r="D8" s="480">
        <f t="shared" si="0"/>
        <v>46.994773519163765</v>
      </c>
      <c r="E8" s="479">
        <v>37194</v>
      </c>
      <c r="F8" s="480">
        <f t="shared" si="1"/>
        <v>21.03102576716256</v>
      </c>
      <c r="G8" s="479">
        <v>403</v>
      </c>
      <c r="H8" s="480">
        <f t="shared" si="1"/>
        <v>59.004392386530014</v>
      </c>
      <c r="I8" s="479">
        <v>2658</v>
      </c>
      <c r="J8" s="481">
        <f t="shared" si="2"/>
        <v>40.85459575776206</v>
      </c>
      <c r="K8" s="482"/>
      <c r="L8" s="497" t="s">
        <v>378</v>
      </c>
      <c r="M8" s="479">
        <v>247</v>
      </c>
      <c r="N8" s="480">
        <f t="shared" si="3"/>
        <v>57.175925925925924</v>
      </c>
      <c r="O8" s="479">
        <v>1487</v>
      </c>
      <c r="P8" s="480">
        <f t="shared" si="4"/>
        <v>33.79545454545455</v>
      </c>
      <c r="Q8" s="479">
        <v>49</v>
      </c>
      <c r="R8" s="480">
        <f t="shared" si="5"/>
        <v>57.64705882352941</v>
      </c>
      <c r="S8" s="479">
        <v>261</v>
      </c>
      <c r="T8" s="481">
        <f t="shared" si="6"/>
        <v>55.17970401691331</v>
      </c>
      <c r="U8" s="482"/>
      <c r="V8" s="497" t="s">
        <v>377</v>
      </c>
      <c r="W8" s="479">
        <v>107</v>
      </c>
      <c r="X8" s="480">
        <f t="shared" si="7"/>
        <v>64.45783132530121</v>
      </c>
      <c r="Y8" s="479">
        <v>910</v>
      </c>
      <c r="Z8" s="480">
        <f t="shared" si="8"/>
        <v>55.725658297611766</v>
      </c>
      <c r="AA8" s="479">
        <v>6071</v>
      </c>
      <c r="AB8" s="480">
        <f t="shared" si="9"/>
        <v>46.36828839838081</v>
      </c>
      <c r="AC8" s="479">
        <v>34536</v>
      </c>
      <c r="AD8" s="481">
        <f t="shared" si="10"/>
        <v>20.273911486553917</v>
      </c>
      <c r="AE8" s="482"/>
      <c r="AF8" s="497" t="s">
        <v>377</v>
      </c>
      <c r="AG8" s="479">
        <v>4</v>
      </c>
      <c r="AH8" s="480">
        <f aca="true" t="shared" si="11" ref="AH8:AH16">IF(AG8="-","-",AG8/AG$6%)</f>
        <v>26.666666666666668</v>
      </c>
      <c r="AI8" s="479">
        <v>23</v>
      </c>
      <c r="AJ8" s="480">
        <f aca="true" t="shared" si="12" ref="AJ8:AJ16">IF(AI8="-","-",AI8/AI$6%)</f>
        <v>19.491525423728813</v>
      </c>
      <c r="AK8" s="479">
        <v>1247</v>
      </c>
      <c r="AL8" s="480">
        <f aca="true" t="shared" si="13" ref="AL8:AL16">IF(AK8="-","-",AK8/AK$6%)</f>
        <v>38.44019728729963</v>
      </c>
      <c r="AM8" s="479">
        <v>4674</v>
      </c>
      <c r="AN8" s="481">
        <f aca="true" t="shared" si="14" ref="AN8:AN16">IF(AM8="-","-",AM8/AM$6%)</f>
        <v>19.811800610376398</v>
      </c>
      <c r="AO8" s="482"/>
      <c r="AP8" s="497" t="s">
        <v>377</v>
      </c>
      <c r="AQ8" s="479">
        <v>522</v>
      </c>
      <c r="AR8" s="480">
        <f aca="true" t="shared" si="15" ref="AR8:AR16">IF(AQ8="-","-",AQ8/AQ$6%)</f>
        <v>38.21376281112738</v>
      </c>
      <c r="AS8" s="479">
        <v>4873</v>
      </c>
      <c r="AT8" s="480">
        <f aca="true" t="shared" si="16" ref="AT8:AT16">IF(AS8="-","-",AS8/AS$6%)</f>
        <v>12.370218059046023</v>
      </c>
      <c r="AU8" s="479" t="s">
        <v>3</v>
      </c>
      <c r="AV8" s="480" t="str">
        <f aca="true" t="shared" si="17" ref="AV8:AV16">IF(AU8="-","-",AU8/AU$6%)</f>
        <v>-</v>
      </c>
      <c r="AW8" s="479" t="s">
        <v>3</v>
      </c>
      <c r="AX8" s="481" t="str">
        <f aca="true" t="shared" si="18" ref="AX8:AX16">IF(AW8="-","-",AW8/AW$6%)</f>
        <v>-</v>
      </c>
      <c r="AY8" s="482"/>
      <c r="AZ8" s="497" t="s">
        <v>377</v>
      </c>
      <c r="BA8" s="479">
        <v>56</v>
      </c>
      <c r="BB8" s="480">
        <f aca="true" t="shared" si="19" ref="BB8:BB16">IF(BA8="-","-",BA8/BA$6%)</f>
        <v>34.5679012345679</v>
      </c>
      <c r="BC8" s="479">
        <v>254</v>
      </c>
      <c r="BD8" s="480">
        <f aca="true" t="shared" si="20" ref="BD8:BD16">IF(BC8="-","-",BC8/BC$6%)</f>
        <v>6.773333333333333</v>
      </c>
      <c r="BE8" s="479">
        <v>110</v>
      </c>
      <c r="BF8" s="480">
        <f aca="true" t="shared" si="21" ref="BF8:BF16">IF(BE8="-","-",BE8/BE$6%)</f>
        <v>30.985915492957748</v>
      </c>
      <c r="BG8" s="479">
        <v>1432</v>
      </c>
      <c r="BH8" s="481">
        <f aca="true" t="shared" si="22" ref="BH8:BH16">IF(BG8="-","-",BG8/BG$6%)</f>
        <v>11.294266109314615</v>
      </c>
      <c r="BI8" s="482"/>
      <c r="BJ8" s="497" t="s">
        <v>377</v>
      </c>
      <c r="BK8" s="479">
        <v>2063</v>
      </c>
      <c r="BL8" s="480">
        <f aca="true" t="shared" si="23" ref="BL8:BL16">IF(BK8="-","-",BK8/BK$6%)</f>
        <v>51.66541447533183</v>
      </c>
      <c r="BM8" s="479">
        <v>10663</v>
      </c>
      <c r="BN8" s="480">
        <f aca="true" t="shared" si="24" ref="BN8:BN16">IF(BM8="-","-",BM8/BM$6%)</f>
        <v>25.819027095087048</v>
      </c>
      <c r="BO8" s="479">
        <v>147</v>
      </c>
      <c r="BP8" s="480">
        <f aca="true" t="shared" si="25" ref="BP8:BP16">IF(BO8="-","-",BO8/BO$6%)</f>
        <v>66.21621621621621</v>
      </c>
      <c r="BQ8" s="479">
        <v>396</v>
      </c>
      <c r="BR8" s="481">
        <f aca="true" t="shared" si="26" ref="BR8:BR16">IF(BQ8="-","-",BQ8/BQ$6%)</f>
        <v>12.003637465898757</v>
      </c>
      <c r="BS8" s="482"/>
      <c r="BT8" s="498" t="s">
        <v>377</v>
      </c>
      <c r="BU8" s="479">
        <v>210</v>
      </c>
      <c r="BV8" s="480">
        <f aca="true" t="shared" si="27" ref="BV8:BV16">IF(BU8="-","-",BU8/BU$6%)</f>
        <v>46.87499999999999</v>
      </c>
      <c r="BW8" s="479">
        <v>382</v>
      </c>
      <c r="BX8" s="480">
        <f aca="true" t="shared" si="28" ref="BX8:BX16">IF(BW8="-","-",BW8/BW$6%)</f>
        <v>27.20797720797721</v>
      </c>
      <c r="BY8" s="479">
        <v>286</v>
      </c>
      <c r="BZ8" s="480">
        <f aca="true" t="shared" si="29" ref="BZ8:BZ16">IF(BY8="-","-",BY8/BY$6%)</f>
        <v>43.00751879699248</v>
      </c>
      <c r="CA8" s="479">
        <v>696</v>
      </c>
      <c r="CB8" s="481">
        <f aca="true" t="shared" si="30" ref="CB8:CB16">IF(CA8="-","-",CA8/CA$6%)</f>
        <v>19.90277380611953</v>
      </c>
      <c r="CC8" s="482"/>
      <c r="CD8" s="497" t="s">
        <v>377</v>
      </c>
      <c r="CE8" s="479">
        <v>440</v>
      </c>
      <c r="CF8" s="480">
        <f aca="true" t="shared" si="31" ref="CF8:CF16">IF(CE8="-","-",CE8/CE$6%)</f>
        <v>59.13978494623655</v>
      </c>
      <c r="CG8" s="479">
        <v>4010</v>
      </c>
      <c r="CH8" s="480">
        <f aca="true" t="shared" si="32" ref="CH8:CH16">IF(CG8="-","-",CG8/CG$6%)</f>
        <v>32.748060432829725</v>
      </c>
      <c r="CI8" s="479">
        <v>45</v>
      </c>
      <c r="CJ8" s="480">
        <f aca="true" t="shared" si="33" ref="CJ8:CJ16">IF(CI8="-","-",CI8/CI$6%)</f>
        <v>52.94117647058824</v>
      </c>
      <c r="CK8" s="479">
        <v>364</v>
      </c>
      <c r="CL8" s="481">
        <f aca="true" t="shared" si="34" ref="CL8:CL16">IF(CK8="-","-",CK8/CK$6%)</f>
        <v>24.96570644718793</v>
      </c>
      <c r="CM8" s="482"/>
      <c r="CN8" s="497" t="s">
        <v>377</v>
      </c>
      <c r="CO8" s="479">
        <v>44</v>
      </c>
      <c r="CP8" s="480">
        <f aca="true" t="shared" si="35" ref="CP8:CP16">IF(CO8="-","-",CO8/CO$6%)</f>
        <v>47.31182795698925</v>
      </c>
      <c r="CQ8" s="479">
        <v>400</v>
      </c>
      <c r="CR8" s="480">
        <f aca="true" t="shared" si="36" ref="CR8:CR16">IF(CQ8="-","-",CQ8/CQ$6%)</f>
        <v>28.07017543859649</v>
      </c>
      <c r="CS8" s="479">
        <v>156</v>
      </c>
      <c r="CT8" s="480">
        <f aca="true" t="shared" si="37" ref="CT8:CT16">IF(CS8="-","-",CS8/CS$6%)</f>
        <v>62.4</v>
      </c>
      <c r="CU8" s="479">
        <v>2266</v>
      </c>
      <c r="CV8" s="481">
        <f aca="true" t="shared" si="38" ref="CV8:CV16">IF(CU8="-","-",CU8/CU$6%)</f>
        <v>55.34929164631168</v>
      </c>
      <c r="CW8" s="482"/>
      <c r="CX8" s="497" t="s">
        <v>377</v>
      </c>
      <c r="CY8" s="479">
        <v>44</v>
      </c>
      <c r="CZ8" s="480">
        <f aca="true" t="shared" si="39" ref="CZ8:CZ16">IF(CY8="-","-",CY8/CY$6%)</f>
        <v>47.31182795698925</v>
      </c>
      <c r="DA8" s="479">
        <v>400</v>
      </c>
      <c r="DB8" s="480">
        <f aca="true" t="shared" si="40" ref="DB8:DB16">IF(DA8="-","-",DA8/DA$6%)</f>
        <v>28.07017543859649</v>
      </c>
      <c r="DC8" s="479">
        <v>156</v>
      </c>
      <c r="DD8" s="480">
        <f aca="true" t="shared" si="41" ref="DD8:DD16">IF(DC8="-","-",DC8/DC$6%)</f>
        <v>62.4</v>
      </c>
      <c r="DE8" s="479">
        <v>2266</v>
      </c>
      <c r="DF8" s="481">
        <f aca="true" t="shared" si="42" ref="DF8:DF16">IF(DE8="-","-",DE8/DE$6%)</f>
        <v>55.34929164631168</v>
      </c>
    </row>
    <row r="9" spans="1:110" ht="37.5" customHeight="1">
      <c r="A9" s="482"/>
      <c r="B9" s="499" t="s">
        <v>379</v>
      </c>
      <c r="C9" s="479">
        <v>2257</v>
      </c>
      <c r="D9" s="480">
        <f t="shared" si="0"/>
        <v>16.3835656213705</v>
      </c>
      <c r="E9" s="479">
        <v>15865</v>
      </c>
      <c r="F9" s="480">
        <f t="shared" si="1"/>
        <v>8.970727101038715</v>
      </c>
      <c r="G9" s="479">
        <v>122</v>
      </c>
      <c r="H9" s="480">
        <f t="shared" si="1"/>
        <v>17.86237188872621</v>
      </c>
      <c r="I9" s="479">
        <v>1022</v>
      </c>
      <c r="J9" s="481">
        <f t="shared" si="2"/>
        <v>15.708576698432216</v>
      </c>
      <c r="K9" s="482"/>
      <c r="L9" s="499" t="s">
        <v>380</v>
      </c>
      <c r="M9" s="479">
        <v>73</v>
      </c>
      <c r="N9" s="480">
        <f t="shared" si="3"/>
        <v>16.89814814814815</v>
      </c>
      <c r="O9" s="479">
        <v>557</v>
      </c>
      <c r="P9" s="480">
        <f t="shared" si="4"/>
        <v>12.659090909090908</v>
      </c>
      <c r="Q9" s="479">
        <v>12</v>
      </c>
      <c r="R9" s="480">
        <f t="shared" si="5"/>
        <v>14.117647058823529</v>
      </c>
      <c r="S9" s="479">
        <v>70</v>
      </c>
      <c r="T9" s="481">
        <f t="shared" si="6"/>
        <v>14.799154334038054</v>
      </c>
      <c r="U9" s="482"/>
      <c r="V9" s="499" t="s">
        <v>379</v>
      </c>
      <c r="W9" s="479">
        <v>37</v>
      </c>
      <c r="X9" s="480">
        <f t="shared" si="7"/>
        <v>22.289156626506024</v>
      </c>
      <c r="Y9" s="479">
        <v>395</v>
      </c>
      <c r="Z9" s="480">
        <f t="shared" si="8"/>
        <v>24.18860992039192</v>
      </c>
      <c r="AA9" s="479">
        <v>2135</v>
      </c>
      <c r="AB9" s="480">
        <f t="shared" si="9"/>
        <v>16.30642327961506</v>
      </c>
      <c r="AC9" s="479">
        <v>14843</v>
      </c>
      <c r="AD9" s="481">
        <f t="shared" si="10"/>
        <v>8.713390902099832</v>
      </c>
      <c r="AE9" s="482"/>
      <c r="AF9" s="499" t="s">
        <v>379</v>
      </c>
      <c r="AG9" s="479">
        <v>1</v>
      </c>
      <c r="AH9" s="480">
        <f t="shared" si="11"/>
        <v>6.666666666666667</v>
      </c>
      <c r="AI9" s="479">
        <v>12</v>
      </c>
      <c r="AJ9" s="480">
        <f t="shared" si="12"/>
        <v>10.16949152542373</v>
      </c>
      <c r="AK9" s="479">
        <v>732</v>
      </c>
      <c r="AL9" s="480">
        <f t="shared" si="13"/>
        <v>22.564734895191123</v>
      </c>
      <c r="AM9" s="479">
        <v>3202</v>
      </c>
      <c r="AN9" s="481">
        <f t="shared" si="14"/>
        <v>13.572397422855206</v>
      </c>
      <c r="AO9" s="482"/>
      <c r="AP9" s="499" t="s">
        <v>379</v>
      </c>
      <c r="AQ9" s="479">
        <v>213</v>
      </c>
      <c r="AR9" s="480">
        <f t="shared" si="15"/>
        <v>15.592972181551977</v>
      </c>
      <c r="AS9" s="479">
        <v>2371</v>
      </c>
      <c r="AT9" s="480">
        <f t="shared" si="16"/>
        <v>6.018835833777574</v>
      </c>
      <c r="AU9" s="479">
        <v>2</v>
      </c>
      <c r="AV9" s="480">
        <f t="shared" si="17"/>
        <v>28.57142857142857</v>
      </c>
      <c r="AW9" s="479">
        <v>11</v>
      </c>
      <c r="AX9" s="481">
        <f t="shared" si="18"/>
        <v>3.806228373702422</v>
      </c>
      <c r="AY9" s="482"/>
      <c r="AZ9" s="499" t="s">
        <v>379</v>
      </c>
      <c r="BA9" s="479">
        <v>9</v>
      </c>
      <c r="BB9" s="480">
        <f t="shared" si="19"/>
        <v>5.555555555555555</v>
      </c>
      <c r="BC9" s="479">
        <v>36</v>
      </c>
      <c r="BD9" s="480">
        <f t="shared" si="20"/>
        <v>0.96</v>
      </c>
      <c r="BE9" s="479">
        <v>55</v>
      </c>
      <c r="BF9" s="480">
        <f t="shared" si="21"/>
        <v>15.492957746478874</v>
      </c>
      <c r="BG9" s="479">
        <v>1429</v>
      </c>
      <c r="BH9" s="481">
        <f t="shared" si="22"/>
        <v>11.270604937297893</v>
      </c>
      <c r="BI9" s="482"/>
      <c r="BJ9" s="499" t="s">
        <v>379</v>
      </c>
      <c r="BK9" s="479">
        <v>620</v>
      </c>
      <c r="BL9" s="480">
        <f t="shared" si="23"/>
        <v>15.52717255196594</v>
      </c>
      <c r="BM9" s="479">
        <v>4108</v>
      </c>
      <c r="BN9" s="480">
        <f t="shared" si="24"/>
        <v>9.946972081648466</v>
      </c>
      <c r="BO9" s="479">
        <v>14</v>
      </c>
      <c r="BP9" s="480">
        <f t="shared" si="25"/>
        <v>6.306306306306306</v>
      </c>
      <c r="BQ9" s="479">
        <v>66</v>
      </c>
      <c r="BR9" s="481">
        <f t="shared" si="26"/>
        <v>2.0006062443164594</v>
      </c>
      <c r="BS9" s="482"/>
      <c r="BT9" s="500" t="s">
        <v>379</v>
      </c>
      <c r="BU9" s="479">
        <v>53</v>
      </c>
      <c r="BV9" s="480">
        <f t="shared" si="27"/>
        <v>11.830357142857142</v>
      </c>
      <c r="BW9" s="479">
        <v>144</v>
      </c>
      <c r="BX9" s="480">
        <f t="shared" si="28"/>
        <v>10.256410256410257</v>
      </c>
      <c r="BY9" s="479">
        <v>86</v>
      </c>
      <c r="BZ9" s="480">
        <f t="shared" si="29"/>
        <v>12.932330827067668</v>
      </c>
      <c r="CA9" s="479">
        <v>259</v>
      </c>
      <c r="CB9" s="481">
        <f t="shared" si="30"/>
        <v>7.406348298541607</v>
      </c>
      <c r="CC9" s="482"/>
      <c r="CD9" s="499" t="s">
        <v>379</v>
      </c>
      <c r="CE9" s="479">
        <v>108</v>
      </c>
      <c r="CF9" s="480">
        <f t="shared" si="31"/>
        <v>14.516129032258064</v>
      </c>
      <c r="CG9" s="479">
        <v>1159</v>
      </c>
      <c r="CH9" s="480">
        <f t="shared" si="32"/>
        <v>9.465087790935076</v>
      </c>
      <c r="CI9" s="479">
        <v>7</v>
      </c>
      <c r="CJ9" s="480">
        <f t="shared" si="33"/>
        <v>8.23529411764706</v>
      </c>
      <c r="CK9" s="479">
        <v>40</v>
      </c>
      <c r="CL9" s="481">
        <f t="shared" si="34"/>
        <v>2.7434842249657065</v>
      </c>
      <c r="CM9" s="482"/>
      <c r="CN9" s="499" t="s">
        <v>379</v>
      </c>
      <c r="CO9" s="479">
        <v>10</v>
      </c>
      <c r="CP9" s="480">
        <f t="shared" si="35"/>
        <v>10.75268817204301</v>
      </c>
      <c r="CQ9" s="479">
        <v>17</v>
      </c>
      <c r="CR9" s="480">
        <f t="shared" si="36"/>
        <v>1.1929824561403508</v>
      </c>
      <c r="CS9" s="479">
        <v>22</v>
      </c>
      <c r="CT9" s="480">
        <f t="shared" si="37"/>
        <v>8.8</v>
      </c>
      <c r="CU9" s="479">
        <v>340</v>
      </c>
      <c r="CV9" s="481">
        <f t="shared" si="38"/>
        <v>8.304836345872008</v>
      </c>
      <c r="CW9" s="482"/>
      <c r="CX9" s="499" t="s">
        <v>379</v>
      </c>
      <c r="CY9" s="479">
        <v>10</v>
      </c>
      <c r="CZ9" s="480">
        <f t="shared" si="39"/>
        <v>10.75268817204301</v>
      </c>
      <c r="DA9" s="479">
        <v>17</v>
      </c>
      <c r="DB9" s="480">
        <f t="shared" si="40"/>
        <v>1.1929824561403508</v>
      </c>
      <c r="DC9" s="479">
        <v>22</v>
      </c>
      <c r="DD9" s="480">
        <f t="shared" si="41"/>
        <v>8.8</v>
      </c>
      <c r="DE9" s="479">
        <v>340</v>
      </c>
      <c r="DF9" s="481">
        <f t="shared" si="42"/>
        <v>8.304836345872008</v>
      </c>
    </row>
    <row r="10" spans="1:110" ht="37.5" customHeight="1">
      <c r="A10" s="482"/>
      <c r="B10" s="497" t="s">
        <v>381</v>
      </c>
      <c r="C10" s="479">
        <v>3445</v>
      </c>
      <c r="D10" s="480">
        <f t="shared" si="0"/>
        <v>25.00725900116144</v>
      </c>
      <c r="E10" s="479">
        <v>62955</v>
      </c>
      <c r="F10" s="480">
        <f t="shared" si="1"/>
        <v>35.59736051975369</v>
      </c>
      <c r="G10" s="479">
        <v>76</v>
      </c>
      <c r="H10" s="480">
        <f t="shared" si="1"/>
        <v>11.127379209370424</v>
      </c>
      <c r="I10" s="479">
        <v>998</v>
      </c>
      <c r="J10" s="481">
        <f t="shared" si="2"/>
        <v>15.339686443283123</v>
      </c>
      <c r="K10" s="482"/>
      <c r="L10" s="497" t="s">
        <v>382</v>
      </c>
      <c r="M10" s="479">
        <v>49</v>
      </c>
      <c r="N10" s="480">
        <f t="shared" si="3"/>
        <v>11.342592592592592</v>
      </c>
      <c r="O10" s="479">
        <v>764</v>
      </c>
      <c r="P10" s="480">
        <f t="shared" si="4"/>
        <v>17.363636363636363</v>
      </c>
      <c r="Q10" s="479">
        <v>15</v>
      </c>
      <c r="R10" s="480">
        <f t="shared" si="5"/>
        <v>17.647058823529413</v>
      </c>
      <c r="S10" s="479">
        <v>105</v>
      </c>
      <c r="T10" s="481">
        <f t="shared" si="6"/>
        <v>22.19873150105708</v>
      </c>
      <c r="U10" s="482"/>
      <c r="V10" s="497" t="s">
        <v>381</v>
      </c>
      <c r="W10" s="479">
        <v>12</v>
      </c>
      <c r="X10" s="480">
        <f t="shared" si="7"/>
        <v>7.228915662650603</v>
      </c>
      <c r="Y10" s="479">
        <v>129</v>
      </c>
      <c r="Z10" s="480">
        <f t="shared" si="8"/>
        <v>7.899571341090019</v>
      </c>
      <c r="AA10" s="479">
        <v>3369</v>
      </c>
      <c r="AB10" s="480">
        <f t="shared" si="9"/>
        <v>25.73130680516306</v>
      </c>
      <c r="AC10" s="479">
        <v>61957</v>
      </c>
      <c r="AD10" s="481">
        <f t="shared" si="10"/>
        <v>36.37105437724175</v>
      </c>
      <c r="AE10" s="482"/>
      <c r="AF10" s="497" t="s">
        <v>381</v>
      </c>
      <c r="AG10" s="479">
        <v>8</v>
      </c>
      <c r="AH10" s="480">
        <f t="shared" si="11"/>
        <v>53.333333333333336</v>
      </c>
      <c r="AI10" s="479">
        <v>75</v>
      </c>
      <c r="AJ10" s="480">
        <f t="shared" si="12"/>
        <v>63.55932203389831</v>
      </c>
      <c r="AK10" s="479">
        <v>997</v>
      </c>
      <c r="AL10" s="480">
        <f t="shared" si="13"/>
        <v>30.733662145499384</v>
      </c>
      <c r="AM10" s="479">
        <v>10111</v>
      </c>
      <c r="AN10" s="481">
        <f t="shared" si="14"/>
        <v>42.8577483892845</v>
      </c>
      <c r="AO10" s="482"/>
      <c r="AP10" s="497" t="s">
        <v>381</v>
      </c>
      <c r="AQ10" s="479">
        <v>416</v>
      </c>
      <c r="AR10" s="480">
        <f t="shared" si="15"/>
        <v>30.453879941434845</v>
      </c>
      <c r="AS10" s="479">
        <v>12357</v>
      </c>
      <c r="AT10" s="480">
        <f t="shared" si="16"/>
        <v>31.368517249257483</v>
      </c>
      <c r="AU10" s="479">
        <v>2</v>
      </c>
      <c r="AV10" s="480">
        <f t="shared" si="17"/>
        <v>28.57142857142857</v>
      </c>
      <c r="AW10" s="479">
        <v>78</v>
      </c>
      <c r="AX10" s="481">
        <f t="shared" si="18"/>
        <v>26.98961937716263</v>
      </c>
      <c r="AY10" s="482"/>
      <c r="AZ10" s="497" t="s">
        <v>381</v>
      </c>
      <c r="BA10" s="479">
        <v>58</v>
      </c>
      <c r="BB10" s="480">
        <f t="shared" si="19"/>
        <v>35.80246913580247</v>
      </c>
      <c r="BC10" s="479">
        <v>1129</v>
      </c>
      <c r="BD10" s="480">
        <f t="shared" si="20"/>
        <v>30.106666666666666</v>
      </c>
      <c r="BE10" s="479">
        <v>154</v>
      </c>
      <c r="BF10" s="480">
        <f t="shared" si="21"/>
        <v>43.38028169014085</v>
      </c>
      <c r="BG10" s="479">
        <v>6551</v>
      </c>
      <c r="BH10" s="481">
        <f t="shared" si="22"/>
        <v>51.6681126271788</v>
      </c>
      <c r="BI10" s="482"/>
      <c r="BJ10" s="497" t="s">
        <v>381</v>
      </c>
      <c r="BK10" s="479">
        <v>843</v>
      </c>
      <c r="BL10" s="480">
        <f t="shared" si="23"/>
        <v>21.111945905334334</v>
      </c>
      <c r="BM10" s="479">
        <v>12544</v>
      </c>
      <c r="BN10" s="480">
        <f t="shared" si="24"/>
        <v>30.37361679459551</v>
      </c>
      <c r="BO10" s="479">
        <v>27</v>
      </c>
      <c r="BP10" s="480">
        <f t="shared" si="25"/>
        <v>12.162162162162161</v>
      </c>
      <c r="BQ10" s="479">
        <v>150</v>
      </c>
      <c r="BR10" s="481">
        <f t="shared" si="26"/>
        <v>4.546832373446499</v>
      </c>
      <c r="BS10" s="482"/>
      <c r="BT10" s="498" t="s">
        <v>381</v>
      </c>
      <c r="BU10" s="479">
        <v>147</v>
      </c>
      <c r="BV10" s="480">
        <f t="shared" si="27"/>
        <v>32.8125</v>
      </c>
      <c r="BW10" s="479">
        <v>553</v>
      </c>
      <c r="BX10" s="480">
        <f t="shared" si="28"/>
        <v>39.38746438746439</v>
      </c>
      <c r="BY10" s="479">
        <v>244</v>
      </c>
      <c r="BZ10" s="480">
        <f t="shared" si="29"/>
        <v>36.691729323308266</v>
      </c>
      <c r="CA10" s="479">
        <v>1772</v>
      </c>
      <c r="CB10" s="481">
        <f t="shared" si="30"/>
        <v>50.6720045753503</v>
      </c>
      <c r="CC10" s="482"/>
      <c r="CD10" s="497" t="s">
        <v>381</v>
      </c>
      <c r="CE10" s="479">
        <v>107</v>
      </c>
      <c r="CF10" s="480">
        <f t="shared" si="31"/>
        <v>14.381720430107526</v>
      </c>
      <c r="CG10" s="479">
        <v>3553</v>
      </c>
      <c r="CH10" s="480">
        <f t="shared" si="32"/>
        <v>29.01592486729277</v>
      </c>
      <c r="CI10" s="479">
        <v>27</v>
      </c>
      <c r="CJ10" s="480">
        <f t="shared" si="33"/>
        <v>31.764705882352942</v>
      </c>
      <c r="CK10" s="479">
        <v>892</v>
      </c>
      <c r="CL10" s="481">
        <f t="shared" si="34"/>
        <v>61.179698216735254</v>
      </c>
      <c r="CM10" s="482"/>
      <c r="CN10" s="497" t="s">
        <v>381</v>
      </c>
      <c r="CO10" s="479">
        <v>21</v>
      </c>
      <c r="CP10" s="480">
        <f t="shared" si="35"/>
        <v>22.58064516129032</v>
      </c>
      <c r="CQ10" s="479">
        <v>800</v>
      </c>
      <c r="CR10" s="480">
        <f t="shared" si="36"/>
        <v>56.14035087719298</v>
      </c>
      <c r="CS10" s="479">
        <v>27</v>
      </c>
      <c r="CT10" s="480">
        <f t="shared" si="37"/>
        <v>10.8</v>
      </c>
      <c r="CU10" s="479">
        <v>966</v>
      </c>
      <c r="CV10" s="481">
        <f t="shared" si="38"/>
        <v>23.59550561797753</v>
      </c>
      <c r="CW10" s="482"/>
      <c r="CX10" s="497" t="s">
        <v>381</v>
      </c>
      <c r="CY10" s="479">
        <v>21</v>
      </c>
      <c r="CZ10" s="480">
        <f t="shared" si="39"/>
        <v>22.58064516129032</v>
      </c>
      <c r="DA10" s="479">
        <v>800</v>
      </c>
      <c r="DB10" s="480">
        <f t="shared" si="40"/>
        <v>56.14035087719298</v>
      </c>
      <c r="DC10" s="479">
        <v>27</v>
      </c>
      <c r="DD10" s="480">
        <f t="shared" si="41"/>
        <v>10.8</v>
      </c>
      <c r="DE10" s="479">
        <v>966</v>
      </c>
      <c r="DF10" s="481">
        <f t="shared" si="42"/>
        <v>23.59550561797753</v>
      </c>
    </row>
    <row r="11" spans="1:110" ht="37.5" customHeight="1">
      <c r="A11" s="482"/>
      <c r="B11" s="497" t="s">
        <v>383</v>
      </c>
      <c r="C11" s="479">
        <v>387</v>
      </c>
      <c r="D11" s="480">
        <f t="shared" si="0"/>
        <v>2.809233449477352</v>
      </c>
      <c r="E11" s="479">
        <v>14990</v>
      </c>
      <c r="F11" s="480">
        <f t="shared" si="1"/>
        <v>8.475965915195106</v>
      </c>
      <c r="G11" s="479">
        <v>12</v>
      </c>
      <c r="H11" s="480">
        <f t="shared" si="1"/>
        <v>1.7569546120058566</v>
      </c>
      <c r="I11" s="479">
        <v>503</v>
      </c>
      <c r="J11" s="481">
        <f t="shared" si="2"/>
        <v>7.731324930833077</v>
      </c>
      <c r="K11" s="482"/>
      <c r="L11" s="497" t="s">
        <v>384</v>
      </c>
      <c r="M11" s="479">
        <v>10</v>
      </c>
      <c r="N11" s="480">
        <f t="shared" si="3"/>
        <v>2.314814814814815</v>
      </c>
      <c r="O11" s="479">
        <v>480</v>
      </c>
      <c r="P11" s="480">
        <f t="shared" si="4"/>
        <v>10.909090909090908</v>
      </c>
      <c r="Q11" s="479">
        <v>1</v>
      </c>
      <c r="R11" s="480">
        <f t="shared" si="5"/>
        <v>1.1764705882352942</v>
      </c>
      <c r="S11" s="479">
        <v>11</v>
      </c>
      <c r="T11" s="481">
        <f t="shared" si="6"/>
        <v>2.325581395348837</v>
      </c>
      <c r="U11" s="482"/>
      <c r="V11" s="497" t="s">
        <v>383</v>
      </c>
      <c r="W11" s="479">
        <v>1</v>
      </c>
      <c r="X11" s="480">
        <f t="shared" si="7"/>
        <v>0.6024096385542169</v>
      </c>
      <c r="Y11" s="479">
        <v>12</v>
      </c>
      <c r="Z11" s="480">
        <f t="shared" si="8"/>
        <v>0.7348438456827925</v>
      </c>
      <c r="AA11" s="479">
        <v>375</v>
      </c>
      <c r="AB11" s="480">
        <f t="shared" si="9"/>
        <v>2.8641258687848468</v>
      </c>
      <c r="AC11" s="479">
        <v>14487</v>
      </c>
      <c r="AD11" s="481">
        <f t="shared" si="10"/>
        <v>8.50440571304455</v>
      </c>
      <c r="AE11" s="482"/>
      <c r="AF11" s="497" t="s">
        <v>383</v>
      </c>
      <c r="AG11" s="479">
        <v>1</v>
      </c>
      <c r="AH11" s="480">
        <f t="shared" si="11"/>
        <v>6.666666666666667</v>
      </c>
      <c r="AI11" s="479">
        <v>4</v>
      </c>
      <c r="AJ11" s="480">
        <f t="shared" si="12"/>
        <v>3.3898305084745766</v>
      </c>
      <c r="AK11" s="479">
        <v>141</v>
      </c>
      <c r="AL11" s="480">
        <f t="shared" si="13"/>
        <v>4.34648581997534</v>
      </c>
      <c r="AM11" s="479">
        <v>2524</v>
      </c>
      <c r="AN11" s="481">
        <f t="shared" si="14"/>
        <v>10.698541878602917</v>
      </c>
      <c r="AO11" s="482"/>
      <c r="AP11" s="497" t="s">
        <v>383</v>
      </c>
      <c r="AQ11" s="479">
        <v>47</v>
      </c>
      <c r="AR11" s="480">
        <f t="shared" si="15"/>
        <v>3.440702781844802</v>
      </c>
      <c r="AS11" s="479">
        <v>3383</v>
      </c>
      <c r="AT11" s="480">
        <f t="shared" si="16"/>
        <v>8.587820171096388</v>
      </c>
      <c r="AU11" s="479" t="s">
        <v>3</v>
      </c>
      <c r="AV11" s="480" t="str">
        <f t="shared" si="17"/>
        <v>-</v>
      </c>
      <c r="AW11" s="479" t="s">
        <v>3</v>
      </c>
      <c r="AX11" s="481" t="str">
        <f t="shared" si="18"/>
        <v>-</v>
      </c>
      <c r="AY11" s="482"/>
      <c r="AZ11" s="497" t="s">
        <v>383</v>
      </c>
      <c r="BA11" s="479">
        <v>8</v>
      </c>
      <c r="BB11" s="480">
        <f t="shared" si="19"/>
        <v>4.938271604938271</v>
      </c>
      <c r="BC11" s="479">
        <v>613</v>
      </c>
      <c r="BD11" s="480">
        <f t="shared" si="20"/>
        <v>16.346666666666668</v>
      </c>
      <c r="BE11" s="479">
        <v>15</v>
      </c>
      <c r="BF11" s="480">
        <f t="shared" si="21"/>
        <v>4.225352112676057</v>
      </c>
      <c r="BG11" s="479">
        <v>549</v>
      </c>
      <c r="BH11" s="481">
        <f t="shared" si="22"/>
        <v>4.329994479059862</v>
      </c>
      <c r="BI11" s="482"/>
      <c r="BJ11" s="497" t="s">
        <v>383</v>
      </c>
      <c r="BK11" s="479">
        <v>91</v>
      </c>
      <c r="BL11" s="480">
        <f t="shared" si="23"/>
        <v>2.2789882294014525</v>
      </c>
      <c r="BM11" s="479">
        <v>4275</v>
      </c>
      <c r="BN11" s="480">
        <f t="shared" si="24"/>
        <v>10.351340226155596</v>
      </c>
      <c r="BO11" s="479">
        <v>2</v>
      </c>
      <c r="BP11" s="480">
        <f t="shared" si="25"/>
        <v>0.9009009009009008</v>
      </c>
      <c r="BQ11" s="479">
        <v>14</v>
      </c>
      <c r="BR11" s="481">
        <f t="shared" si="26"/>
        <v>0.4243710215216732</v>
      </c>
      <c r="BS11" s="482"/>
      <c r="BT11" s="498" t="s">
        <v>383</v>
      </c>
      <c r="BU11" s="479">
        <v>17</v>
      </c>
      <c r="BV11" s="480">
        <f t="shared" si="27"/>
        <v>3.7946428571428568</v>
      </c>
      <c r="BW11" s="479">
        <v>181</v>
      </c>
      <c r="BX11" s="480">
        <f t="shared" si="28"/>
        <v>12.891737891737893</v>
      </c>
      <c r="BY11" s="479">
        <v>6</v>
      </c>
      <c r="BZ11" s="480">
        <f t="shared" si="29"/>
        <v>0.9022556390977443</v>
      </c>
      <c r="CA11" s="479">
        <v>77</v>
      </c>
      <c r="CB11" s="481">
        <f t="shared" si="30"/>
        <v>2.201887331998856</v>
      </c>
      <c r="CC11" s="482"/>
      <c r="CD11" s="497" t="s">
        <v>383</v>
      </c>
      <c r="CE11" s="479">
        <v>9</v>
      </c>
      <c r="CF11" s="480">
        <f t="shared" si="31"/>
        <v>1.2096774193548387</v>
      </c>
      <c r="CG11" s="479">
        <v>375</v>
      </c>
      <c r="CH11" s="480">
        <f t="shared" si="32"/>
        <v>3.0624744793793384</v>
      </c>
      <c r="CI11" s="479" t="s">
        <v>3</v>
      </c>
      <c r="CJ11" s="480" t="str">
        <f t="shared" si="33"/>
        <v>-</v>
      </c>
      <c r="CK11" s="479" t="s">
        <v>3</v>
      </c>
      <c r="CL11" s="481" t="str">
        <f t="shared" si="34"/>
        <v>-</v>
      </c>
      <c r="CM11" s="482"/>
      <c r="CN11" s="497" t="s">
        <v>383</v>
      </c>
      <c r="CO11" s="479" t="s">
        <v>3</v>
      </c>
      <c r="CP11" s="480" t="str">
        <f t="shared" si="35"/>
        <v>-</v>
      </c>
      <c r="CQ11" s="479" t="s">
        <v>3</v>
      </c>
      <c r="CR11" s="480" t="str">
        <f t="shared" si="36"/>
        <v>-</v>
      </c>
      <c r="CS11" s="479">
        <v>1</v>
      </c>
      <c r="CT11" s="480">
        <f t="shared" si="37"/>
        <v>0.4</v>
      </c>
      <c r="CU11" s="479">
        <v>88</v>
      </c>
      <c r="CV11" s="481">
        <f t="shared" si="38"/>
        <v>2.149487054225696</v>
      </c>
      <c r="CW11" s="482"/>
      <c r="CX11" s="497" t="s">
        <v>383</v>
      </c>
      <c r="CY11" s="479" t="s">
        <v>3</v>
      </c>
      <c r="CZ11" s="480" t="str">
        <f t="shared" si="39"/>
        <v>-</v>
      </c>
      <c r="DA11" s="479" t="s">
        <v>3</v>
      </c>
      <c r="DB11" s="480" t="str">
        <f t="shared" si="40"/>
        <v>-</v>
      </c>
      <c r="DC11" s="479">
        <v>1</v>
      </c>
      <c r="DD11" s="480">
        <f t="shared" si="41"/>
        <v>0.4</v>
      </c>
      <c r="DE11" s="479">
        <v>88</v>
      </c>
      <c r="DF11" s="481">
        <f t="shared" si="42"/>
        <v>2.149487054225696</v>
      </c>
    </row>
    <row r="12" spans="1:110" ht="37.5" customHeight="1">
      <c r="A12" s="482"/>
      <c r="B12" s="497" t="s">
        <v>385</v>
      </c>
      <c r="C12" s="479">
        <v>224</v>
      </c>
      <c r="D12" s="480">
        <f t="shared" si="0"/>
        <v>1.6260162601626018</v>
      </c>
      <c r="E12" s="479">
        <v>18461</v>
      </c>
      <c r="F12" s="480">
        <f t="shared" si="1"/>
        <v>10.438612859267302</v>
      </c>
      <c r="G12" s="479">
        <v>9</v>
      </c>
      <c r="H12" s="480">
        <f t="shared" si="1"/>
        <v>1.3177159590043923</v>
      </c>
      <c r="I12" s="479">
        <v>714</v>
      </c>
      <c r="J12" s="481">
        <f t="shared" si="2"/>
        <v>10.974485090685521</v>
      </c>
      <c r="K12" s="482"/>
      <c r="L12" s="497" t="s">
        <v>386</v>
      </c>
      <c r="M12" s="479">
        <v>8</v>
      </c>
      <c r="N12" s="480">
        <f t="shared" si="3"/>
        <v>1.8518518518518516</v>
      </c>
      <c r="O12" s="479">
        <v>710</v>
      </c>
      <c r="P12" s="480">
        <f t="shared" si="4"/>
        <v>16.136363636363637</v>
      </c>
      <c r="Q12" s="479">
        <v>1</v>
      </c>
      <c r="R12" s="480">
        <f t="shared" si="5"/>
        <v>1.1764705882352942</v>
      </c>
      <c r="S12" s="479">
        <v>4</v>
      </c>
      <c r="T12" s="481">
        <f t="shared" si="6"/>
        <v>0.8456659619450316</v>
      </c>
      <c r="U12" s="482"/>
      <c r="V12" s="497" t="s">
        <v>385</v>
      </c>
      <c r="W12" s="479" t="s">
        <v>3</v>
      </c>
      <c r="X12" s="480" t="str">
        <f t="shared" si="7"/>
        <v>-</v>
      </c>
      <c r="Y12" s="479" t="s">
        <v>3</v>
      </c>
      <c r="Z12" s="480" t="str">
        <f t="shared" si="8"/>
        <v>-</v>
      </c>
      <c r="AA12" s="479">
        <v>215</v>
      </c>
      <c r="AB12" s="480">
        <f t="shared" si="9"/>
        <v>1.6420988314366454</v>
      </c>
      <c r="AC12" s="479">
        <v>17747</v>
      </c>
      <c r="AD12" s="481">
        <f t="shared" si="10"/>
        <v>10.418146489224934</v>
      </c>
      <c r="AE12" s="482"/>
      <c r="AF12" s="497" t="s">
        <v>385</v>
      </c>
      <c r="AG12" s="479" t="s">
        <v>3</v>
      </c>
      <c r="AH12" s="480" t="str">
        <f t="shared" si="11"/>
        <v>-</v>
      </c>
      <c r="AI12" s="479" t="s">
        <v>3</v>
      </c>
      <c r="AJ12" s="480" t="str">
        <f t="shared" si="12"/>
        <v>-</v>
      </c>
      <c r="AK12" s="479">
        <v>39</v>
      </c>
      <c r="AL12" s="480">
        <f t="shared" si="13"/>
        <v>1.2022194821208385</v>
      </c>
      <c r="AM12" s="479">
        <v>1677</v>
      </c>
      <c r="AN12" s="481">
        <f t="shared" si="14"/>
        <v>7.108341810783317</v>
      </c>
      <c r="AO12" s="482"/>
      <c r="AP12" s="497" t="s">
        <v>385</v>
      </c>
      <c r="AQ12" s="479">
        <v>61</v>
      </c>
      <c r="AR12" s="480">
        <f t="shared" si="15"/>
        <v>4.465592972181552</v>
      </c>
      <c r="AS12" s="479">
        <v>6265</v>
      </c>
      <c r="AT12" s="480">
        <f t="shared" si="16"/>
        <v>15.903840783895616</v>
      </c>
      <c r="AU12" s="479">
        <v>1</v>
      </c>
      <c r="AV12" s="480">
        <f t="shared" si="17"/>
        <v>14.285714285714285</v>
      </c>
      <c r="AW12" s="479">
        <v>15</v>
      </c>
      <c r="AX12" s="481">
        <f t="shared" si="18"/>
        <v>5.190311418685121</v>
      </c>
      <c r="AY12" s="482"/>
      <c r="AZ12" s="497" t="s">
        <v>385</v>
      </c>
      <c r="BA12" s="479">
        <v>7</v>
      </c>
      <c r="BB12" s="480">
        <f t="shared" si="19"/>
        <v>4.320987654320987</v>
      </c>
      <c r="BC12" s="479">
        <v>722</v>
      </c>
      <c r="BD12" s="480">
        <f t="shared" si="20"/>
        <v>19.253333333333334</v>
      </c>
      <c r="BE12" s="479">
        <v>5</v>
      </c>
      <c r="BF12" s="480">
        <f t="shared" si="21"/>
        <v>1.4084507042253522</v>
      </c>
      <c r="BG12" s="479">
        <v>467</v>
      </c>
      <c r="BH12" s="481">
        <f t="shared" si="22"/>
        <v>3.6832557772695007</v>
      </c>
      <c r="BI12" s="482"/>
      <c r="BJ12" s="497" t="s">
        <v>385</v>
      </c>
      <c r="BK12" s="479">
        <v>53</v>
      </c>
      <c r="BL12" s="480">
        <f t="shared" si="23"/>
        <v>1.3273228149261207</v>
      </c>
      <c r="BM12" s="479">
        <v>4286</v>
      </c>
      <c r="BN12" s="480">
        <f t="shared" si="24"/>
        <v>10.377975253638102</v>
      </c>
      <c r="BO12" s="479">
        <v>3</v>
      </c>
      <c r="BP12" s="480">
        <f t="shared" si="25"/>
        <v>1.3513513513513513</v>
      </c>
      <c r="BQ12" s="479">
        <v>146</v>
      </c>
      <c r="BR12" s="481">
        <f t="shared" si="26"/>
        <v>4.425583510154592</v>
      </c>
      <c r="BS12" s="482"/>
      <c r="BT12" s="498" t="s">
        <v>385</v>
      </c>
      <c r="BU12" s="479">
        <v>6</v>
      </c>
      <c r="BV12" s="480">
        <f t="shared" si="27"/>
        <v>1.3392857142857142</v>
      </c>
      <c r="BW12" s="479">
        <v>79</v>
      </c>
      <c r="BX12" s="480">
        <f t="shared" si="28"/>
        <v>5.6267806267806275</v>
      </c>
      <c r="BY12" s="479">
        <v>3</v>
      </c>
      <c r="BZ12" s="480">
        <f t="shared" si="29"/>
        <v>0.45112781954887216</v>
      </c>
      <c r="CA12" s="479">
        <v>626</v>
      </c>
      <c r="CB12" s="481">
        <f t="shared" si="30"/>
        <v>17.901058049756934</v>
      </c>
      <c r="CC12" s="482"/>
      <c r="CD12" s="497" t="s">
        <v>385</v>
      </c>
      <c r="CE12" s="479">
        <v>7</v>
      </c>
      <c r="CF12" s="480">
        <f t="shared" si="31"/>
        <v>0.9408602150537634</v>
      </c>
      <c r="CG12" s="479">
        <v>1964</v>
      </c>
      <c r="CH12" s="480">
        <f t="shared" si="32"/>
        <v>16.039199673336054</v>
      </c>
      <c r="CI12" s="479">
        <v>3</v>
      </c>
      <c r="CJ12" s="480">
        <f t="shared" si="33"/>
        <v>3.5294117647058822</v>
      </c>
      <c r="CK12" s="479">
        <v>135</v>
      </c>
      <c r="CL12" s="481">
        <f t="shared" si="34"/>
        <v>9.25925925925926</v>
      </c>
      <c r="CM12" s="482"/>
      <c r="CN12" s="497" t="s">
        <v>385</v>
      </c>
      <c r="CO12" s="479">
        <v>1</v>
      </c>
      <c r="CP12" s="480">
        <f t="shared" si="35"/>
        <v>1.075268817204301</v>
      </c>
      <c r="CQ12" s="479">
        <v>67</v>
      </c>
      <c r="CR12" s="480">
        <f t="shared" si="36"/>
        <v>4.701754385964913</v>
      </c>
      <c r="CS12" s="479">
        <v>1</v>
      </c>
      <c r="CT12" s="480">
        <f t="shared" si="37"/>
        <v>0.4</v>
      </c>
      <c r="CU12" s="479">
        <v>54</v>
      </c>
      <c r="CV12" s="481">
        <f t="shared" si="38"/>
        <v>1.3190034196384954</v>
      </c>
      <c r="CW12" s="482"/>
      <c r="CX12" s="497" t="s">
        <v>385</v>
      </c>
      <c r="CY12" s="479">
        <v>1</v>
      </c>
      <c r="CZ12" s="480">
        <f t="shared" si="39"/>
        <v>1.075268817204301</v>
      </c>
      <c r="DA12" s="479">
        <v>67</v>
      </c>
      <c r="DB12" s="480">
        <f t="shared" si="40"/>
        <v>4.701754385964913</v>
      </c>
      <c r="DC12" s="479">
        <v>1</v>
      </c>
      <c r="DD12" s="480">
        <f t="shared" si="41"/>
        <v>0.4</v>
      </c>
      <c r="DE12" s="479">
        <v>54</v>
      </c>
      <c r="DF12" s="481">
        <f t="shared" si="42"/>
        <v>1.3190034196384954</v>
      </c>
    </row>
    <row r="13" spans="1:110" ht="37.5" customHeight="1">
      <c r="A13" s="482"/>
      <c r="B13" s="497" t="s">
        <v>387</v>
      </c>
      <c r="C13" s="479">
        <v>70</v>
      </c>
      <c r="D13" s="480">
        <f t="shared" si="0"/>
        <v>0.508130081300813</v>
      </c>
      <c r="E13" s="479">
        <v>7972</v>
      </c>
      <c r="F13" s="480">
        <f t="shared" si="1"/>
        <v>4.507698484051726</v>
      </c>
      <c r="G13" s="479">
        <v>4</v>
      </c>
      <c r="H13" s="480">
        <f t="shared" si="1"/>
        <v>0.5856515373352855</v>
      </c>
      <c r="I13" s="479">
        <v>157</v>
      </c>
      <c r="J13" s="481">
        <f t="shared" si="2"/>
        <v>2.413157085766984</v>
      </c>
      <c r="K13" s="482"/>
      <c r="L13" s="497" t="s">
        <v>388</v>
      </c>
      <c r="M13" s="479">
        <v>3</v>
      </c>
      <c r="N13" s="480">
        <f t="shared" si="3"/>
        <v>0.6944444444444444</v>
      </c>
      <c r="O13" s="479">
        <v>157</v>
      </c>
      <c r="P13" s="480">
        <f t="shared" si="4"/>
        <v>3.5681818181818183</v>
      </c>
      <c r="Q13" s="479">
        <v>1</v>
      </c>
      <c r="R13" s="480">
        <f t="shared" si="5"/>
        <v>1.1764705882352942</v>
      </c>
      <c r="S13" s="479" t="s">
        <v>3</v>
      </c>
      <c r="T13" s="481" t="str">
        <f t="shared" si="6"/>
        <v>-</v>
      </c>
      <c r="U13" s="482"/>
      <c r="V13" s="497" t="s">
        <v>387</v>
      </c>
      <c r="W13" s="479" t="s">
        <v>3</v>
      </c>
      <c r="X13" s="480" t="str">
        <f t="shared" si="7"/>
        <v>-</v>
      </c>
      <c r="Y13" s="479" t="s">
        <v>3</v>
      </c>
      <c r="Z13" s="480" t="str">
        <f t="shared" si="8"/>
        <v>-</v>
      </c>
      <c r="AA13" s="479">
        <v>66</v>
      </c>
      <c r="AB13" s="480">
        <f t="shared" si="9"/>
        <v>0.504086152906133</v>
      </c>
      <c r="AC13" s="479">
        <v>7815</v>
      </c>
      <c r="AD13" s="481">
        <f t="shared" si="10"/>
        <v>4.587694529401751</v>
      </c>
      <c r="AE13" s="482"/>
      <c r="AF13" s="497" t="s">
        <v>387</v>
      </c>
      <c r="AG13" s="479" t="s">
        <v>3</v>
      </c>
      <c r="AH13" s="480" t="str">
        <f t="shared" si="11"/>
        <v>-</v>
      </c>
      <c r="AI13" s="479" t="s">
        <v>3</v>
      </c>
      <c r="AJ13" s="480" t="str">
        <f t="shared" si="12"/>
        <v>-</v>
      </c>
      <c r="AK13" s="479">
        <v>7</v>
      </c>
      <c r="AL13" s="480">
        <f t="shared" si="13"/>
        <v>0.21578298397040693</v>
      </c>
      <c r="AM13" s="479">
        <v>1080</v>
      </c>
      <c r="AN13" s="481">
        <f t="shared" si="14"/>
        <v>4.577822990844354</v>
      </c>
      <c r="AO13" s="482"/>
      <c r="AP13" s="497" t="s">
        <v>387</v>
      </c>
      <c r="AQ13" s="479">
        <v>20</v>
      </c>
      <c r="AR13" s="480">
        <f t="shared" si="15"/>
        <v>1.4641288433382138</v>
      </c>
      <c r="AS13" s="479">
        <v>3246</v>
      </c>
      <c r="AT13" s="480">
        <f t="shared" si="16"/>
        <v>8.240042647170817</v>
      </c>
      <c r="AU13" s="479">
        <v>2</v>
      </c>
      <c r="AV13" s="480">
        <f t="shared" si="17"/>
        <v>28.57142857142857</v>
      </c>
      <c r="AW13" s="479">
        <v>185</v>
      </c>
      <c r="AX13" s="481">
        <f t="shared" si="18"/>
        <v>64.01384083044982</v>
      </c>
      <c r="AY13" s="482"/>
      <c r="AZ13" s="497" t="s">
        <v>387</v>
      </c>
      <c r="BA13" s="479">
        <v>4</v>
      </c>
      <c r="BB13" s="480">
        <f t="shared" si="19"/>
        <v>2.4691358024691357</v>
      </c>
      <c r="BC13" s="479">
        <v>472</v>
      </c>
      <c r="BD13" s="480">
        <f t="shared" si="20"/>
        <v>12.586666666666666</v>
      </c>
      <c r="BE13" s="479">
        <v>4</v>
      </c>
      <c r="BF13" s="480">
        <f t="shared" si="21"/>
        <v>1.1267605633802817</v>
      </c>
      <c r="BG13" s="479">
        <v>386</v>
      </c>
      <c r="BH13" s="481">
        <f t="shared" si="22"/>
        <v>3.0444041328180456</v>
      </c>
      <c r="BI13" s="482"/>
      <c r="BJ13" s="497" t="s">
        <v>387</v>
      </c>
      <c r="BK13" s="479">
        <v>16</v>
      </c>
      <c r="BL13" s="480">
        <f t="shared" si="23"/>
        <v>0.40070122714750817</v>
      </c>
      <c r="BM13" s="479">
        <v>2016</v>
      </c>
      <c r="BN13" s="480">
        <f t="shared" si="24"/>
        <v>4.88147412770285</v>
      </c>
      <c r="BO13" s="479">
        <v>2</v>
      </c>
      <c r="BP13" s="480">
        <f t="shared" si="25"/>
        <v>0.9009009009009008</v>
      </c>
      <c r="BQ13" s="479">
        <v>42</v>
      </c>
      <c r="BR13" s="481">
        <f t="shared" si="26"/>
        <v>1.2731130645650197</v>
      </c>
      <c r="BS13" s="482"/>
      <c r="BT13" s="498" t="s">
        <v>387</v>
      </c>
      <c r="BU13" s="479">
        <v>2</v>
      </c>
      <c r="BV13" s="480">
        <f t="shared" si="27"/>
        <v>0.4464285714285714</v>
      </c>
      <c r="BW13" s="479">
        <v>53</v>
      </c>
      <c r="BX13" s="480">
        <f t="shared" si="28"/>
        <v>3.774928774928775</v>
      </c>
      <c r="BY13" s="479">
        <v>1</v>
      </c>
      <c r="BZ13" s="480">
        <f t="shared" si="29"/>
        <v>0.15037593984962405</v>
      </c>
      <c r="CA13" s="479" t="s">
        <v>3</v>
      </c>
      <c r="CB13" s="481" t="str">
        <f t="shared" si="30"/>
        <v>-</v>
      </c>
      <c r="CC13" s="482"/>
      <c r="CD13" s="497" t="s">
        <v>387</v>
      </c>
      <c r="CE13" s="479">
        <v>1</v>
      </c>
      <c r="CF13" s="480">
        <f t="shared" si="31"/>
        <v>0.13440860215053763</v>
      </c>
      <c r="CG13" s="479">
        <v>20</v>
      </c>
      <c r="CH13" s="480">
        <f t="shared" si="32"/>
        <v>0.16333197223356472</v>
      </c>
      <c r="CI13" s="479" t="s">
        <v>3</v>
      </c>
      <c r="CJ13" s="480" t="str">
        <f t="shared" si="33"/>
        <v>-</v>
      </c>
      <c r="CK13" s="479" t="s">
        <v>3</v>
      </c>
      <c r="CL13" s="481" t="str">
        <f t="shared" si="34"/>
        <v>-</v>
      </c>
      <c r="CM13" s="482"/>
      <c r="CN13" s="497" t="s">
        <v>387</v>
      </c>
      <c r="CO13" s="479">
        <v>1</v>
      </c>
      <c r="CP13" s="480">
        <f t="shared" si="35"/>
        <v>1.075268817204301</v>
      </c>
      <c r="CQ13" s="479">
        <v>28</v>
      </c>
      <c r="CR13" s="480">
        <f t="shared" si="36"/>
        <v>1.9649122807017543</v>
      </c>
      <c r="CS13" s="479" t="s">
        <v>3</v>
      </c>
      <c r="CT13" s="480" t="str">
        <f t="shared" si="37"/>
        <v>-</v>
      </c>
      <c r="CU13" s="479" t="s">
        <v>3</v>
      </c>
      <c r="CV13" s="481" t="str">
        <f t="shared" si="38"/>
        <v>-</v>
      </c>
      <c r="CW13" s="482"/>
      <c r="CX13" s="497" t="s">
        <v>387</v>
      </c>
      <c r="CY13" s="479">
        <v>1</v>
      </c>
      <c r="CZ13" s="480">
        <f t="shared" si="39"/>
        <v>1.075268817204301</v>
      </c>
      <c r="DA13" s="479">
        <v>28</v>
      </c>
      <c r="DB13" s="480">
        <f t="shared" si="40"/>
        <v>1.9649122807017543</v>
      </c>
      <c r="DC13" s="479" t="s">
        <v>3</v>
      </c>
      <c r="DD13" s="480" t="str">
        <f t="shared" si="41"/>
        <v>-</v>
      </c>
      <c r="DE13" s="479" t="s">
        <v>3</v>
      </c>
      <c r="DF13" s="481" t="str">
        <f t="shared" si="42"/>
        <v>-</v>
      </c>
    </row>
    <row r="14" spans="1:110" ht="37.5" customHeight="1">
      <c r="A14" s="482"/>
      <c r="B14" s="497" t="s">
        <v>389</v>
      </c>
      <c r="C14" s="479">
        <v>24</v>
      </c>
      <c r="D14" s="480">
        <f t="shared" si="0"/>
        <v>0.17421602787456447</v>
      </c>
      <c r="E14" s="479">
        <v>6936</v>
      </c>
      <c r="F14" s="480">
        <f t="shared" si="1"/>
        <v>3.9219012400128923</v>
      </c>
      <c r="G14" s="479">
        <v>1</v>
      </c>
      <c r="H14" s="480">
        <f t="shared" si="1"/>
        <v>0.14641288433382138</v>
      </c>
      <c r="I14" s="479">
        <v>39</v>
      </c>
      <c r="J14" s="481">
        <f t="shared" si="2"/>
        <v>0.5994466646172764</v>
      </c>
      <c r="K14" s="482"/>
      <c r="L14" s="497" t="s">
        <v>390</v>
      </c>
      <c r="M14" s="479">
        <v>1</v>
      </c>
      <c r="N14" s="480">
        <f t="shared" si="3"/>
        <v>0.23148148148148145</v>
      </c>
      <c r="O14" s="479">
        <v>39</v>
      </c>
      <c r="P14" s="480">
        <f t="shared" si="4"/>
        <v>0.8863636363636364</v>
      </c>
      <c r="Q14" s="479" t="s">
        <v>3</v>
      </c>
      <c r="R14" s="480" t="str">
        <f t="shared" si="5"/>
        <v>-</v>
      </c>
      <c r="S14" s="479" t="s">
        <v>3</v>
      </c>
      <c r="T14" s="481" t="str">
        <f t="shared" si="6"/>
        <v>-</v>
      </c>
      <c r="U14" s="482"/>
      <c r="V14" s="497" t="s">
        <v>389</v>
      </c>
      <c r="W14" s="479" t="s">
        <v>3</v>
      </c>
      <c r="X14" s="480" t="str">
        <f t="shared" si="7"/>
        <v>-</v>
      </c>
      <c r="Y14" s="479" t="s">
        <v>3</v>
      </c>
      <c r="Z14" s="480" t="str">
        <f t="shared" si="8"/>
        <v>-</v>
      </c>
      <c r="AA14" s="479">
        <v>23</v>
      </c>
      <c r="AB14" s="480">
        <f t="shared" si="9"/>
        <v>0.17566638661880393</v>
      </c>
      <c r="AC14" s="479">
        <v>6897</v>
      </c>
      <c r="AD14" s="481">
        <f t="shared" si="10"/>
        <v>4.04879451942212</v>
      </c>
      <c r="AE14" s="482"/>
      <c r="AF14" s="497" t="s">
        <v>389</v>
      </c>
      <c r="AG14" s="479" t="s">
        <v>3</v>
      </c>
      <c r="AH14" s="480" t="str">
        <f t="shared" si="11"/>
        <v>-</v>
      </c>
      <c r="AI14" s="479" t="s">
        <v>3</v>
      </c>
      <c r="AJ14" s="480" t="str">
        <f t="shared" si="12"/>
        <v>-</v>
      </c>
      <c r="AK14" s="479" t="s">
        <v>3</v>
      </c>
      <c r="AL14" s="480" t="str">
        <f t="shared" si="13"/>
        <v>-</v>
      </c>
      <c r="AM14" s="479" t="s">
        <v>3</v>
      </c>
      <c r="AN14" s="481" t="str">
        <f t="shared" si="14"/>
        <v>-</v>
      </c>
      <c r="AO14" s="482"/>
      <c r="AP14" s="497" t="s">
        <v>389</v>
      </c>
      <c r="AQ14" s="479">
        <v>9</v>
      </c>
      <c r="AR14" s="480">
        <f t="shared" si="15"/>
        <v>0.6588579795021962</v>
      </c>
      <c r="AS14" s="479">
        <v>3574</v>
      </c>
      <c r="AT14" s="480">
        <f t="shared" si="16"/>
        <v>9.072677886934226</v>
      </c>
      <c r="AU14" s="479" t="s">
        <v>3</v>
      </c>
      <c r="AV14" s="480" t="str">
        <f t="shared" si="17"/>
        <v>-</v>
      </c>
      <c r="AW14" s="479" t="s">
        <v>3</v>
      </c>
      <c r="AX14" s="481" t="str">
        <f t="shared" si="18"/>
        <v>-</v>
      </c>
      <c r="AY14" s="482"/>
      <c r="AZ14" s="497" t="s">
        <v>389</v>
      </c>
      <c r="BA14" s="479">
        <v>5</v>
      </c>
      <c r="BB14" s="480">
        <f t="shared" si="19"/>
        <v>3.0864197530864197</v>
      </c>
      <c r="BC14" s="479">
        <v>369</v>
      </c>
      <c r="BD14" s="480">
        <f t="shared" si="20"/>
        <v>9.84</v>
      </c>
      <c r="BE14" s="479" t="s">
        <v>3</v>
      </c>
      <c r="BF14" s="480" t="str">
        <f t="shared" si="21"/>
        <v>-</v>
      </c>
      <c r="BG14" s="479" t="s">
        <v>3</v>
      </c>
      <c r="BH14" s="481" t="str">
        <f t="shared" si="22"/>
        <v>-</v>
      </c>
      <c r="BI14" s="482"/>
      <c r="BJ14" s="497" t="s">
        <v>389</v>
      </c>
      <c r="BK14" s="479">
        <v>2</v>
      </c>
      <c r="BL14" s="480">
        <f t="shared" si="23"/>
        <v>0.05008765339343852</v>
      </c>
      <c r="BM14" s="479">
        <v>1441</v>
      </c>
      <c r="BN14" s="480">
        <f t="shared" si="24"/>
        <v>3.4891886002082373</v>
      </c>
      <c r="BO14" s="479" t="s">
        <v>3</v>
      </c>
      <c r="BP14" s="480" t="str">
        <f t="shared" si="25"/>
        <v>-</v>
      </c>
      <c r="BQ14" s="479" t="s">
        <v>3</v>
      </c>
      <c r="BR14" s="481" t="str">
        <f t="shared" si="26"/>
        <v>-</v>
      </c>
      <c r="BS14" s="482"/>
      <c r="BT14" s="498" t="s">
        <v>389</v>
      </c>
      <c r="BU14" s="479" t="s">
        <v>3</v>
      </c>
      <c r="BV14" s="480" t="str">
        <f t="shared" si="27"/>
        <v>-</v>
      </c>
      <c r="BW14" s="479" t="s">
        <v>3</v>
      </c>
      <c r="BX14" s="480" t="str">
        <f t="shared" si="28"/>
        <v>-</v>
      </c>
      <c r="BY14" s="479" t="s">
        <v>3</v>
      </c>
      <c r="BZ14" s="480" t="str">
        <f t="shared" si="29"/>
        <v>-</v>
      </c>
      <c r="CA14" s="479" t="s">
        <v>3</v>
      </c>
      <c r="CB14" s="481" t="str">
        <f t="shared" si="30"/>
        <v>-</v>
      </c>
      <c r="CC14" s="482"/>
      <c r="CD14" s="497" t="s">
        <v>389</v>
      </c>
      <c r="CE14" s="479">
        <v>2</v>
      </c>
      <c r="CF14" s="480">
        <f t="shared" si="31"/>
        <v>0.26881720430107525</v>
      </c>
      <c r="CG14" s="479">
        <v>212</v>
      </c>
      <c r="CH14" s="480">
        <f t="shared" si="32"/>
        <v>1.731318905675786</v>
      </c>
      <c r="CI14" s="479">
        <v>1</v>
      </c>
      <c r="CJ14" s="480">
        <f t="shared" si="33"/>
        <v>1.1764705882352942</v>
      </c>
      <c r="CK14" s="479">
        <v>21</v>
      </c>
      <c r="CL14" s="481">
        <f t="shared" si="34"/>
        <v>1.4403292181069958</v>
      </c>
      <c r="CM14" s="482"/>
      <c r="CN14" s="497" t="s">
        <v>389</v>
      </c>
      <c r="CO14" s="479">
        <v>1</v>
      </c>
      <c r="CP14" s="480">
        <f t="shared" si="35"/>
        <v>1.075268817204301</v>
      </c>
      <c r="CQ14" s="479">
        <v>55</v>
      </c>
      <c r="CR14" s="480">
        <f t="shared" si="36"/>
        <v>3.8596491228070176</v>
      </c>
      <c r="CS14" s="479" t="s">
        <v>3</v>
      </c>
      <c r="CT14" s="480" t="str">
        <f t="shared" si="37"/>
        <v>-</v>
      </c>
      <c r="CU14" s="479" t="s">
        <v>3</v>
      </c>
      <c r="CV14" s="481" t="str">
        <f t="shared" si="38"/>
        <v>-</v>
      </c>
      <c r="CW14" s="482"/>
      <c r="CX14" s="497" t="s">
        <v>389</v>
      </c>
      <c r="CY14" s="479">
        <v>1</v>
      </c>
      <c r="CZ14" s="480">
        <f t="shared" si="39"/>
        <v>1.075268817204301</v>
      </c>
      <c r="DA14" s="479">
        <v>55</v>
      </c>
      <c r="DB14" s="480">
        <f t="shared" si="40"/>
        <v>3.8596491228070176</v>
      </c>
      <c r="DC14" s="479" t="s">
        <v>3</v>
      </c>
      <c r="DD14" s="480" t="str">
        <f t="shared" si="41"/>
        <v>-</v>
      </c>
      <c r="DE14" s="479" t="s">
        <v>3</v>
      </c>
      <c r="DF14" s="481" t="str">
        <f t="shared" si="42"/>
        <v>-</v>
      </c>
    </row>
    <row r="15" spans="1:110" ht="37.5" customHeight="1">
      <c r="A15" s="482"/>
      <c r="B15" s="497" t="s">
        <v>391</v>
      </c>
      <c r="C15" s="479">
        <v>11</v>
      </c>
      <c r="D15" s="480">
        <f t="shared" si="0"/>
        <v>0.07984901277584205</v>
      </c>
      <c r="E15" s="479">
        <v>5960</v>
      </c>
      <c r="F15" s="480">
        <f t="shared" si="1"/>
        <v>3.370030477289048</v>
      </c>
      <c r="G15" s="479">
        <v>1</v>
      </c>
      <c r="H15" s="480">
        <f t="shared" si="1"/>
        <v>0.14641288433382138</v>
      </c>
      <c r="I15" s="479">
        <v>139</v>
      </c>
      <c r="J15" s="481">
        <f t="shared" si="2"/>
        <v>2.1364893944051646</v>
      </c>
      <c r="K15" s="482"/>
      <c r="L15" s="497" t="s">
        <v>392</v>
      </c>
      <c r="M15" s="479" t="s">
        <v>3</v>
      </c>
      <c r="N15" s="480" t="str">
        <f t="shared" si="3"/>
        <v>-</v>
      </c>
      <c r="O15" s="479" t="s">
        <v>3</v>
      </c>
      <c r="P15" s="480" t="str">
        <f t="shared" si="4"/>
        <v>-</v>
      </c>
      <c r="Q15" s="479" t="s">
        <v>3</v>
      </c>
      <c r="R15" s="480" t="str">
        <f t="shared" si="5"/>
        <v>-</v>
      </c>
      <c r="S15" s="479" t="s">
        <v>3</v>
      </c>
      <c r="T15" s="481" t="str">
        <f t="shared" si="6"/>
        <v>-</v>
      </c>
      <c r="U15" s="482"/>
      <c r="V15" s="497" t="s">
        <v>391</v>
      </c>
      <c r="W15" s="479">
        <v>1</v>
      </c>
      <c r="X15" s="480">
        <f t="shared" si="7"/>
        <v>0.6024096385542169</v>
      </c>
      <c r="Y15" s="479">
        <v>139</v>
      </c>
      <c r="Z15" s="480">
        <f t="shared" si="8"/>
        <v>8.511941212492346</v>
      </c>
      <c r="AA15" s="479">
        <v>10</v>
      </c>
      <c r="AB15" s="480">
        <f t="shared" si="9"/>
        <v>0.07637668983426257</v>
      </c>
      <c r="AC15" s="479">
        <v>5821</v>
      </c>
      <c r="AD15" s="481">
        <f t="shared" si="10"/>
        <v>3.417142655873012</v>
      </c>
      <c r="AE15" s="482"/>
      <c r="AF15" s="497" t="s">
        <v>391</v>
      </c>
      <c r="AG15" s="479" t="s">
        <v>3</v>
      </c>
      <c r="AH15" s="480" t="str">
        <f t="shared" si="11"/>
        <v>-</v>
      </c>
      <c r="AI15" s="479" t="s">
        <v>3</v>
      </c>
      <c r="AJ15" s="480" t="str">
        <f t="shared" si="12"/>
        <v>-</v>
      </c>
      <c r="AK15" s="479" t="s">
        <v>3</v>
      </c>
      <c r="AL15" s="480" t="str">
        <f t="shared" si="13"/>
        <v>-</v>
      </c>
      <c r="AM15" s="479" t="s">
        <v>3</v>
      </c>
      <c r="AN15" s="481" t="str">
        <f t="shared" si="14"/>
        <v>-</v>
      </c>
      <c r="AO15" s="482"/>
      <c r="AP15" s="497" t="s">
        <v>391</v>
      </c>
      <c r="AQ15" s="479">
        <v>4</v>
      </c>
      <c r="AR15" s="480">
        <f t="shared" si="15"/>
        <v>0.29282576866764276</v>
      </c>
      <c r="AS15" s="479">
        <v>2686</v>
      </c>
      <c r="AT15" s="480">
        <f t="shared" si="16"/>
        <v>6.818470286599142</v>
      </c>
      <c r="AU15" s="479" t="s">
        <v>3</v>
      </c>
      <c r="AV15" s="480" t="str">
        <f t="shared" si="17"/>
        <v>-</v>
      </c>
      <c r="AW15" s="479" t="s">
        <v>3</v>
      </c>
      <c r="AX15" s="481" t="str">
        <f t="shared" si="18"/>
        <v>-</v>
      </c>
      <c r="AY15" s="482"/>
      <c r="AZ15" s="497" t="s">
        <v>391</v>
      </c>
      <c r="BA15" s="479">
        <v>1</v>
      </c>
      <c r="BB15" s="480">
        <f t="shared" si="19"/>
        <v>0.6172839506172839</v>
      </c>
      <c r="BC15" s="479">
        <v>111</v>
      </c>
      <c r="BD15" s="480">
        <f t="shared" si="20"/>
        <v>2.96</v>
      </c>
      <c r="BE15" s="479">
        <v>2</v>
      </c>
      <c r="BF15" s="480">
        <f t="shared" si="21"/>
        <v>0.5633802816901409</v>
      </c>
      <c r="BG15" s="479">
        <v>1739</v>
      </c>
      <c r="BH15" s="481">
        <f t="shared" si="22"/>
        <v>13.715592712359019</v>
      </c>
      <c r="BI15" s="482"/>
      <c r="BJ15" s="497" t="s">
        <v>391</v>
      </c>
      <c r="BK15" s="479">
        <v>1</v>
      </c>
      <c r="BL15" s="480">
        <f t="shared" si="23"/>
        <v>0.02504382669671926</v>
      </c>
      <c r="BM15" s="479">
        <v>824</v>
      </c>
      <c r="BN15" s="480">
        <f t="shared" si="24"/>
        <v>1.995205695053149</v>
      </c>
      <c r="BO15" s="479" t="s">
        <v>3</v>
      </c>
      <c r="BP15" s="480" t="str">
        <f t="shared" si="25"/>
        <v>-</v>
      </c>
      <c r="BQ15" s="479" t="s">
        <v>3</v>
      </c>
      <c r="BR15" s="481" t="str">
        <f t="shared" si="26"/>
        <v>-</v>
      </c>
      <c r="BS15" s="482"/>
      <c r="BT15" s="498" t="s">
        <v>391</v>
      </c>
      <c r="BU15" s="479" t="s">
        <v>3</v>
      </c>
      <c r="BV15" s="480" t="str">
        <f t="shared" si="27"/>
        <v>-</v>
      </c>
      <c r="BW15" s="479" t="s">
        <v>3</v>
      </c>
      <c r="BX15" s="480" t="str">
        <f t="shared" si="28"/>
        <v>-</v>
      </c>
      <c r="BY15" s="479" t="s">
        <v>3</v>
      </c>
      <c r="BZ15" s="480" t="str">
        <f t="shared" si="29"/>
        <v>-</v>
      </c>
      <c r="CA15" s="479" t="s">
        <v>3</v>
      </c>
      <c r="CB15" s="481" t="str">
        <f t="shared" si="30"/>
        <v>-</v>
      </c>
      <c r="CC15" s="482"/>
      <c r="CD15" s="497" t="s">
        <v>391</v>
      </c>
      <c r="CE15" s="479">
        <v>2</v>
      </c>
      <c r="CF15" s="480">
        <f t="shared" si="31"/>
        <v>0.26881720430107525</v>
      </c>
      <c r="CG15" s="479">
        <v>461</v>
      </c>
      <c r="CH15" s="480">
        <f t="shared" si="32"/>
        <v>3.7648019599836666</v>
      </c>
      <c r="CI15" s="479" t="s">
        <v>3</v>
      </c>
      <c r="CJ15" s="480" t="str">
        <f t="shared" si="33"/>
        <v>-</v>
      </c>
      <c r="CK15" s="479" t="s">
        <v>3</v>
      </c>
      <c r="CL15" s="481" t="str">
        <f t="shared" si="34"/>
        <v>-</v>
      </c>
      <c r="CM15" s="482"/>
      <c r="CN15" s="497" t="s">
        <v>391</v>
      </c>
      <c r="CO15" s="479" t="s">
        <v>3</v>
      </c>
      <c r="CP15" s="480" t="str">
        <f t="shared" si="35"/>
        <v>-</v>
      </c>
      <c r="CQ15" s="479" t="s">
        <v>3</v>
      </c>
      <c r="CR15" s="480" t="str">
        <f t="shared" si="36"/>
        <v>-</v>
      </c>
      <c r="CS15" s="479" t="s">
        <v>3</v>
      </c>
      <c r="CT15" s="480" t="str">
        <f t="shared" si="37"/>
        <v>-</v>
      </c>
      <c r="CU15" s="479" t="s">
        <v>3</v>
      </c>
      <c r="CV15" s="481" t="str">
        <f t="shared" si="38"/>
        <v>-</v>
      </c>
      <c r="CW15" s="482"/>
      <c r="CX15" s="497" t="s">
        <v>391</v>
      </c>
      <c r="CY15" s="479" t="s">
        <v>3</v>
      </c>
      <c r="CZ15" s="480" t="str">
        <f t="shared" si="39"/>
        <v>-</v>
      </c>
      <c r="DA15" s="479" t="s">
        <v>3</v>
      </c>
      <c r="DB15" s="480" t="str">
        <f t="shared" si="40"/>
        <v>-</v>
      </c>
      <c r="DC15" s="479" t="s">
        <v>3</v>
      </c>
      <c r="DD15" s="480" t="str">
        <f t="shared" si="41"/>
        <v>-</v>
      </c>
      <c r="DE15" s="479" t="s">
        <v>3</v>
      </c>
      <c r="DF15" s="481" t="str">
        <f t="shared" si="42"/>
        <v>-</v>
      </c>
    </row>
    <row r="16" spans="1:110" ht="37.5" customHeight="1">
      <c r="A16" s="482"/>
      <c r="B16" s="497" t="s">
        <v>393</v>
      </c>
      <c r="C16" s="479">
        <v>2</v>
      </c>
      <c r="D16" s="480">
        <f t="shared" si="0"/>
        <v>0.014518002322880372</v>
      </c>
      <c r="E16" s="479">
        <v>2382</v>
      </c>
      <c r="F16" s="480">
        <f t="shared" si="1"/>
        <v>1.3468813082051194</v>
      </c>
      <c r="G16" s="479" t="s">
        <v>3</v>
      </c>
      <c r="H16" s="480" t="str">
        <f t="shared" si="1"/>
        <v>-</v>
      </c>
      <c r="I16" s="479" t="s">
        <v>3</v>
      </c>
      <c r="J16" s="481" t="str">
        <f t="shared" si="2"/>
        <v>-</v>
      </c>
      <c r="K16" s="482"/>
      <c r="L16" s="497" t="s">
        <v>394</v>
      </c>
      <c r="M16" s="479" t="s">
        <v>3</v>
      </c>
      <c r="N16" s="480" t="str">
        <f t="shared" si="3"/>
        <v>-</v>
      </c>
      <c r="O16" s="479" t="s">
        <v>3</v>
      </c>
      <c r="P16" s="480" t="str">
        <f t="shared" si="4"/>
        <v>-</v>
      </c>
      <c r="Q16" s="479" t="s">
        <v>3</v>
      </c>
      <c r="R16" s="480" t="str">
        <f t="shared" si="5"/>
        <v>-</v>
      </c>
      <c r="S16" s="479" t="s">
        <v>3</v>
      </c>
      <c r="T16" s="481" t="str">
        <f t="shared" si="6"/>
        <v>-</v>
      </c>
      <c r="U16" s="482"/>
      <c r="V16" s="497" t="s">
        <v>393</v>
      </c>
      <c r="W16" s="479" t="s">
        <v>3</v>
      </c>
      <c r="X16" s="480" t="str">
        <f t="shared" si="7"/>
        <v>-</v>
      </c>
      <c r="Y16" s="479" t="s">
        <v>3</v>
      </c>
      <c r="Z16" s="480" t="str">
        <f t="shared" si="8"/>
        <v>-</v>
      </c>
      <c r="AA16" s="479">
        <v>2</v>
      </c>
      <c r="AB16" s="480">
        <f t="shared" si="9"/>
        <v>0.015275337966852516</v>
      </c>
      <c r="AC16" s="479">
        <v>2382</v>
      </c>
      <c r="AD16" s="481">
        <f t="shared" si="10"/>
        <v>1.3983222481170787</v>
      </c>
      <c r="AE16" s="482"/>
      <c r="AF16" s="497" t="s">
        <v>393</v>
      </c>
      <c r="AG16" s="479" t="s">
        <v>3</v>
      </c>
      <c r="AH16" s="480" t="str">
        <f t="shared" si="11"/>
        <v>-</v>
      </c>
      <c r="AI16" s="479" t="s">
        <v>3</v>
      </c>
      <c r="AJ16" s="480" t="str">
        <f t="shared" si="12"/>
        <v>-</v>
      </c>
      <c r="AK16" s="479" t="s">
        <v>3</v>
      </c>
      <c r="AL16" s="480" t="str">
        <f t="shared" si="13"/>
        <v>-</v>
      </c>
      <c r="AM16" s="479" t="s">
        <v>3</v>
      </c>
      <c r="AN16" s="481" t="str">
        <f t="shared" si="14"/>
        <v>-</v>
      </c>
      <c r="AO16" s="482"/>
      <c r="AP16" s="497" t="s">
        <v>393</v>
      </c>
      <c r="AQ16" s="479" t="s">
        <v>3</v>
      </c>
      <c r="AR16" s="480" t="str">
        <f t="shared" si="15"/>
        <v>-</v>
      </c>
      <c r="AS16" s="479" t="s">
        <v>3</v>
      </c>
      <c r="AT16" s="480" t="str">
        <f t="shared" si="16"/>
        <v>-</v>
      </c>
      <c r="AU16" s="479" t="s">
        <v>3</v>
      </c>
      <c r="AV16" s="480" t="str">
        <f t="shared" si="17"/>
        <v>-</v>
      </c>
      <c r="AW16" s="479" t="s">
        <v>3</v>
      </c>
      <c r="AX16" s="481" t="str">
        <f t="shared" si="18"/>
        <v>-</v>
      </c>
      <c r="AY16" s="482"/>
      <c r="AZ16" s="497" t="s">
        <v>393</v>
      </c>
      <c r="BA16" s="479" t="s">
        <v>3</v>
      </c>
      <c r="BB16" s="480" t="str">
        <f t="shared" si="19"/>
        <v>-</v>
      </c>
      <c r="BC16" s="479" t="s">
        <v>3</v>
      </c>
      <c r="BD16" s="480" t="str">
        <f t="shared" si="20"/>
        <v>-</v>
      </c>
      <c r="BE16" s="479" t="s">
        <v>3</v>
      </c>
      <c r="BF16" s="480" t="str">
        <f t="shared" si="21"/>
        <v>-</v>
      </c>
      <c r="BG16" s="479" t="s">
        <v>3</v>
      </c>
      <c r="BH16" s="481" t="str">
        <f t="shared" si="22"/>
        <v>-</v>
      </c>
      <c r="BI16" s="482"/>
      <c r="BJ16" s="497" t="s">
        <v>393</v>
      </c>
      <c r="BK16" s="479" t="s">
        <v>3</v>
      </c>
      <c r="BL16" s="480" t="str">
        <f t="shared" si="23"/>
        <v>-</v>
      </c>
      <c r="BM16" s="479" t="s">
        <v>3</v>
      </c>
      <c r="BN16" s="480" t="str">
        <f t="shared" si="24"/>
        <v>-</v>
      </c>
      <c r="BO16" s="479">
        <v>2</v>
      </c>
      <c r="BP16" s="480">
        <f t="shared" si="25"/>
        <v>0.9009009009009008</v>
      </c>
      <c r="BQ16" s="479">
        <v>2382</v>
      </c>
      <c r="BR16" s="481">
        <f t="shared" si="26"/>
        <v>72.2036980903304</v>
      </c>
      <c r="BS16" s="482"/>
      <c r="BT16" s="498" t="s">
        <v>393</v>
      </c>
      <c r="BU16" s="479" t="s">
        <v>3</v>
      </c>
      <c r="BV16" s="480" t="str">
        <f t="shared" si="27"/>
        <v>-</v>
      </c>
      <c r="BW16" s="479" t="s">
        <v>3</v>
      </c>
      <c r="BX16" s="480" t="str">
        <f t="shared" si="28"/>
        <v>-</v>
      </c>
      <c r="BY16" s="479" t="s">
        <v>3</v>
      </c>
      <c r="BZ16" s="480" t="str">
        <f t="shared" si="29"/>
        <v>-</v>
      </c>
      <c r="CA16" s="479" t="s">
        <v>3</v>
      </c>
      <c r="CB16" s="481" t="str">
        <f t="shared" si="30"/>
        <v>-</v>
      </c>
      <c r="CC16" s="482"/>
      <c r="CD16" s="497" t="s">
        <v>393</v>
      </c>
      <c r="CE16" s="479" t="s">
        <v>3</v>
      </c>
      <c r="CF16" s="480" t="str">
        <f t="shared" si="31"/>
        <v>-</v>
      </c>
      <c r="CG16" s="479" t="s">
        <v>3</v>
      </c>
      <c r="CH16" s="480" t="str">
        <f t="shared" si="32"/>
        <v>-</v>
      </c>
      <c r="CI16" s="479" t="s">
        <v>3</v>
      </c>
      <c r="CJ16" s="480" t="str">
        <f t="shared" si="33"/>
        <v>-</v>
      </c>
      <c r="CK16" s="479" t="s">
        <v>3</v>
      </c>
      <c r="CL16" s="481" t="str">
        <f t="shared" si="34"/>
        <v>-</v>
      </c>
      <c r="CM16" s="482"/>
      <c r="CN16" s="497" t="s">
        <v>393</v>
      </c>
      <c r="CO16" s="479" t="s">
        <v>3</v>
      </c>
      <c r="CP16" s="480" t="str">
        <f t="shared" si="35"/>
        <v>-</v>
      </c>
      <c r="CQ16" s="479" t="s">
        <v>3</v>
      </c>
      <c r="CR16" s="480" t="str">
        <f t="shared" si="36"/>
        <v>-</v>
      </c>
      <c r="CS16" s="479" t="s">
        <v>3</v>
      </c>
      <c r="CT16" s="480" t="str">
        <f t="shared" si="37"/>
        <v>-</v>
      </c>
      <c r="CU16" s="479" t="s">
        <v>3</v>
      </c>
      <c r="CV16" s="481" t="str">
        <f t="shared" si="38"/>
        <v>-</v>
      </c>
      <c r="CW16" s="482"/>
      <c r="CX16" s="497" t="s">
        <v>393</v>
      </c>
      <c r="CY16" s="479" t="s">
        <v>3</v>
      </c>
      <c r="CZ16" s="480" t="str">
        <f t="shared" si="39"/>
        <v>-</v>
      </c>
      <c r="DA16" s="479" t="s">
        <v>3</v>
      </c>
      <c r="DB16" s="480" t="str">
        <f t="shared" si="40"/>
        <v>-</v>
      </c>
      <c r="DC16" s="479" t="s">
        <v>3</v>
      </c>
      <c r="DD16" s="480" t="str">
        <f t="shared" si="41"/>
        <v>-</v>
      </c>
      <c r="DE16" s="479" t="s">
        <v>3</v>
      </c>
      <c r="DF16" s="481" t="str">
        <f t="shared" si="42"/>
        <v>-</v>
      </c>
    </row>
    <row r="17" spans="1:110" ht="37.5" customHeight="1">
      <c r="A17" s="482"/>
      <c r="B17" s="501" t="s">
        <v>395</v>
      </c>
      <c r="C17" s="502"/>
      <c r="D17" s="503"/>
      <c r="E17" s="502"/>
      <c r="F17" s="503"/>
      <c r="G17" s="502"/>
      <c r="H17" s="503"/>
      <c r="I17" s="502"/>
      <c r="J17" s="504"/>
      <c r="K17" s="482"/>
      <c r="L17" s="501" t="s">
        <v>396</v>
      </c>
      <c r="M17" s="502"/>
      <c r="N17" s="503"/>
      <c r="O17" s="502"/>
      <c r="P17" s="503"/>
      <c r="Q17" s="502"/>
      <c r="R17" s="503"/>
      <c r="S17" s="502"/>
      <c r="T17" s="504"/>
      <c r="U17" s="482"/>
      <c r="V17" s="501" t="s">
        <v>395</v>
      </c>
      <c r="W17" s="502"/>
      <c r="X17" s="503"/>
      <c r="Y17" s="502"/>
      <c r="Z17" s="503"/>
      <c r="AA17" s="502"/>
      <c r="AB17" s="503"/>
      <c r="AC17" s="502"/>
      <c r="AD17" s="504"/>
      <c r="AE17" s="482"/>
      <c r="AF17" s="501" t="s">
        <v>395</v>
      </c>
      <c r="AG17" s="502"/>
      <c r="AH17" s="503"/>
      <c r="AI17" s="502"/>
      <c r="AJ17" s="503"/>
      <c r="AK17" s="502"/>
      <c r="AL17" s="503"/>
      <c r="AM17" s="502"/>
      <c r="AN17" s="504"/>
      <c r="AO17" s="482"/>
      <c r="AP17" s="501" t="s">
        <v>395</v>
      </c>
      <c r="AQ17" s="502"/>
      <c r="AR17" s="503"/>
      <c r="AS17" s="502"/>
      <c r="AT17" s="503"/>
      <c r="AU17" s="502"/>
      <c r="AV17" s="503"/>
      <c r="AW17" s="502"/>
      <c r="AX17" s="504"/>
      <c r="AY17" s="482"/>
      <c r="AZ17" s="501" t="s">
        <v>395</v>
      </c>
      <c r="BA17" s="502"/>
      <c r="BB17" s="503"/>
      <c r="BC17" s="502"/>
      <c r="BD17" s="503"/>
      <c r="BE17" s="502"/>
      <c r="BF17" s="503"/>
      <c r="BG17" s="502"/>
      <c r="BH17" s="504"/>
      <c r="BI17" s="482"/>
      <c r="BJ17" s="501" t="s">
        <v>395</v>
      </c>
      <c r="BK17" s="502"/>
      <c r="BL17" s="503"/>
      <c r="BM17" s="502"/>
      <c r="BN17" s="503"/>
      <c r="BO17" s="502"/>
      <c r="BP17" s="503"/>
      <c r="BQ17" s="502"/>
      <c r="BR17" s="504"/>
      <c r="BS17" s="482"/>
      <c r="BT17" s="505" t="s">
        <v>395</v>
      </c>
      <c r="BU17" s="502"/>
      <c r="BV17" s="503"/>
      <c r="BW17" s="502"/>
      <c r="BX17" s="503"/>
      <c r="BY17" s="502"/>
      <c r="BZ17" s="503"/>
      <c r="CA17" s="502"/>
      <c r="CB17" s="504"/>
      <c r="CC17" s="482"/>
      <c r="CD17" s="501" t="s">
        <v>395</v>
      </c>
      <c r="CE17" s="502"/>
      <c r="CF17" s="503"/>
      <c r="CG17" s="502"/>
      <c r="CH17" s="503"/>
      <c r="CI17" s="502"/>
      <c r="CJ17" s="503"/>
      <c r="CK17" s="502"/>
      <c r="CL17" s="504"/>
      <c r="CM17" s="482"/>
      <c r="CN17" s="501" t="s">
        <v>395</v>
      </c>
      <c r="CO17" s="502"/>
      <c r="CP17" s="503"/>
      <c r="CQ17" s="502"/>
      <c r="CR17" s="503"/>
      <c r="CS17" s="502"/>
      <c r="CT17" s="503"/>
      <c r="CU17" s="502"/>
      <c r="CV17" s="504"/>
      <c r="CW17" s="482"/>
      <c r="CX17" s="501" t="s">
        <v>395</v>
      </c>
      <c r="CY17" s="502"/>
      <c r="CZ17" s="503"/>
      <c r="DA17" s="502"/>
      <c r="DB17" s="503"/>
      <c r="DC17" s="502"/>
      <c r="DD17" s="503"/>
      <c r="DE17" s="502"/>
      <c r="DF17" s="504"/>
    </row>
    <row r="18" spans="1:110" ht="37.5" customHeight="1">
      <c r="A18" s="482"/>
      <c r="B18" s="497" t="s">
        <v>397</v>
      </c>
      <c r="C18" s="479">
        <v>13446</v>
      </c>
      <c r="D18" s="480">
        <f t="shared" si="0"/>
        <v>97.60452961672475</v>
      </c>
      <c r="E18" s="479">
        <v>139884</v>
      </c>
      <c r="F18" s="480">
        <f t="shared" si="1"/>
        <v>79.09619853776866</v>
      </c>
      <c r="G18" s="479">
        <v>672</v>
      </c>
      <c r="H18" s="480">
        <f t="shared" si="1"/>
        <v>98.38945827232796</v>
      </c>
      <c r="I18" s="479">
        <v>5537</v>
      </c>
      <c r="J18" s="481">
        <f>IF(I18="-","-",I18/I$6%)</f>
        <v>85.10605594835536</v>
      </c>
      <c r="K18" s="482"/>
      <c r="L18" s="497" t="s">
        <v>398</v>
      </c>
      <c r="M18" s="479">
        <v>423</v>
      </c>
      <c r="N18" s="480">
        <f>IF(M18="-","-",M18/M$6%)</f>
        <v>97.91666666666666</v>
      </c>
      <c r="O18" s="479">
        <v>3570</v>
      </c>
      <c r="P18" s="480">
        <f>IF(O18="-","-",O18/O$6%)</f>
        <v>81.13636363636364</v>
      </c>
      <c r="Q18" s="479">
        <v>84</v>
      </c>
      <c r="R18" s="480">
        <f>IF(Q18="-","-",Q18/Q$6%)</f>
        <v>98.82352941176471</v>
      </c>
      <c r="S18" s="479">
        <v>473</v>
      </c>
      <c r="T18" s="481">
        <f>IF(S18="-","-",S18/S$6%)</f>
        <v>99.99999999999999</v>
      </c>
      <c r="U18" s="482"/>
      <c r="V18" s="497" t="s">
        <v>397</v>
      </c>
      <c r="W18" s="479">
        <v>165</v>
      </c>
      <c r="X18" s="480">
        <f>IF(W18="-","-",W18/W$6%)</f>
        <v>99.3975903614458</v>
      </c>
      <c r="Y18" s="479">
        <v>1494</v>
      </c>
      <c r="Z18" s="480">
        <f>IF(Y18="-","-",Y18/Y$6%)</f>
        <v>91.48805878750767</v>
      </c>
      <c r="AA18" s="479">
        <v>12774</v>
      </c>
      <c r="AB18" s="480">
        <f>IF(AA18="-","-",AA18/AA$6%)</f>
        <v>97.56358359428702</v>
      </c>
      <c r="AC18" s="479">
        <v>134347</v>
      </c>
      <c r="AD18" s="481">
        <f>IF(AC18="-","-",AC18/AC$6%)</f>
        <v>78.86666627530863</v>
      </c>
      <c r="AE18" s="482"/>
      <c r="AF18" s="497" t="s">
        <v>397</v>
      </c>
      <c r="AG18" s="479">
        <v>15</v>
      </c>
      <c r="AH18" s="480">
        <f>IF(AG18="-","-",AG18/AG$6%)</f>
        <v>100</v>
      </c>
      <c r="AI18" s="479">
        <v>118</v>
      </c>
      <c r="AJ18" s="480">
        <f>IF(AI18="-","-",AI18/AI$6%)</f>
        <v>100</v>
      </c>
      <c r="AK18" s="479">
        <v>3220</v>
      </c>
      <c r="AL18" s="480">
        <f>IF(AK18="-","-",AK18/AK$6%)</f>
        <v>99.26017262638719</v>
      </c>
      <c r="AM18" s="479">
        <v>21719</v>
      </c>
      <c r="AN18" s="481">
        <f>IF(AM18="-","-",AM18/AM$6%)</f>
        <v>92.06086809087827</v>
      </c>
      <c r="AO18" s="482"/>
      <c r="AP18" s="497" t="s">
        <v>397</v>
      </c>
      <c r="AQ18" s="479">
        <v>1287</v>
      </c>
      <c r="AR18" s="480">
        <f>IF(AQ18="-","-",AQ18/AQ$6%)</f>
        <v>94.21669106881406</v>
      </c>
      <c r="AS18" s="479">
        <v>24910</v>
      </c>
      <c r="AT18" s="480">
        <f>IF(AS18="-","-",AS18/AS$6%)</f>
        <v>63.23458482471505</v>
      </c>
      <c r="AU18" s="479">
        <v>4</v>
      </c>
      <c r="AV18" s="480">
        <f>IF(AU18="-","-",AU18/AU$6%)</f>
        <v>57.14285714285714</v>
      </c>
      <c r="AW18" s="479">
        <v>89</v>
      </c>
      <c r="AX18" s="481">
        <f>IF(AW18="-","-",AW18/AW$6%)</f>
        <v>30.79584775086505</v>
      </c>
      <c r="AY18" s="482"/>
      <c r="AZ18" s="497" t="s">
        <v>397</v>
      </c>
      <c r="BA18" s="479">
        <v>147</v>
      </c>
      <c r="BB18" s="480">
        <f>IF(BA18="-","-",BA18/BA$6%)</f>
        <v>90.74074074074073</v>
      </c>
      <c r="BC18" s="479">
        <v>2320</v>
      </c>
      <c r="BD18" s="480">
        <f>IF(BC18="-","-",BC18/BC$6%)</f>
        <v>61.86666666666667</v>
      </c>
      <c r="BE18" s="479">
        <v>342</v>
      </c>
      <c r="BF18" s="480">
        <f>IF(BE18="-","-",BE18/BE$6%)</f>
        <v>96.3380281690141</v>
      </c>
      <c r="BG18" s="479">
        <v>10021</v>
      </c>
      <c r="BH18" s="481">
        <f>IF(BG18="-","-",BG18/BG$6%)</f>
        <v>79.03620159318558</v>
      </c>
      <c r="BI18" s="482"/>
      <c r="BJ18" s="497" t="s">
        <v>397</v>
      </c>
      <c r="BK18" s="479">
        <v>3911</v>
      </c>
      <c r="BL18" s="480">
        <f>IF(BK18="-","-",BK18/BK$6%)</f>
        <v>97.94640621086903</v>
      </c>
      <c r="BM18" s="479">
        <v>34426</v>
      </c>
      <c r="BN18" s="480">
        <f>IF(BM18="-","-",BM18/BM$6%)</f>
        <v>83.35795055570352</v>
      </c>
      <c r="BO18" s="479">
        <v>213</v>
      </c>
      <c r="BP18" s="480">
        <f>IF(BO18="-","-",BO18/BO$6%)</f>
        <v>95.94594594594594</v>
      </c>
      <c r="BQ18" s="479">
        <v>689</v>
      </c>
      <c r="BR18" s="481">
        <f>IF(BQ18="-","-",BQ18/BQ$6%)</f>
        <v>20.885116702030917</v>
      </c>
      <c r="BS18" s="482"/>
      <c r="BT18" s="498" t="s">
        <v>397</v>
      </c>
      <c r="BU18" s="479">
        <v>444</v>
      </c>
      <c r="BV18" s="480">
        <f>IF(BU18="-","-",BU18/BU$6%)</f>
        <v>99.10714285714285</v>
      </c>
      <c r="BW18" s="479">
        <v>1326</v>
      </c>
      <c r="BX18" s="480">
        <f>IF(BW18="-","-",BW18/BW$6%)</f>
        <v>94.44444444444446</v>
      </c>
      <c r="BY18" s="479">
        <v>659</v>
      </c>
      <c r="BZ18" s="480">
        <f>IF(BY18="-","-",BY18/BY$6%)</f>
        <v>99.09774436090225</v>
      </c>
      <c r="CA18" s="479">
        <v>2859</v>
      </c>
      <c r="CB18" s="481">
        <f>IF(CA18="-","-",CA18/CA$6%)</f>
        <v>81.75579067772377</v>
      </c>
      <c r="CC18" s="482"/>
      <c r="CD18" s="497" t="s">
        <v>397</v>
      </c>
      <c r="CE18" s="479">
        <v>724</v>
      </c>
      <c r="CF18" s="480">
        <f>IF(CE18="-","-",CE18/CE$6%)</f>
        <v>97.31182795698925</v>
      </c>
      <c r="CG18" s="479">
        <v>9481</v>
      </c>
      <c r="CH18" s="480">
        <f>IF(CG18="-","-",CG18/CG$6%)</f>
        <v>77.42752143732136</v>
      </c>
      <c r="CI18" s="479">
        <v>82</v>
      </c>
      <c r="CJ18" s="480">
        <f>IF(CI18="-","-",CI18/CI$6%)</f>
        <v>96.47058823529412</v>
      </c>
      <c r="CK18" s="479">
        <v>1351</v>
      </c>
      <c r="CL18" s="481">
        <f>IF(CK18="-","-",CK18/CK$6%)</f>
        <v>92.66117969821673</v>
      </c>
      <c r="CM18" s="482"/>
      <c r="CN18" s="497" t="s">
        <v>397</v>
      </c>
      <c r="CO18" s="479">
        <v>82</v>
      </c>
      <c r="CP18" s="480">
        <f>IF(CO18="-","-",CO18/CO$6%)</f>
        <v>88.17204301075269</v>
      </c>
      <c r="CQ18" s="479">
        <v>1318</v>
      </c>
      <c r="CR18" s="480">
        <f>IF(CQ18="-","-",CQ18/CQ$6%)</f>
        <v>92.49122807017544</v>
      </c>
      <c r="CS18" s="479">
        <v>250</v>
      </c>
      <c r="CT18" s="480">
        <f>IF(CS18="-","-",CS18/CS$6%)</f>
        <v>100</v>
      </c>
      <c r="CU18" s="479">
        <v>4094</v>
      </c>
      <c r="CV18" s="481">
        <f>IF(CU18="-","-",CU18/CU$6%)</f>
        <v>100</v>
      </c>
      <c r="CW18" s="482"/>
      <c r="CX18" s="497" t="s">
        <v>397</v>
      </c>
      <c r="CY18" s="479">
        <v>82</v>
      </c>
      <c r="CZ18" s="480">
        <f>IF(CY18="-","-",CY18/CY$6%)</f>
        <v>88.17204301075269</v>
      </c>
      <c r="DA18" s="479">
        <v>1318</v>
      </c>
      <c r="DB18" s="480">
        <f>IF(DA18="-","-",DA18/DA$6%)</f>
        <v>92.49122807017544</v>
      </c>
      <c r="DC18" s="479">
        <v>250</v>
      </c>
      <c r="DD18" s="480">
        <f>IF(DC18="-","-",DC18/DC$6%)</f>
        <v>100</v>
      </c>
      <c r="DE18" s="479">
        <v>4094</v>
      </c>
      <c r="DF18" s="481">
        <f>IF(DE18="-","-",DE18/DE$6%)</f>
        <v>100</v>
      </c>
    </row>
    <row r="19" spans="1:110" ht="37.5" customHeight="1">
      <c r="A19" s="482"/>
      <c r="B19" s="497" t="s">
        <v>399</v>
      </c>
      <c r="C19" s="479">
        <v>13604</v>
      </c>
      <c r="D19" s="480">
        <f t="shared" si="0"/>
        <v>98.75145180023229</v>
      </c>
      <c r="E19" s="479">
        <v>155404</v>
      </c>
      <c r="F19" s="480">
        <f t="shared" si="1"/>
        <v>87.87184837124617</v>
      </c>
      <c r="G19" s="479">
        <v>678</v>
      </c>
      <c r="H19" s="480">
        <f t="shared" si="1"/>
        <v>99.26793557833089</v>
      </c>
      <c r="I19" s="479">
        <v>6171</v>
      </c>
      <c r="J19" s="481">
        <f>IF(I19="-","-",I19/I$6%)</f>
        <v>94.85090685521057</v>
      </c>
      <c r="K19" s="482"/>
      <c r="L19" s="497" t="s">
        <v>400</v>
      </c>
      <c r="M19" s="479">
        <v>428</v>
      </c>
      <c r="N19" s="480">
        <f>IF(M19="-","-",M19/M$6%)</f>
        <v>99.07407407407406</v>
      </c>
      <c r="O19" s="479">
        <v>4204</v>
      </c>
      <c r="P19" s="480">
        <f>IF(O19="-","-",O19/O$6%)</f>
        <v>95.54545454545455</v>
      </c>
      <c r="Q19" s="479">
        <v>85</v>
      </c>
      <c r="R19" s="480">
        <f>IF(Q19="-","-",Q19/Q$6%)</f>
        <v>100</v>
      </c>
      <c r="S19" s="479">
        <v>473</v>
      </c>
      <c r="T19" s="481">
        <f>IF(S19="-","-",S19/S$6%)</f>
        <v>99.99999999999999</v>
      </c>
      <c r="U19" s="482"/>
      <c r="V19" s="497" t="s">
        <v>399</v>
      </c>
      <c r="W19" s="479">
        <v>165</v>
      </c>
      <c r="X19" s="480">
        <f>IF(W19="-","-",W19/W$6%)</f>
        <v>99.3975903614458</v>
      </c>
      <c r="Y19" s="479">
        <v>1494</v>
      </c>
      <c r="Z19" s="480">
        <f>IF(Y19="-","-",Y19/Y$6%)</f>
        <v>91.48805878750767</v>
      </c>
      <c r="AA19" s="479">
        <v>12926</v>
      </c>
      <c r="AB19" s="480">
        <f>IF(AA19="-","-",AA19/AA$6%)</f>
        <v>98.72450927976782</v>
      </c>
      <c r="AC19" s="479">
        <v>149233</v>
      </c>
      <c r="AD19" s="481">
        <f>IF(AC19="-","-",AC19/AC$6%)</f>
        <v>87.60529977046852</v>
      </c>
      <c r="AE19" s="482"/>
      <c r="AF19" s="497" t="s">
        <v>399</v>
      </c>
      <c r="AG19" s="479">
        <v>15</v>
      </c>
      <c r="AH19" s="480">
        <f>IF(AG19="-","-",AG19/AG$6%)</f>
        <v>100</v>
      </c>
      <c r="AI19" s="479">
        <v>118</v>
      </c>
      <c r="AJ19" s="480">
        <f>IF(AI19="-","-",AI19/AI$6%)</f>
        <v>100</v>
      </c>
      <c r="AK19" s="479">
        <v>3239</v>
      </c>
      <c r="AL19" s="480">
        <f>IF(AK19="-","-",AK19/AK$6%)</f>
        <v>99.845869297164</v>
      </c>
      <c r="AM19" s="479">
        <v>23464</v>
      </c>
      <c r="AN19" s="481">
        <f>IF(AM19="-","-",AM19/AM$6%)</f>
        <v>99.45744320108511</v>
      </c>
      <c r="AO19" s="482"/>
      <c r="AP19" s="497" t="s">
        <v>399</v>
      </c>
      <c r="AQ19" s="479">
        <v>1337</v>
      </c>
      <c r="AR19" s="480">
        <f>IF(AQ19="-","-",AQ19/AQ$6%)</f>
        <v>97.87701317715958</v>
      </c>
      <c r="AS19" s="479">
        <v>30817</v>
      </c>
      <c r="AT19" s="480">
        <f>IF(AS19="-","-",AS19/AS$6%)</f>
        <v>78.22963470667378</v>
      </c>
      <c r="AU19" s="479">
        <v>6</v>
      </c>
      <c r="AV19" s="480">
        <f>IF(AU19="-","-",AU19/AU$6%)</f>
        <v>85.71428571428571</v>
      </c>
      <c r="AW19" s="479">
        <v>116</v>
      </c>
      <c r="AX19" s="481">
        <f>IF(AW19="-","-",AW19/AW$6%)</f>
        <v>40.13840830449827</v>
      </c>
      <c r="AY19" s="482"/>
      <c r="AZ19" s="497" t="s">
        <v>399</v>
      </c>
      <c r="BA19" s="479">
        <v>152</v>
      </c>
      <c r="BB19" s="480">
        <f>IF(BA19="-","-",BA19/BA$6%)</f>
        <v>93.82716049382715</v>
      </c>
      <c r="BC19" s="479">
        <v>2798</v>
      </c>
      <c r="BD19" s="480">
        <f>IF(BC19="-","-",BC19/BC$6%)</f>
        <v>74.61333333333333</v>
      </c>
      <c r="BE19" s="479">
        <v>349</v>
      </c>
      <c r="BF19" s="480">
        <f>IF(BE19="-","-",BE19/BE$6%)</f>
        <v>98.30985915492958</v>
      </c>
      <c r="BG19" s="479">
        <v>10542</v>
      </c>
      <c r="BH19" s="481">
        <f>IF(BG19="-","-",BG19/BG$6%)</f>
        <v>83.14535846675605</v>
      </c>
      <c r="BI19" s="482"/>
      <c r="BJ19" s="497" t="s">
        <v>399</v>
      </c>
      <c r="BK19" s="479">
        <v>3943</v>
      </c>
      <c r="BL19" s="480">
        <f>IF(BK19="-","-",BK19/BK$6%)</f>
        <v>98.74780866516404</v>
      </c>
      <c r="BM19" s="479">
        <v>37099</v>
      </c>
      <c r="BN19" s="480">
        <f>IF(BM19="-","-",BM19/BM$6%)</f>
        <v>89.8302622339524</v>
      </c>
      <c r="BO19" s="479">
        <v>217</v>
      </c>
      <c r="BP19" s="480">
        <f>IF(BO19="-","-",BO19/BO$6%)</f>
        <v>97.74774774774774</v>
      </c>
      <c r="BQ19" s="479">
        <v>837</v>
      </c>
      <c r="BR19" s="481">
        <f>IF(BQ19="-","-",BQ19/BQ$6%)</f>
        <v>25.371324643831464</v>
      </c>
      <c r="BS19" s="482"/>
      <c r="BT19" s="498" t="s">
        <v>399</v>
      </c>
      <c r="BU19" s="479">
        <v>447</v>
      </c>
      <c r="BV19" s="480">
        <f>IF(BU19="-","-",BU19/BU$6%)</f>
        <v>99.77678571428571</v>
      </c>
      <c r="BW19" s="479">
        <v>1358</v>
      </c>
      <c r="BX19" s="480">
        <f>IF(BW19="-","-",BW19/BW$6%)</f>
        <v>96.72364672364672</v>
      </c>
      <c r="BY19" s="479">
        <v>662</v>
      </c>
      <c r="BZ19" s="480">
        <f>IF(BY19="-","-",BY19/BY$6%)</f>
        <v>99.54887218045113</v>
      </c>
      <c r="CA19" s="479">
        <v>3485</v>
      </c>
      <c r="CB19" s="481">
        <f>IF(CA19="-","-",CA19/CA$6%)</f>
        <v>99.6568487274807</v>
      </c>
      <c r="CC19" s="482"/>
      <c r="CD19" s="497" t="s">
        <v>399</v>
      </c>
      <c r="CE19" s="479">
        <v>729</v>
      </c>
      <c r="CF19" s="480">
        <f>IF(CE19="-","-",CE19/CE$6%)</f>
        <v>97.98387096774194</v>
      </c>
      <c r="CG19" s="479">
        <v>11399</v>
      </c>
      <c r="CH19" s="480">
        <f>IF(CG19="-","-",CG19/CG$6%)</f>
        <v>93.0910575745202</v>
      </c>
      <c r="CI19" s="479">
        <v>84</v>
      </c>
      <c r="CJ19" s="480">
        <f>IF(CI19="-","-",CI19/CI$6%)</f>
        <v>98.82352941176471</v>
      </c>
      <c r="CK19" s="479">
        <v>1437</v>
      </c>
      <c r="CL19" s="481">
        <f>IF(CK19="-","-",CK19/CK$6%)</f>
        <v>98.559670781893</v>
      </c>
      <c r="CM19" s="482"/>
      <c r="CN19" s="497" t="s">
        <v>399</v>
      </c>
      <c r="CO19" s="479">
        <v>82</v>
      </c>
      <c r="CP19" s="480">
        <f>IF(CO19="-","-",CO19/CO$6%)</f>
        <v>88.17204301075269</v>
      </c>
      <c r="CQ19" s="479">
        <v>1318</v>
      </c>
      <c r="CR19" s="480">
        <f>IF(CQ19="-","-",CQ19/CQ$6%)</f>
        <v>92.49122807017544</v>
      </c>
      <c r="CS19" s="479">
        <v>250</v>
      </c>
      <c r="CT19" s="480">
        <f>IF(CS19="-","-",CS19/CS$6%)</f>
        <v>100</v>
      </c>
      <c r="CU19" s="479">
        <v>4094</v>
      </c>
      <c r="CV19" s="481">
        <f>IF(CU19="-","-",CU19/CU$6%)</f>
        <v>100</v>
      </c>
      <c r="CW19" s="482"/>
      <c r="CX19" s="497" t="s">
        <v>399</v>
      </c>
      <c r="CY19" s="479">
        <v>82</v>
      </c>
      <c r="CZ19" s="480">
        <f>IF(CY19="-","-",CY19/CY$6%)</f>
        <v>88.17204301075269</v>
      </c>
      <c r="DA19" s="479">
        <v>1318</v>
      </c>
      <c r="DB19" s="480">
        <f>IF(DA19="-","-",DA19/DA$6%)</f>
        <v>92.49122807017544</v>
      </c>
      <c r="DC19" s="479">
        <v>250</v>
      </c>
      <c r="DD19" s="480">
        <f>IF(DC19="-","-",DC19/DC$6%)</f>
        <v>100</v>
      </c>
      <c r="DE19" s="479">
        <v>4094</v>
      </c>
      <c r="DF19" s="481">
        <f>IF(DE19="-","-",DE19/DE$6%)</f>
        <v>100</v>
      </c>
    </row>
    <row r="20" spans="1:110" ht="37.5" customHeight="1" thickBot="1">
      <c r="A20" s="484"/>
      <c r="B20" s="506" t="s">
        <v>401</v>
      </c>
      <c r="C20" s="486">
        <v>13650</v>
      </c>
      <c r="D20" s="487">
        <f t="shared" si="0"/>
        <v>99.08536585365854</v>
      </c>
      <c r="E20" s="486">
        <v>160887</v>
      </c>
      <c r="F20" s="487">
        <f t="shared" si="1"/>
        <v>90.97216332208106</v>
      </c>
      <c r="G20" s="486">
        <v>682</v>
      </c>
      <c r="H20" s="487">
        <f t="shared" si="1"/>
        <v>99.85358711566617</v>
      </c>
      <c r="I20" s="486">
        <v>6367</v>
      </c>
      <c r="J20" s="488">
        <f>IF(I20="-","-",I20/I$6%)</f>
        <v>97.86351060559483</v>
      </c>
      <c r="K20" s="484"/>
      <c r="L20" s="506" t="s">
        <v>402</v>
      </c>
      <c r="M20" s="486">
        <v>432</v>
      </c>
      <c r="N20" s="487">
        <f>IF(M20="-","-",M20/M$6%)</f>
        <v>100</v>
      </c>
      <c r="O20" s="486">
        <v>4400</v>
      </c>
      <c r="P20" s="487">
        <f>IF(O20="-","-",O20/O$6%)</f>
        <v>100</v>
      </c>
      <c r="Q20" s="486">
        <v>85</v>
      </c>
      <c r="R20" s="487">
        <f>IF(Q20="-","-",Q20/Q$6%)</f>
        <v>100</v>
      </c>
      <c r="S20" s="486">
        <v>473</v>
      </c>
      <c r="T20" s="488">
        <f>IF(S20="-","-",S20/S$6%)</f>
        <v>99.99999999999999</v>
      </c>
      <c r="U20" s="484"/>
      <c r="V20" s="506" t="s">
        <v>401</v>
      </c>
      <c r="W20" s="486">
        <v>165</v>
      </c>
      <c r="X20" s="487">
        <f>IF(W20="-","-",W20/W$6%)</f>
        <v>99.3975903614458</v>
      </c>
      <c r="Y20" s="486">
        <v>1494</v>
      </c>
      <c r="Z20" s="487">
        <f>IF(Y20="-","-",Y20/Y$6%)</f>
        <v>91.48805878750767</v>
      </c>
      <c r="AA20" s="486">
        <v>12968</v>
      </c>
      <c r="AB20" s="487">
        <f>IF(AA20="-","-",AA20/AA$6%)</f>
        <v>99.0452913770717</v>
      </c>
      <c r="AC20" s="486">
        <v>154520</v>
      </c>
      <c r="AD20" s="488">
        <f>IF(AC20="-","-",AC20/AC$6%)</f>
        <v>90.7089646427586</v>
      </c>
      <c r="AE20" s="484"/>
      <c r="AF20" s="506" t="s">
        <v>401</v>
      </c>
      <c r="AG20" s="486">
        <v>15</v>
      </c>
      <c r="AH20" s="487">
        <f>IF(AG20="-","-",AG20/AG$6%)</f>
        <v>100</v>
      </c>
      <c r="AI20" s="486">
        <v>118</v>
      </c>
      <c r="AJ20" s="487">
        <f>IF(AI20="-","-",AI20/AI$6%)</f>
        <v>100</v>
      </c>
      <c r="AK20" s="486">
        <v>3242</v>
      </c>
      <c r="AL20" s="487">
        <f>IF(AK20="-","-",AK20/AK$6%)</f>
        <v>99.9383477188656</v>
      </c>
      <c r="AM20" s="486">
        <v>23586</v>
      </c>
      <c r="AN20" s="488">
        <f>IF(AM20="-","-",AM20/AM$6%)</f>
        <v>99.97456765005087</v>
      </c>
      <c r="AO20" s="484"/>
      <c r="AP20" s="506" t="s">
        <v>401</v>
      </c>
      <c r="AQ20" s="486">
        <v>1348</v>
      </c>
      <c r="AR20" s="487">
        <f>IF(AQ20="-","-",AQ20/AQ$6%)</f>
        <v>98.68228404099561</v>
      </c>
      <c r="AS20" s="486">
        <v>32933</v>
      </c>
      <c r="AT20" s="487">
        <f>IF(AS20="-","-",AS20/AS$6%)</f>
        <v>83.60114741197674</v>
      </c>
      <c r="AU20" s="486">
        <v>7</v>
      </c>
      <c r="AV20" s="487">
        <f>IF(AU20="-","-",AU20/AU$6%)</f>
        <v>99.99999999999999</v>
      </c>
      <c r="AW20" s="486">
        <v>289</v>
      </c>
      <c r="AX20" s="488">
        <f>IF(AW20="-","-",AW20/AW$6%)</f>
        <v>100</v>
      </c>
      <c r="AY20" s="484"/>
      <c r="AZ20" s="506" t="s">
        <v>401</v>
      </c>
      <c r="BA20" s="486">
        <v>156</v>
      </c>
      <c r="BB20" s="487">
        <f>IF(BA20="-","-",BA20/BA$6%)</f>
        <v>96.29629629629629</v>
      </c>
      <c r="BC20" s="486">
        <v>3270</v>
      </c>
      <c r="BD20" s="487">
        <f>IF(BC20="-","-",BC20/BC$6%)</f>
        <v>87.2</v>
      </c>
      <c r="BE20" s="486">
        <v>351</v>
      </c>
      <c r="BF20" s="487">
        <f>IF(BE20="-","-",BE20/BE$6%)</f>
        <v>98.87323943661973</v>
      </c>
      <c r="BG20" s="486">
        <v>10874</v>
      </c>
      <c r="BH20" s="488">
        <f>IF(BG20="-","-",BG20/BG$6%)</f>
        <v>85.76386150327312</v>
      </c>
      <c r="BI20" s="484"/>
      <c r="BJ20" s="506" t="s">
        <v>401</v>
      </c>
      <c r="BK20" s="486">
        <v>3955</v>
      </c>
      <c r="BL20" s="487">
        <f>IF(BK20="-","-",BK20/BK$6%)</f>
        <v>99.04833458552467</v>
      </c>
      <c r="BM20" s="486">
        <v>38776</v>
      </c>
      <c r="BN20" s="487">
        <f>IF(BM20="-","-",BM20/BM$6%)</f>
        <v>93.89089324196712</v>
      </c>
      <c r="BO20" s="486">
        <v>218</v>
      </c>
      <c r="BP20" s="487">
        <f>IF(BO20="-","-",BO20/BO$6%)</f>
        <v>98.19819819819818</v>
      </c>
      <c r="BQ20" s="486">
        <v>877</v>
      </c>
      <c r="BR20" s="488">
        <f>IF(BQ20="-","-",BQ20/BQ$6%)</f>
        <v>26.58381327675053</v>
      </c>
      <c r="BS20" s="484"/>
      <c r="BT20" s="507" t="s">
        <v>401</v>
      </c>
      <c r="BU20" s="486">
        <v>448</v>
      </c>
      <c r="BV20" s="487">
        <f>IF(BU20="-","-",BU20/BU$6%)</f>
        <v>99.99999999999999</v>
      </c>
      <c r="BW20" s="486">
        <v>1404</v>
      </c>
      <c r="BX20" s="487">
        <f>IF(BW20="-","-",BW20/BW$6%)</f>
        <v>100</v>
      </c>
      <c r="BY20" s="486">
        <v>663</v>
      </c>
      <c r="BZ20" s="487">
        <f>IF(BY20="-","-",BY20/BY$6%)</f>
        <v>99.69924812030075</v>
      </c>
      <c r="CA20" s="486">
        <v>3485</v>
      </c>
      <c r="CB20" s="488">
        <f>IF(CA20="-","-",CA20/CA$6%)</f>
        <v>99.6568487274807</v>
      </c>
      <c r="CC20" s="484"/>
      <c r="CD20" s="506" t="s">
        <v>401</v>
      </c>
      <c r="CE20" s="486">
        <v>731</v>
      </c>
      <c r="CF20" s="487">
        <f>IF(CE20="-","-",CE20/CE$6%)</f>
        <v>98.25268817204301</v>
      </c>
      <c r="CG20" s="486">
        <v>11510</v>
      </c>
      <c r="CH20" s="487">
        <f>IF(CG20="-","-",CG20/CG$6%)</f>
        <v>93.9975500204165</v>
      </c>
      <c r="CI20" s="486">
        <v>84</v>
      </c>
      <c r="CJ20" s="487">
        <f>IF(CI20="-","-",CI20/CI$6%)</f>
        <v>98.82352941176471</v>
      </c>
      <c r="CK20" s="486">
        <v>1437</v>
      </c>
      <c r="CL20" s="488">
        <f>IF(CK20="-","-",CK20/CK$6%)</f>
        <v>98.559670781893</v>
      </c>
      <c r="CM20" s="484"/>
      <c r="CN20" s="506" t="s">
        <v>401</v>
      </c>
      <c r="CO20" s="486">
        <v>83</v>
      </c>
      <c r="CP20" s="487">
        <f>IF(CO20="-","-",CO20/CO$6%)</f>
        <v>89.24731182795698</v>
      </c>
      <c r="CQ20" s="486">
        <v>1346</v>
      </c>
      <c r="CR20" s="487">
        <f>IF(CQ20="-","-",CQ20/CQ$6%)</f>
        <v>94.45614035087719</v>
      </c>
      <c r="CS20" s="486">
        <v>250</v>
      </c>
      <c r="CT20" s="487">
        <f>IF(CS20="-","-",CS20/CS$6%)</f>
        <v>100</v>
      </c>
      <c r="CU20" s="486">
        <v>4094</v>
      </c>
      <c r="CV20" s="488">
        <f>IF(CU20="-","-",CU20/CU$6%)</f>
        <v>100</v>
      </c>
      <c r="CW20" s="484"/>
      <c r="CX20" s="506" t="s">
        <v>401</v>
      </c>
      <c r="CY20" s="486">
        <v>83</v>
      </c>
      <c r="CZ20" s="487">
        <f>IF(CY20="-","-",CY20/CY$6%)</f>
        <v>89.24731182795698</v>
      </c>
      <c r="DA20" s="486">
        <v>1346</v>
      </c>
      <c r="DB20" s="487">
        <f>IF(DA20="-","-",DA20/DA$6%)</f>
        <v>94.45614035087719</v>
      </c>
      <c r="DC20" s="486">
        <v>250</v>
      </c>
      <c r="DD20" s="487">
        <f>IF(DC20="-","-",DC20/DC$6%)</f>
        <v>100</v>
      </c>
      <c r="DE20" s="486">
        <v>4094</v>
      </c>
      <c r="DF20" s="488">
        <f>IF(DE20="-","-",DE20/DE$6%)</f>
        <v>100</v>
      </c>
    </row>
    <row r="21" ht="18.75" customHeight="1">
      <c r="B21" s="439" t="s">
        <v>403</v>
      </c>
    </row>
  </sheetData>
  <sheetProtection/>
  <mergeCells count="110">
    <mergeCell ref="BS7:BS20"/>
    <mergeCell ref="CC7:CC20"/>
    <mergeCell ref="CM7:CM20"/>
    <mergeCell ref="CW7:CW20"/>
    <mergeCell ref="CC6:CD6"/>
    <mergeCell ref="CM6:CN6"/>
    <mergeCell ref="CW6:CX6"/>
    <mergeCell ref="A7:A20"/>
    <mergeCell ref="K7:K20"/>
    <mergeCell ref="U7:U20"/>
    <mergeCell ref="AE7:AE20"/>
    <mergeCell ref="AO7:AO20"/>
    <mergeCell ref="AY7:AY20"/>
    <mergeCell ref="BI7:BI20"/>
    <mergeCell ref="DC4:DD4"/>
    <mergeCell ref="DE4:DF4"/>
    <mergeCell ref="A6:B6"/>
    <mergeCell ref="K6:L6"/>
    <mergeCell ref="U6:V6"/>
    <mergeCell ref="AE6:AF6"/>
    <mergeCell ref="AO6:AP6"/>
    <mergeCell ref="AY6:AZ6"/>
    <mergeCell ref="BI6:BJ6"/>
    <mergeCell ref="BS6:BT6"/>
    <mergeCell ref="CO4:CP4"/>
    <mergeCell ref="CQ4:CR4"/>
    <mergeCell ref="CS4:CT4"/>
    <mergeCell ref="CU4:CV4"/>
    <mergeCell ref="CY4:CZ4"/>
    <mergeCell ref="DA4:DB4"/>
    <mergeCell ref="BY4:BZ4"/>
    <mergeCell ref="CA4:CB4"/>
    <mergeCell ref="CE4:CF4"/>
    <mergeCell ref="CG4:CH4"/>
    <mergeCell ref="CI4:CJ4"/>
    <mergeCell ref="CK4:CL4"/>
    <mergeCell ref="BK4:BL4"/>
    <mergeCell ref="BM4:BN4"/>
    <mergeCell ref="BO4:BP4"/>
    <mergeCell ref="BQ4:BR4"/>
    <mergeCell ref="BU4:BV4"/>
    <mergeCell ref="BW4:BX4"/>
    <mergeCell ref="AU4:AV4"/>
    <mergeCell ref="AW4:AX4"/>
    <mergeCell ref="BA4:BB4"/>
    <mergeCell ref="BC4:BD4"/>
    <mergeCell ref="BE4:BF4"/>
    <mergeCell ref="BG4:BH4"/>
    <mergeCell ref="AG4:AH4"/>
    <mergeCell ref="AI4:AJ4"/>
    <mergeCell ref="AK4:AL4"/>
    <mergeCell ref="AM4:AN4"/>
    <mergeCell ref="AQ4:AR4"/>
    <mergeCell ref="AS4:AT4"/>
    <mergeCell ref="Q4:R4"/>
    <mergeCell ref="S4:T4"/>
    <mergeCell ref="W4:X4"/>
    <mergeCell ref="Y4:Z4"/>
    <mergeCell ref="AA4:AB4"/>
    <mergeCell ref="AC4:AD4"/>
    <mergeCell ref="CO3:CR3"/>
    <mergeCell ref="CS3:CV3"/>
    <mergeCell ref="CY3:DB3"/>
    <mergeCell ref="DC3:DF3"/>
    <mergeCell ref="C4:D4"/>
    <mergeCell ref="E4:F4"/>
    <mergeCell ref="G4:H4"/>
    <mergeCell ref="I4:J4"/>
    <mergeCell ref="M4:N4"/>
    <mergeCell ref="O4:P4"/>
    <mergeCell ref="BK3:BN3"/>
    <mergeCell ref="BO3:BR3"/>
    <mergeCell ref="BU3:BX3"/>
    <mergeCell ref="BY3:CB3"/>
    <mergeCell ref="CE3:CH3"/>
    <mergeCell ref="CI3:CL3"/>
    <mergeCell ref="AG3:AJ3"/>
    <mergeCell ref="AK3:AN3"/>
    <mergeCell ref="AQ3:AT3"/>
    <mergeCell ref="AU3:AX3"/>
    <mergeCell ref="BA3:BD3"/>
    <mergeCell ref="BE3:BH3"/>
    <mergeCell ref="CO2:CR2"/>
    <mergeCell ref="CS2:CV2"/>
    <mergeCell ref="CY2:DB2"/>
    <mergeCell ref="DC2:DF2"/>
    <mergeCell ref="C3:F3"/>
    <mergeCell ref="G3:J3"/>
    <mergeCell ref="M3:P3"/>
    <mergeCell ref="Q3:T3"/>
    <mergeCell ref="W3:Z3"/>
    <mergeCell ref="AA3:AD3"/>
    <mergeCell ref="BK2:BN2"/>
    <mergeCell ref="BO2:BR2"/>
    <mergeCell ref="BU2:BX2"/>
    <mergeCell ref="BY2:CB2"/>
    <mergeCell ref="CE2:CH2"/>
    <mergeCell ref="CI2:CL2"/>
    <mergeCell ref="AG2:AJ2"/>
    <mergeCell ref="AK2:AN2"/>
    <mergeCell ref="AQ2:AT2"/>
    <mergeCell ref="AU2:AX2"/>
    <mergeCell ref="BA2:BD2"/>
    <mergeCell ref="BE2:BH2"/>
    <mergeCell ref="C2:F2"/>
    <mergeCell ref="G2:J2"/>
    <mergeCell ref="M2:P2"/>
    <mergeCell ref="Q2:T2"/>
    <mergeCell ref="W2:Z2"/>
    <mergeCell ref="AA2:AD2"/>
  </mergeCells>
  <printOptions/>
  <pageMargins left="0.7874015748031497" right="0.7874015748031497" top="0.7874015748031497" bottom="0" header="0.5118110236220472" footer="0.31496062992125984"/>
  <pageSetup firstPageNumber="87" useFirstPageNumber="1" horizontalDpi="600" verticalDpi="600" orientation="portrait" pageOrder="overThenDown" paperSize="9" r:id="rId1"/>
  <headerFooter alignWithMargins="0">
    <oddFooter>&amp;C&amp;11- &amp;P&amp; 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50"/>
  <sheetViews>
    <sheetView zoomScaleSheetLayoutView="90" zoomScalePageLayoutView="0" workbookViewId="0" topLeftCell="A1">
      <pane xSplit="6" ySplit="3" topLeftCell="G4" activePane="bottomRight" state="frozen"/>
      <selection pane="topLeft" activeCell="G3" sqref="G3"/>
      <selection pane="topRight" activeCell="N3" sqref="N3"/>
      <selection pane="bottomLeft" activeCell="G18" sqref="G18"/>
      <selection pane="bottomRight" activeCell="A1" sqref="A1"/>
    </sheetView>
  </sheetViews>
  <sheetFormatPr defaultColWidth="9.00390625" defaultRowHeight="13.5"/>
  <cols>
    <col min="1" max="1" width="1.4921875" style="509" customWidth="1"/>
    <col min="2" max="3" width="0.74609375" style="509" customWidth="1"/>
    <col min="4" max="4" width="4.125" style="509" customWidth="1"/>
    <col min="5" max="5" width="35.875" style="509" customWidth="1"/>
    <col min="6" max="6" width="1.4921875" style="510" customWidth="1"/>
    <col min="7" max="7" width="9.375" style="511" customWidth="1"/>
    <col min="8" max="10" width="9.875" style="511" customWidth="1"/>
    <col min="11" max="16384" width="9.00390625" style="512" customWidth="1"/>
  </cols>
  <sheetData>
    <row r="1" ht="18.75" customHeight="1">
      <c r="A1" s="508" t="s">
        <v>404</v>
      </c>
    </row>
    <row r="2" spans="1:10" s="64" customFormat="1" ht="18" customHeight="1">
      <c r="A2" s="513" t="s">
        <v>405</v>
      </c>
      <c r="B2" s="514"/>
      <c r="C2" s="514"/>
      <c r="D2" s="514"/>
      <c r="E2" s="514"/>
      <c r="F2" s="515"/>
      <c r="G2" s="516" t="s">
        <v>18</v>
      </c>
      <c r="H2" s="517" t="s">
        <v>406</v>
      </c>
      <c r="I2" s="518"/>
      <c r="J2" s="519"/>
    </row>
    <row r="3" spans="1:10" s="64" customFormat="1" ht="18" customHeight="1">
      <c r="A3" s="520"/>
      <c r="B3" s="521"/>
      <c r="C3" s="521"/>
      <c r="D3" s="521"/>
      <c r="E3" s="521"/>
      <c r="F3" s="522"/>
      <c r="G3" s="523"/>
      <c r="H3" s="524"/>
      <c r="I3" s="524" t="s">
        <v>19</v>
      </c>
      <c r="J3" s="525" t="s">
        <v>20</v>
      </c>
    </row>
    <row r="4" spans="1:10" s="63" customFormat="1" ht="15.75" customHeight="1">
      <c r="A4" s="526" t="s">
        <v>407</v>
      </c>
      <c r="B4" s="527"/>
      <c r="C4" s="527"/>
      <c r="D4" s="527"/>
      <c r="E4" s="528" t="s">
        <v>22</v>
      </c>
      <c r="F4" s="529"/>
      <c r="G4" s="530">
        <v>57811</v>
      </c>
      <c r="H4" s="530">
        <v>504898</v>
      </c>
      <c r="I4" s="530">
        <v>265995</v>
      </c>
      <c r="J4" s="531">
        <v>238668</v>
      </c>
    </row>
    <row r="5" spans="1:10" s="63" customFormat="1" ht="15.75" customHeight="1">
      <c r="A5" s="526" t="s">
        <v>408</v>
      </c>
      <c r="B5" s="527"/>
      <c r="C5" s="527"/>
      <c r="D5" s="527"/>
      <c r="E5" s="528" t="s">
        <v>340</v>
      </c>
      <c r="F5" s="529"/>
      <c r="G5" s="530">
        <v>57228</v>
      </c>
      <c r="H5" s="530">
        <v>483951</v>
      </c>
      <c r="I5" s="530">
        <v>249738</v>
      </c>
      <c r="J5" s="531">
        <v>233978</v>
      </c>
    </row>
    <row r="6" spans="1:10" s="63" customFormat="1" ht="15.75" customHeight="1">
      <c r="A6" s="526" t="s">
        <v>409</v>
      </c>
      <c r="B6" s="527"/>
      <c r="C6" s="527"/>
      <c r="D6" s="527"/>
      <c r="E6" s="528" t="s">
        <v>24</v>
      </c>
      <c r="F6" s="529"/>
      <c r="G6" s="530">
        <v>1194</v>
      </c>
      <c r="H6" s="530">
        <v>12838</v>
      </c>
      <c r="I6" s="530">
        <v>8624</v>
      </c>
      <c r="J6" s="531">
        <v>4214</v>
      </c>
    </row>
    <row r="7" spans="1:10" s="63" customFormat="1" ht="15.75" customHeight="1">
      <c r="A7" s="532" t="s">
        <v>410</v>
      </c>
      <c r="B7" s="533"/>
      <c r="C7" s="533"/>
      <c r="D7" s="533"/>
      <c r="E7" s="534" t="s">
        <v>25</v>
      </c>
      <c r="F7" s="535"/>
      <c r="G7" s="536">
        <v>991</v>
      </c>
      <c r="H7" s="536">
        <v>10361</v>
      </c>
      <c r="I7" s="536">
        <v>6515</v>
      </c>
      <c r="J7" s="537">
        <v>3846</v>
      </c>
    </row>
    <row r="8" spans="1:10" s="63" customFormat="1" ht="15.75" customHeight="1">
      <c r="A8" s="538"/>
      <c r="B8" s="539" t="s">
        <v>411</v>
      </c>
      <c r="C8" s="539"/>
      <c r="D8" s="539"/>
      <c r="E8" s="540" t="s">
        <v>26</v>
      </c>
      <c r="F8" s="541"/>
      <c r="G8" s="542">
        <v>794</v>
      </c>
      <c r="H8" s="542">
        <v>8486</v>
      </c>
      <c r="I8" s="542">
        <v>4843</v>
      </c>
      <c r="J8" s="543">
        <v>3643</v>
      </c>
    </row>
    <row r="9" spans="1:10" s="63" customFormat="1" ht="15.75" customHeight="1">
      <c r="A9" s="538"/>
      <c r="B9" s="539"/>
      <c r="C9" s="544" t="s">
        <v>412</v>
      </c>
      <c r="D9" s="544"/>
      <c r="E9" s="540" t="s">
        <v>413</v>
      </c>
      <c r="F9" s="541" t="s">
        <v>414</v>
      </c>
      <c r="G9" s="542">
        <v>5</v>
      </c>
      <c r="H9" s="542">
        <v>13</v>
      </c>
      <c r="I9" s="542">
        <v>7</v>
      </c>
      <c r="J9" s="543">
        <v>6</v>
      </c>
    </row>
    <row r="10" spans="1:10" s="63" customFormat="1" ht="15.75" customHeight="1">
      <c r="A10" s="538"/>
      <c r="B10" s="539"/>
      <c r="C10" s="544" t="s">
        <v>415</v>
      </c>
      <c r="D10" s="544"/>
      <c r="E10" s="540" t="s">
        <v>416</v>
      </c>
      <c r="F10" s="541"/>
      <c r="G10" s="542">
        <v>201</v>
      </c>
      <c r="H10" s="542">
        <v>2634</v>
      </c>
      <c r="I10" s="542">
        <v>1117</v>
      </c>
      <c r="J10" s="543">
        <v>1517</v>
      </c>
    </row>
    <row r="11" spans="1:10" s="65" customFormat="1" ht="15.75" customHeight="1">
      <c r="A11" s="538"/>
      <c r="B11" s="539"/>
      <c r="C11" s="544" t="s">
        <v>417</v>
      </c>
      <c r="D11" s="544"/>
      <c r="E11" s="540" t="s">
        <v>418</v>
      </c>
      <c r="F11" s="541"/>
      <c r="G11" s="542">
        <v>408</v>
      </c>
      <c r="H11" s="542">
        <v>3667</v>
      </c>
      <c r="I11" s="542">
        <v>2439</v>
      </c>
      <c r="J11" s="543">
        <v>1228</v>
      </c>
    </row>
    <row r="12" spans="1:10" s="63" customFormat="1" ht="15.75" customHeight="1">
      <c r="A12" s="538"/>
      <c r="B12" s="539"/>
      <c r="C12" s="544" t="s">
        <v>419</v>
      </c>
      <c r="D12" s="544"/>
      <c r="E12" s="540" t="s">
        <v>420</v>
      </c>
      <c r="F12" s="541" t="s">
        <v>414</v>
      </c>
      <c r="G12" s="542">
        <v>159</v>
      </c>
      <c r="H12" s="542">
        <v>2013</v>
      </c>
      <c r="I12" s="542">
        <v>1154</v>
      </c>
      <c r="J12" s="543">
        <v>859</v>
      </c>
    </row>
    <row r="13" spans="1:10" s="63" customFormat="1" ht="15.75" customHeight="1">
      <c r="A13" s="538"/>
      <c r="B13" s="539"/>
      <c r="C13" s="544" t="s">
        <v>421</v>
      </c>
      <c r="D13" s="544"/>
      <c r="E13" s="540" t="s">
        <v>422</v>
      </c>
      <c r="F13" s="541"/>
      <c r="G13" s="542">
        <v>21</v>
      </c>
      <c r="H13" s="542">
        <v>159</v>
      </c>
      <c r="I13" s="542">
        <v>126</v>
      </c>
      <c r="J13" s="543">
        <v>33</v>
      </c>
    </row>
    <row r="14" spans="1:10" s="63" customFormat="1" ht="15.75" customHeight="1">
      <c r="A14" s="538"/>
      <c r="B14" s="539" t="s">
        <v>423</v>
      </c>
      <c r="C14" s="544"/>
      <c r="D14" s="544"/>
      <c r="E14" s="540" t="s">
        <v>27</v>
      </c>
      <c r="F14" s="541"/>
      <c r="G14" s="542">
        <v>197</v>
      </c>
      <c r="H14" s="542">
        <v>1875</v>
      </c>
      <c r="I14" s="542">
        <v>1672</v>
      </c>
      <c r="J14" s="543">
        <v>203</v>
      </c>
    </row>
    <row r="15" spans="1:10" s="63" customFormat="1" ht="15.75" customHeight="1">
      <c r="A15" s="538"/>
      <c r="B15" s="539"/>
      <c r="C15" s="544" t="s">
        <v>424</v>
      </c>
      <c r="D15" s="544"/>
      <c r="E15" s="540" t="s">
        <v>413</v>
      </c>
      <c r="F15" s="541" t="s">
        <v>414</v>
      </c>
      <c r="G15" s="545" t="s">
        <v>3</v>
      </c>
      <c r="H15" s="545" t="s">
        <v>3</v>
      </c>
      <c r="I15" s="545" t="s">
        <v>3</v>
      </c>
      <c r="J15" s="546" t="s">
        <v>3</v>
      </c>
    </row>
    <row r="16" spans="1:10" s="63" customFormat="1" ht="15.75" customHeight="1">
      <c r="A16" s="538"/>
      <c r="B16" s="539"/>
      <c r="C16" s="544" t="s">
        <v>425</v>
      </c>
      <c r="D16" s="544"/>
      <c r="E16" s="540" t="s">
        <v>426</v>
      </c>
      <c r="F16" s="541"/>
      <c r="G16" s="542">
        <v>118</v>
      </c>
      <c r="H16" s="542">
        <v>1194</v>
      </c>
      <c r="I16" s="542">
        <v>1101</v>
      </c>
      <c r="J16" s="543">
        <v>93</v>
      </c>
    </row>
    <row r="17" spans="1:10" s="63" customFormat="1" ht="15.75" customHeight="1">
      <c r="A17" s="538"/>
      <c r="B17" s="539"/>
      <c r="C17" s="544" t="s">
        <v>427</v>
      </c>
      <c r="D17" s="544"/>
      <c r="E17" s="540" t="s">
        <v>428</v>
      </c>
      <c r="F17" s="541"/>
      <c r="G17" s="542">
        <v>34</v>
      </c>
      <c r="H17" s="542">
        <v>241</v>
      </c>
      <c r="I17" s="542">
        <v>200</v>
      </c>
      <c r="J17" s="543">
        <v>41</v>
      </c>
    </row>
    <row r="18" spans="1:10" s="63" customFormat="1" ht="15.75" customHeight="1">
      <c r="A18" s="538"/>
      <c r="B18" s="539"/>
      <c r="C18" s="544" t="s">
        <v>429</v>
      </c>
      <c r="D18" s="544"/>
      <c r="E18" s="540" t="s">
        <v>430</v>
      </c>
      <c r="F18" s="541" t="s">
        <v>414</v>
      </c>
      <c r="G18" s="542">
        <v>2</v>
      </c>
      <c r="H18" s="542">
        <v>6</v>
      </c>
      <c r="I18" s="542">
        <v>5</v>
      </c>
      <c r="J18" s="543">
        <v>1</v>
      </c>
    </row>
    <row r="19" spans="1:10" s="63" customFormat="1" ht="15.75" customHeight="1">
      <c r="A19" s="538"/>
      <c r="B19" s="539"/>
      <c r="C19" s="544" t="s">
        <v>431</v>
      </c>
      <c r="D19" s="544"/>
      <c r="E19" s="540" t="s">
        <v>432</v>
      </c>
      <c r="F19" s="541"/>
      <c r="G19" s="542">
        <v>42</v>
      </c>
      <c r="H19" s="542">
        <v>424</v>
      </c>
      <c r="I19" s="542">
        <v>359</v>
      </c>
      <c r="J19" s="543">
        <v>65</v>
      </c>
    </row>
    <row r="20" spans="1:10" s="63" customFormat="1" ht="15.75" customHeight="1">
      <c r="A20" s="538"/>
      <c r="B20" s="539"/>
      <c r="C20" s="544" t="s">
        <v>433</v>
      </c>
      <c r="D20" s="544"/>
      <c r="E20" s="540" t="s">
        <v>434</v>
      </c>
      <c r="F20" s="541"/>
      <c r="G20" s="542">
        <v>1</v>
      </c>
      <c r="H20" s="542">
        <v>10</v>
      </c>
      <c r="I20" s="542">
        <v>7</v>
      </c>
      <c r="J20" s="543">
        <v>3</v>
      </c>
    </row>
    <row r="21" spans="1:10" s="63" customFormat="1" ht="15.75" customHeight="1">
      <c r="A21" s="532" t="s">
        <v>336</v>
      </c>
      <c r="B21" s="533"/>
      <c r="C21" s="547"/>
      <c r="D21" s="547"/>
      <c r="E21" s="534" t="s">
        <v>28</v>
      </c>
      <c r="F21" s="535"/>
      <c r="G21" s="536">
        <v>203</v>
      </c>
      <c r="H21" s="536">
        <v>2477</v>
      </c>
      <c r="I21" s="536">
        <v>2109</v>
      </c>
      <c r="J21" s="537">
        <v>368</v>
      </c>
    </row>
    <row r="22" spans="1:10" s="63" customFormat="1" ht="15.75" customHeight="1">
      <c r="A22" s="538"/>
      <c r="B22" s="539" t="s">
        <v>435</v>
      </c>
      <c r="C22" s="544"/>
      <c r="D22" s="544"/>
      <c r="E22" s="540" t="s">
        <v>29</v>
      </c>
      <c r="F22" s="541"/>
      <c r="G22" s="542">
        <v>126</v>
      </c>
      <c r="H22" s="542">
        <v>1814</v>
      </c>
      <c r="I22" s="542">
        <v>1592</v>
      </c>
      <c r="J22" s="543">
        <v>222</v>
      </c>
    </row>
    <row r="23" spans="1:10" s="63" customFormat="1" ht="15.75" customHeight="1">
      <c r="A23" s="538"/>
      <c r="B23" s="539"/>
      <c r="C23" s="544" t="s">
        <v>436</v>
      </c>
      <c r="D23" s="544"/>
      <c r="E23" s="540" t="s">
        <v>413</v>
      </c>
      <c r="F23" s="541" t="s">
        <v>414</v>
      </c>
      <c r="G23" s="545" t="s">
        <v>3</v>
      </c>
      <c r="H23" s="545" t="s">
        <v>3</v>
      </c>
      <c r="I23" s="545" t="s">
        <v>3</v>
      </c>
      <c r="J23" s="546" t="s">
        <v>3</v>
      </c>
    </row>
    <row r="24" spans="1:10" s="63" customFormat="1" ht="15.75" customHeight="1">
      <c r="A24" s="538"/>
      <c r="B24" s="539"/>
      <c r="C24" s="544" t="s">
        <v>437</v>
      </c>
      <c r="D24" s="544"/>
      <c r="E24" s="540" t="s">
        <v>438</v>
      </c>
      <c r="F24" s="541"/>
      <c r="G24" s="542">
        <v>122</v>
      </c>
      <c r="H24" s="542">
        <v>1735</v>
      </c>
      <c r="I24" s="542">
        <v>1515</v>
      </c>
      <c r="J24" s="543">
        <v>220</v>
      </c>
    </row>
    <row r="25" spans="1:10" s="63" customFormat="1" ht="15.75" customHeight="1">
      <c r="A25" s="538"/>
      <c r="B25" s="539"/>
      <c r="C25" s="544" t="s">
        <v>439</v>
      </c>
      <c r="D25" s="544"/>
      <c r="E25" s="540" t="s">
        <v>440</v>
      </c>
      <c r="F25" s="541"/>
      <c r="G25" s="542">
        <v>4</v>
      </c>
      <c r="H25" s="542">
        <v>79</v>
      </c>
      <c r="I25" s="542">
        <v>77</v>
      </c>
      <c r="J25" s="543">
        <v>2</v>
      </c>
    </row>
    <row r="26" spans="1:10" s="63" customFormat="1" ht="15.75" customHeight="1">
      <c r="A26" s="538"/>
      <c r="B26" s="539" t="s">
        <v>441</v>
      </c>
      <c r="C26" s="544"/>
      <c r="D26" s="544"/>
      <c r="E26" s="540" t="s">
        <v>30</v>
      </c>
      <c r="F26" s="541"/>
      <c r="G26" s="542">
        <v>77</v>
      </c>
      <c r="H26" s="542">
        <v>663</v>
      </c>
      <c r="I26" s="542">
        <v>517</v>
      </c>
      <c r="J26" s="543">
        <v>146</v>
      </c>
    </row>
    <row r="27" spans="1:10" s="63" customFormat="1" ht="15.75" customHeight="1">
      <c r="A27" s="538"/>
      <c r="B27" s="539"/>
      <c r="C27" s="544" t="s">
        <v>442</v>
      </c>
      <c r="D27" s="544"/>
      <c r="E27" s="540" t="s">
        <v>413</v>
      </c>
      <c r="F27" s="541" t="s">
        <v>414</v>
      </c>
      <c r="G27" s="545" t="s">
        <v>3</v>
      </c>
      <c r="H27" s="545" t="s">
        <v>3</v>
      </c>
      <c r="I27" s="545" t="s">
        <v>3</v>
      </c>
      <c r="J27" s="546" t="s">
        <v>3</v>
      </c>
    </row>
    <row r="28" spans="1:10" s="63" customFormat="1" ht="15.75" customHeight="1">
      <c r="A28" s="538"/>
      <c r="B28" s="539"/>
      <c r="C28" s="544" t="s">
        <v>443</v>
      </c>
      <c r="D28" s="544"/>
      <c r="E28" s="540" t="s">
        <v>444</v>
      </c>
      <c r="F28" s="541"/>
      <c r="G28" s="542">
        <v>34</v>
      </c>
      <c r="H28" s="542">
        <v>361</v>
      </c>
      <c r="I28" s="542">
        <v>283</v>
      </c>
      <c r="J28" s="543">
        <v>78</v>
      </c>
    </row>
    <row r="29" spans="1:10" s="63" customFormat="1" ht="15.75" customHeight="1">
      <c r="A29" s="548"/>
      <c r="B29" s="549"/>
      <c r="C29" s="550" t="s">
        <v>445</v>
      </c>
      <c r="D29" s="550"/>
      <c r="E29" s="551" t="s">
        <v>446</v>
      </c>
      <c r="F29" s="552"/>
      <c r="G29" s="553">
        <v>43</v>
      </c>
      <c r="H29" s="553">
        <v>302</v>
      </c>
      <c r="I29" s="553">
        <v>234</v>
      </c>
      <c r="J29" s="554">
        <v>68</v>
      </c>
    </row>
    <row r="30" spans="1:10" s="63" customFormat="1" ht="15.75" customHeight="1">
      <c r="A30" s="526" t="s">
        <v>447</v>
      </c>
      <c r="B30" s="527"/>
      <c r="C30" s="555"/>
      <c r="D30" s="555"/>
      <c r="E30" s="528" t="s">
        <v>448</v>
      </c>
      <c r="F30" s="529"/>
      <c r="G30" s="530">
        <v>56617</v>
      </c>
      <c r="H30" s="530">
        <v>492060</v>
      </c>
      <c r="I30" s="530">
        <v>257371</v>
      </c>
      <c r="J30" s="531">
        <v>234454</v>
      </c>
    </row>
    <row r="31" spans="1:10" s="63" customFormat="1" ht="15.75" customHeight="1">
      <c r="A31" s="526" t="s">
        <v>449</v>
      </c>
      <c r="B31" s="527"/>
      <c r="C31" s="555"/>
      <c r="D31" s="555"/>
      <c r="E31" s="528" t="s">
        <v>344</v>
      </c>
      <c r="F31" s="529"/>
      <c r="G31" s="530">
        <v>56034</v>
      </c>
      <c r="H31" s="530">
        <v>471113</v>
      </c>
      <c r="I31" s="530">
        <v>241114</v>
      </c>
      <c r="J31" s="531">
        <v>229764</v>
      </c>
    </row>
    <row r="32" spans="1:10" s="63" customFormat="1" ht="15.75" customHeight="1">
      <c r="A32" s="532" t="s">
        <v>338</v>
      </c>
      <c r="B32" s="533"/>
      <c r="C32" s="547"/>
      <c r="D32" s="547"/>
      <c r="E32" s="534" t="s">
        <v>31</v>
      </c>
      <c r="F32" s="535"/>
      <c r="G32" s="536">
        <v>23</v>
      </c>
      <c r="H32" s="536">
        <v>171</v>
      </c>
      <c r="I32" s="536">
        <v>137</v>
      </c>
      <c r="J32" s="537">
        <v>34</v>
      </c>
    </row>
    <row r="33" spans="1:10" s="63" customFormat="1" ht="15.75" customHeight="1">
      <c r="A33" s="538"/>
      <c r="B33" s="539" t="s">
        <v>450</v>
      </c>
      <c r="C33" s="544"/>
      <c r="D33" s="544"/>
      <c r="E33" s="540" t="s">
        <v>31</v>
      </c>
      <c r="F33" s="541"/>
      <c r="G33" s="542">
        <v>23</v>
      </c>
      <c r="H33" s="542">
        <v>171</v>
      </c>
      <c r="I33" s="542">
        <v>137</v>
      </c>
      <c r="J33" s="543">
        <v>34</v>
      </c>
    </row>
    <row r="34" spans="1:10" s="63" customFormat="1" ht="15.75" customHeight="1">
      <c r="A34" s="538"/>
      <c r="B34" s="539"/>
      <c r="C34" s="544" t="s">
        <v>451</v>
      </c>
      <c r="D34" s="544"/>
      <c r="E34" s="540" t="s">
        <v>413</v>
      </c>
      <c r="F34" s="541" t="s">
        <v>414</v>
      </c>
      <c r="G34" s="545" t="s">
        <v>3</v>
      </c>
      <c r="H34" s="545" t="s">
        <v>3</v>
      </c>
      <c r="I34" s="545" t="s">
        <v>3</v>
      </c>
      <c r="J34" s="546" t="s">
        <v>3</v>
      </c>
    </row>
    <row r="35" spans="1:10" s="63" customFormat="1" ht="15.75" customHeight="1">
      <c r="A35" s="538"/>
      <c r="B35" s="539"/>
      <c r="C35" s="544" t="s">
        <v>452</v>
      </c>
      <c r="D35" s="544"/>
      <c r="E35" s="540" t="s">
        <v>453</v>
      </c>
      <c r="F35" s="541"/>
      <c r="G35" s="542">
        <v>1</v>
      </c>
      <c r="H35" s="542">
        <v>6</v>
      </c>
      <c r="I35" s="542">
        <v>2</v>
      </c>
      <c r="J35" s="543">
        <v>4</v>
      </c>
    </row>
    <row r="36" spans="1:10" s="63" customFormat="1" ht="15.75" customHeight="1">
      <c r="A36" s="538"/>
      <c r="B36" s="539"/>
      <c r="C36" s="544" t="s">
        <v>454</v>
      </c>
      <c r="D36" s="544"/>
      <c r="E36" s="540" t="s">
        <v>455</v>
      </c>
      <c r="F36" s="541"/>
      <c r="G36" s="545" t="s">
        <v>3</v>
      </c>
      <c r="H36" s="545" t="s">
        <v>3</v>
      </c>
      <c r="I36" s="545" t="s">
        <v>3</v>
      </c>
      <c r="J36" s="546" t="s">
        <v>3</v>
      </c>
    </row>
    <row r="37" spans="1:10" s="63" customFormat="1" ht="15.75" customHeight="1">
      <c r="A37" s="538"/>
      <c r="B37" s="539"/>
      <c r="C37" s="544" t="s">
        <v>456</v>
      </c>
      <c r="D37" s="544"/>
      <c r="E37" s="540" t="s">
        <v>457</v>
      </c>
      <c r="F37" s="541"/>
      <c r="G37" s="545" t="s">
        <v>3</v>
      </c>
      <c r="H37" s="545" t="s">
        <v>3</v>
      </c>
      <c r="I37" s="545" t="s">
        <v>3</v>
      </c>
      <c r="J37" s="546" t="s">
        <v>3</v>
      </c>
    </row>
    <row r="38" spans="1:10" s="63" customFormat="1" ht="15.75" customHeight="1">
      <c r="A38" s="538"/>
      <c r="B38" s="539"/>
      <c r="C38" s="544" t="s">
        <v>458</v>
      </c>
      <c r="D38" s="544"/>
      <c r="E38" s="540" t="s">
        <v>459</v>
      </c>
      <c r="F38" s="541"/>
      <c r="G38" s="542">
        <v>22</v>
      </c>
      <c r="H38" s="542">
        <v>165</v>
      </c>
      <c r="I38" s="542">
        <v>135</v>
      </c>
      <c r="J38" s="543">
        <v>30</v>
      </c>
    </row>
    <row r="39" spans="1:10" s="63" customFormat="1" ht="15.75" customHeight="1">
      <c r="A39" s="538"/>
      <c r="B39" s="539"/>
      <c r="C39" s="544" t="s">
        <v>460</v>
      </c>
      <c r="D39" s="544"/>
      <c r="E39" s="540" t="s">
        <v>461</v>
      </c>
      <c r="F39" s="541" t="s">
        <v>414</v>
      </c>
      <c r="G39" s="545" t="s">
        <v>3</v>
      </c>
      <c r="H39" s="545" t="s">
        <v>3</v>
      </c>
      <c r="I39" s="545" t="s">
        <v>3</v>
      </c>
      <c r="J39" s="546" t="s">
        <v>3</v>
      </c>
    </row>
    <row r="40" spans="1:10" s="63" customFormat="1" ht="15.75" customHeight="1">
      <c r="A40" s="538"/>
      <c r="B40" s="539"/>
      <c r="C40" s="544" t="s">
        <v>462</v>
      </c>
      <c r="D40" s="544"/>
      <c r="E40" s="540" t="s">
        <v>463</v>
      </c>
      <c r="F40" s="541"/>
      <c r="G40" s="545" t="s">
        <v>3</v>
      </c>
      <c r="H40" s="545" t="s">
        <v>3</v>
      </c>
      <c r="I40" s="545" t="s">
        <v>3</v>
      </c>
      <c r="J40" s="546" t="s">
        <v>3</v>
      </c>
    </row>
    <row r="41" spans="1:10" s="63" customFormat="1" ht="15.75" customHeight="1">
      <c r="A41" s="532" t="s">
        <v>339</v>
      </c>
      <c r="B41" s="533"/>
      <c r="C41" s="547"/>
      <c r="D41" s="547"/>
      <c r="E41" s="534" t="s">
        <v>32</v>
      </c>
      <c r="F41" s="535"/>
      <c r="G41" s="536">
        <v>6244</v>
      </c>
      <c r="H41" s="536">
        <v>41494</v>
      </c>
      <c r="I41" s="536">
        <v>34458</v>
      </c>
      <c r="J41" s="537">
        <v>7036</v>
      </c>
    </row>
    <row r="42" spans="1:10" s="63" customFormat="1" ht="15.75" customHeight="1">
      <c r="A42" s="538"/>
      <c r="B42" s="539" t="s">
        <v>464</v>
      </c>
      <c r="C42" s="544"/>
      <c r="D42" s="544"/>
      <c r="E42" s="540" t="s">
        <v>465</v>
      </c>
      <c r="F42" s="541"/>
      <c r="G42" s="542">
        <v>2765</v>
      </c>
      <c r="H42" s="542">
        <v>21156</v>
      </c>
      <c r="I42" s="542">
        <v>17464</v>
      </c>
      <c r="J42" s="543">
        <v>3692</v>
      </c>
    </row>
    <row r="43" spans="1:10" s="63" customFormat="1" ht="15.75" customHeight="1">
      <c r="A43" s="538"/>
      <c r="B43" s="539"/>
      <c r="C43" s="544" t="s">
        <v>466</v>
      </c>
      <c r="D43" s="544"/>
      <c r="E43" s="540" t="s">
        <v>413</v>
      </c>
      <c r="F43" s="541" t="s">
        <v>414</v>
      </c>
      <c r="G43" s="542">
        <v>8</v>
      </c>
      <c r="H43" s="542">
        <v>32</v>
      </c>
      <c r="I43" s="542">
        <v>22</v>
      </c>
      <c r="J43" s="543">
        <v>10</v>
      </c>
    </row>
    <row r="44" spans="1:10" s="63" customFormat="1" ht="15.75" customHeight="1">
      <c r="A44" s="538"/>
      <c r="B44" s="539"/>
      <c r="C44" s="544" t="s">
        <v>467</v>
      </c>
      <c r="D44" s="544"/>
      <c r="E44" s="540" t="s">
        <v>468</v>
      </c>
      <c r="F44" s="541"/>
      <c r="G44" s="542">
        <v>220</v>
      </c>
      <c r="H44" s="542">
        <v>2998</v>
      </c>
      <c r="I44" s="542">
        <v>2590</v>
      </c>
      <c r="J44" s="543">
        <v>408</v>
      </c>
    </row>
    <row r="45" spans="1:10" s="63" customFormat="1" ht="15.75" customHeight="1">
      <c r="A45" s="538"/>
      <c r="B45" s="539"/>
      <c r="C45" s="544" t="s">
        <v>469</v>
      </c>
      <c r="D45" s="544"/>
      <c r="E45" s="540" t="s">
        <v>470</v>
      </c>
      <c r="F45" s="541"/>
      <c r="G45" s="542">
        <v>1183</v>
      </c>
      <c r="H45" s="542">
        <v>10897</v>
      </c>
      <c r="I45" s="542">
        <v>9093</v>
      </c>
      <c r="J45" s="543">
        <v>1804</v>
      </c>
    </row>
    <row r="46" spans="1:10" s="63" customFormat="1" ht="15.75" customHeight="1">
      <c r="A46" s="538"/>
      <c r="B46" s="539"/>
      <c r="C46" s="544" t="s">
        <v>471</v>
      </c>
      <c r="D46" s="544"/>
      <c r="E46" s="540" t="s">
        <v>472</v>
      </c>
      <c r="F46" s="541"/>
      <c r="G46" s="542">
        <v>129</v>
      </c>
      <c r="H46" s="542">
        <v>1310</v>
      </c>
      <c r="I46" s="542">
        <v>1149</v>
      </c>
      <c r="J46" s="543">
        <v>161</v>
      </c>
    </row>
    <row r="47" spans="1:10" s="63" customFormat="1" ht="15.75" customHeight="1">
      <c r="A47" s="538"/>
      <c r="B47" s="539"/>
      <c r="C47" s="544" t="s">
        <v>473</v>
      </c>
      <c r="D47" s="544"/>
      <c r="E47" s="540" t="s">
        <v>474</v>
      </c>
      <c r="F47" s="541"/>
      <c r="G47" s="542">
        <v>320</v>
      </c>
      <c r="H47" s="542">
        <v>2387</v>
      </c>
      <c r="I47" s="542">
        <v>1900</v>
      </c>
      <c r="J47" s="543">
        <v>487</v>
      </c>
    </row>
    <row r="48" spans="1:10" s="63" customFormat="1" ht="15.75" customHeight="1">
      <c r="A48" s="538"/>
      <c r="B48" s="539"/>
      <c r="C48" s="544" t="s">
        <v>475</v>
      </c>
      <c r="D48" s="544"/>
      <c r="E48" s="540" t="s">
        <v>476</v>
      </c>
      <c r="F48" s="541"/>
      <c r="G48" s="542">
        <v>825</v>
      </c>
      <c r="H48" s="542">
        <v>3273</v>
      </c>
      <c r="I48" s="542">
        <v>2507</v>
      </c>
      <c r="J48" s="543">
        <v>766</v>
      </c>
    </row>
    <row r="49" spans="1:10" s="63" customFormat="1" ht="15.75" customHeight="1">
      <c r="A49" s="556"/>
      <c r="B49" s="557"/>
      <c r="C49" s="558" t="s">
        <v>477</v>
      </c>
      <c r="D49" s="558"/>
      <c r="E49" s="559" t="s">
        <v>478</v>
      </c>
      <c r="F49" s="560"/>
      <c r="G49" s="561">
        <v>80</v>
      </c>
      <c r="H49" s="561">
        <v>259</v>
      </c>
      <c r="I49" s="561">
        <v>203</v>
      </c>
      <c r="J49" s="562">
        <v>56</v>
      </c>
    </row>
    <row r="50" spans="1:10" s="63" customFormat="1" ht="15.75" customHeight="1">
      <c r="A50" s="538"/>
      <c r="B50" s="539" t="s">
        <v>479</v>
      </c>
      <c r="C50" s="544"/>
      <c r="D50" s="544"/>
      <c r="E50" s="540" t="s">
        <v>480</v>
      </c>
      <c r="F50" s="541"/>
      <c r="G50" s="542">
        <v>2008</v>
      </c>
      <c r="H50" s="542">
        <v>9179</v>
      </c>
      <c r="I50" s="542">
        <v>7623</v>
      </c>
      <c r="J50" s="543">
        <v>1556</v>
      </c>
    </row>
    <row r="51" spans="1:10" s="63" customFormat="1" ht="15.75" customHeight="1">
      <c r="A51" s="538"/>
      <c r="B51" s="539"/>
      <c r="C51" s="544" t="s">
        <v>481</v>
      </c>
      <c r="D51" s="544"/>
      <c r="E51" s="540" t="s">
        <v>413</v>
      </c>
      <c r="F51" s="541" t="s">
        <v>414</v>
      </c>
      <c r="G51" s="545" t="s">
        <v>3</v>
      </c>
      <c r="H51" s="545" t="s">
        <v>3</v>
      </c>
      <c r="I51" s="545" t="s">
        <v>3</v>
      </c>
      <c r="J51" s="546" t="s">
        <v>3</v>
      </c>
    </row>
    <row r="52" spans="1:10" s="63" customFormat="1" ht="15.75" customHeight="1">
      <c r="A52" s="538"/>
      <c r="B52" s="539"/>
      <c r="C52" s="544" t="s">
        <v>482</v>
      </c>
      <c r="D52" s="544"/>
      <c r="E52" s="540" t="s">
        <v>483</v>
      </c>
      <c r="F52" s="541"/>
      <c r="G52" s="542">
        <v>365</v>
      </c>
      <c r="H52" s="542">
        <v>1151</v>
      </c>
      <c r="I52" s="542">
        <v>1003</v>
      </c>
      <c r="J52" s="543">
        <v>148</v>
      </c>
    </row>
    <row r="53" spans="1:10" s="63" customFormat="1" ht="15.75" customHeight="1">
      <c r="A53" s="538"/>
      <c r="B53" s="539"/>
      <c r="C53" s="544" t="s">
        <v>484</v>
      </c>
      <c r="D53" s="544"/>
      <c r="E53" s="540" t="s">
        <v>485</v>
      </c>
      <c r="F53" s="541"/>
      <c r="G53" s="542">
        <v>138</v>
      </c>
      <c r="H53" s="542">
        <v>1113</v>
      </c>
      <c r="I53" s="542">
        <v>923</v>
      </c>
      <c r="J53" s="543">
        <v>190</v>
      </c>
    </row>
    <row r="54" spans="1:10" s="63" customFormat="1" ht="15.75" customHeight="1">
      <c r="A54" s="538"/>
      <c r="B54" s="539"/>
      <c r="C54" s="544" t="s">
        <v>486</v>
      </c>
      <c r="D54" s="544"/>
      <c r="E54" s="540" t="s">
        <v>487</v>
      </c>
      <c r="F54" s="541"/>
      <c r="G54" s="542">
        <v>151</v>
      </c>
      <c r="H54" s="542">
        <v>1089</v>
      </c>
      <c r="I54" s="542">
        <v>930</v>
      </c>
      <c r="J54" s="543">
        <v>159</v>
      </c>
    </row>
    <row r="55" spans="1:10" s="63" customFormat="1" ht="15.75" customHeight="1">
      <c r="A55" s="538"/>
      <c r="B55" s="539"/>
      <c r="C55" s="544" t="s">
        <v>488</v>
      </c>
      <c r="D55" s="544"/>
      <c r="E55" s="540" t="s">
        <v>489</v>
      </c>
      <c r="F55" s="541" t="s">
        <v>414</v>
      </c>
      <c r="G55" s="542">
        <v>29</v>
      </c>
      <c r="H55" s="542">
        <v>181</v>
      </c>
      <c r="I55" s="542">
        <v>149</v>
      </c>
      <c r="J55" s="543">
        <v>32</v>
      </c>
    </row>
    <row r="56" spans="1:10" s="63" customFormat="1" ht="15.75" customHeight="1">
      <c r="A56" s="538"/>
      <c r="B56" s="539"/>
      <c r="C56" s="544" t="s">
        <v>490</v>
      </c>
      <c r="D56" s="544"/>
      <c r="E56" s="540" t="s">
        <v>491</v>
      </c>
      <c r="F56" s="541"/>
      <c r="G56" s="542">
        <v>239</v>
      </c>
      <c r="H56" s="542">
        <v>941</v>
      </c>
      <c r="I56" s="542">
        <v>815</v>
      </c>
      <c r="J56" s="543">
        <v>126</v>
      </c>
    </row>
    <row r="57" spans="1:10" s="63" customFormat="1" ht="15.75" customHeight="1">
      <c r="A57" s="538"/>
      <c r="B57" s="539"/>
      <c r="C57" s="544" t="s">
        <v>492</v>
      </c>
      <c r="D57" s="544"/>
      <c r="E57" s="540" t="s">
        <v>493</v>
      </c>
      <c r="F57" s="541"/>
      <c r="G57" s="542">
        <v>188</v>
      </c>
      <c r="H57" s="542">
        <v>698</v>
      </c>
      <c r="I57" s="542">
        <v>556</v>
      </c>
      <c r="J57" s="543">
        <v>142</v>
      </c>
    </row>
    <row r="58" spans="1:10" s="63" customFormat="1" ht="15.75" customHeight="1">
      <c r="A58" s="538"/>
      <c r="B58" s="539"/>
      <c r="C58" s="544" t="s">
        <v>494</v>
      </c>
      <c r="D58" s="544"/>
      <c r="E58" s="540" t="s">
        <v>495</v>
      </c>
      <c r="F58" s="541"/>
      <c r="G58" s="542">
        <v>326</v>
      </c>
      <c r="H58" s="542">
        <v>1392</v>
      </c>
      <c r="I58" s="542">
        <v>1162</v>
      </c>
      <c r="J58" s="543">
        <v>230</v>
      </c>
    </row>
    <row r="59" spans="1:10" s="63" customFormat="1" ht="15.75" customHeight="1">
      <c r="A59" s="538"/>
      <c r="B59" s="539"/>
      <c r="C59" s="544" t="s">
        <v>496</v>
      </c>
      <c r="D59" s="544"/>
      <c r="E59" s="563" t="s">
        <v>497</v>
      </c>
      <c r="F59" s="541"/>
      <c r="G59" s="542">
        <v>248</v>
      </c>
      <c r="H59" s="542">
        <v>885</v>
      </c>
      <c r="I59" s="542">
        <v>665</v>
      </c>
      <c r="J59" s="543">
        <v>220</v>
      </c>
    </row>
    <row r="60" spans="1:10" s="63" customFormat="1" ht="15.75" customHeight="1">
      <c r="A60" s="538"/>
      <c r="B60" s="539"/>
      <c r="C60" s="544"/>
      <c r="D60" s="544" t="s">
        <v>498</v>
      </c>
      <c r="E60" s="540" t="s">
        <v>499</v>
      </c>
      <c r="F60" s="541"/>
      <c r="G60" s="542">
        <v>5</v>
      </c>
      <c r="H60" s="542">
        <v>12</v>
      </c>
      <c r="I60" s="542">
        <v>9</v>
      </c>
      <c r="J60" s="543">
        <v>3</v>
      </c>
    </row>
    <row r="61" spans="1:10" s="63" customFormat="1" ht="15.75" customHeight="1">
      <c r="A61" s="538"/>
      <c r="B61" s="539"/>
      <c r="C61" s="544"/>
      <c r="D61" s="544" t="s">
        <v>500</v>
      </c>
      <c r="E61" s="540" t="s">
        <v>501</v>
      </c>
      <c r="F61" s="541"/>
      <c r="G61" s="542">
        <v>243</v>
      </c>
      <c r="H61" s="542">
        <v>873</v>
      </c>
      <c r="I61" s="542">
        <v>656</v>
      </c>
      <c r="J61" s="543">
        <v>217</v>
      </c>
    </row>
    <row r="62" spans="1:10" s="63" customFormat="1" ht="15.75" customHeight="1">
      <c r="A62" s="538"/>
      <c r="B62" s="539"/>
      <c r="C62" s="544" t="s">
        <v>502</v>
      </c>
      <c r="D62" s="544"/>
      <c r="E62" s="540" t="s">
        <v>503</v>
      </c>
      <c r="F62" s="541"/>
      <c r="G62" s="542">
        <v>324</v>
      </c>
      <c r="H62" s="542">
        <v>1729</v>
      </c>
      <c r="I62" s="542">
        <v>1420</v>
      </c>
      <c r="J62" s="543">
        <v>309</v>
      </c>
    </row>
    <row r="63" spans="1:10" s="63" customFormat="1" ht="15.75" customHeight="1">
      <c r="A63" s="538"/>
      <c r="B63" s="539" t="s">
        <v>504</v>
      </c>
      <c r="C63" s="544"/>
      <c r="D63" s="544"/>
      <c r="E63" s="540" t="s">
        <v>505</v>
      </c>
      <c r="F63" s="541"/>
      <c r="G63" s="542">
        <v>1471</v>
      </c>
      <c r="H63" s="542">
        <v>11159</v>
      </c>
      <c r="I63" s="542">
        <v>9371</v>
      </c>
      <c r="J63" s="543">
        <v>1788</v>
      </c>
    </row>
    <row r="64" spans="1:10" s="63" customFormat="1" ht="15.75" customHeight="1">
      <c r="A64" s="538"/>
      <c r="B64" s="539"/>
      <c r="C64" s="544" t="s">
        <v>506</v>
      </c>
      <c r="D64" s="544"/>
      <c r="E64" s="540" t="s">
        <v>413</v>
      </c>
      <c r="F64" s="541" t="s">
        <v>414</v>
      </c>
      <c r="G64" s="542">
        <v>3</v>
      </c>
      <c r="H64" s="542">
        <v>104</v>
      </c>
      <c r="I64" s="542">
        <v>84</v>
      </c>
      <c r="J64" s="543">
        <v>20</v>
      </c>
    </row>
    <row r="65" spans="1:10" s="63" customFormat="1" ht="15.75" customHeight="1">
      <c r="A65" s="538"/>
      <c r="B65" s="539"/>
      <c r="C65" s="544" t="s">
        <v>507</v>
      </c>
      <c r="D65" s="544"/>
      <c r="E65" s="540" t="s">
        <v>508</v>
      </c>
      <c r="F65" s="541"/>
      <c r="G65" s="542">
        <v>659</v>
      </c>
      <c r="H65" s="542">
        <v>4218</v>
      </c>
      <c r="I65" s="542">
        <v>3560</v>
      </c>
      <c r="J65" s="543">
        <v>658</v>
      </c>
    </row>
    <row r="66" spans="1:10" s="63" customFormat="1" ht="15.75" customHeight="1">
      <c r="A66" s="538"/>
      <c r="B66" s="539"/>
      <c r="C66" s="544" t="s">
        <v>509</v>
      </c>
      <c r="D66" s="544"/>
      <c r="E66" s="540" t="s">
        <v>510</v>
      </c>
      <c r="F66" s="541"/>
      <c r="G66" s="542">
        <v>109</v>
      </c>
      <c r="H66" s="542">
        <v>2188</v>
      </c>
      <c r="I66" s="542">
        <v>1950</v>
      </c>
      <c r="J66" s="543">
        <v>238</v>
      </c>
    </row>
    <row r="67" spans="1:10" s="63" customFormat="1" ht="15.75" customHeight="1">
      <c r="A67" s="538"/>
      <c r="B67" s="539"/>
      <c r="C67" s="544" t="s">
        <v>511</v>
      </c>
      <c r="D67" s="544"/>
      <c r="E67" s="540" t="s">
        <v>512</v>
      </c>
      <c r="F67" s="541"/>
      <c r="G67" s="542">
        <v>603</v>
      </c>
      <c r="H67" s="542">
        <v>3690</v>
      </c>
      <c r="I67" s="542">
        <v>2960</v>
      </c>
      <c r="J67" s="543">
        <v>730</v>
      </c>
    </row>
    <row r="68" spans="1:10" s="63" customFormat="1" ht="15.75" customHeight="1">
      <c r="A68" s="538"/>
      <c r="B68" s="539"/>
      <c r="C68" s="544" t="s">
        <v>513</v>
      </c>
      <c r="D68" s="544"/>
      <c r="E68" s="540" t="s">
        <v>514</v>
      </c>
      <c r="F68" s="541"/>
      <c r="G68" s="542">
        <v>54</v>
      </c>
      <c r="H68" s="542">
        <v>651</v>
      </c>
      <c r="I68" s="542">
        <v>552</v>
      </c>
      <c r="J68" s="543">
        <v>99</v>
      </c>
    </row>
    <row r="69" spans="1:10" s="63" customFormat="1" ht="15.75" customHeight="1">
      <c r="A69" s="538"/>
      <c r="B69" s="539"/>
      <c r="C69" s="544" t="s">
        <v>515</v>
      </c>
      <c r="D69" s="544"/>
      <c r="E69" s="540" t="s">
        <v>516</v>
      </c>
      <c r="F69" s="541"/>
      <c r="G69" s="542">
        <v>43</v>
      </c>
      <c r="H69" s="542">
        <v>308</v>
      </c>
      <c r="I69" s="542">
        <v>265</v>
      </c>
      <c r="J69" s="543">
        <v>43</v>
      </c>
    </row>
    <row r="70" spans="1:10" s="63" customFormat="1" ht="15.75" customHeight="1">
      <c r="A70" s="532" t="s">
        <v>517</v>
      </c>
      <c r="B70" s="533"/>
      <c r="C70" s="547"/>
      <c r="D70" s="547"/>
      <c r="E70" s="564" t="s">
        <v>34</v>
      </c>
      <c r="F70" s="535"/>
      <c r="G70" s="536">
        <v>3215</v>
      </c>
      <c r="H70" s="536">
        <v>62759</v>
      </c>
      <c r="I70" s="536">
        <v>37298</v>
      </c>
      <c r="J70" s="537">
        <v>25461</v>
      </c>
    </row>
    <row r="71" spans="1:10" s="63" customFormat="1" ht="15.75" customHeight="1">
      <c r="A71" s="538"/>
      <c r="B71" s="539" t="s">
        <v>518</v>
      </c>
      <c r="C71" s="544"/>
      <c r="D71" s="544"/>
      <c r="E71" s="540" t="s">
        <v>35</v>
      </c>
      <c r="F71" s="541"/>
      <c r="G71" s="542">
        <v>731</v>
      </c>
      <c r="H71" s="542">
        <v>15873</v>
      </c>
      <c r="I71" s="542">
        <v>6250</v>
      </c>
      <c r="J71" s="543">
        <v>9623</v>
      </c>
    </row>
    <row r="72" spans="1:10" s="63" customFormat="1" ht="15.75" customHeight="1">
      <c r="A72" s="538"/>
      <c r="B72" s="539"/>
      <c r="C72" s="544" t="s">
        <v>519</v>
      </c>
      <c r="D72" s="544"/>
      <c r="E72" s="540" t="s">
        <v>413</v>
      </c>
      <c r="F72" s="541" t="s">
        <v>414</v>
      </c>
      <c r="G72" s="542">
        <v>9</v>
      </c>
      <c r="H72" s="542">
        <v>119</v>
      </c>
      <c r="I72" s="542">
        <v>68</v>
      </c>
      <c r="J72" s="543">
        <v>51</v>
      </c>
    </row>
    <row r="73" spans="1:10" s="63" customFormat="1" ht="15.75" customHeight="1">
      <c r="A73" s="538"/>
      <c r="B73" s="539"/>
      <c r="C73" s="544" t="s">
        <v>520</v>
      </c>
      <c r="D73" s="544"/>
      <c r="E73" s="540" t="s">
        <v>521</v>
      </c>
      <c r="F73" s="541"/>
      <c r="G73" s="542">
        <v>128</v>
      </c>
      <c r="H73" s="542">
        <v>6597</v>
      </c>
      <c r="I73" s="542">
        <v>2748</v>
      </c>
      <c r="J73" s="543">
        <v>3849</v>
      </c>
    </row>
    <row r="74" spans="1:10" s="63" customFormat="1" ht="15.75" customHeight="1">
      <c r="A74" s="538"/>
      <c r="B74" s="539"/>
      <c r="C74" s="544" t="s">
        <v>522</v>
      </c>
      <c r="D74" s="544"/>
      <c r="E74" s="540" t="s">
        <v>523</v>
      </c>
      <c r="F74" s="541"/>
      <c r="G74" s="542">
        <v>115</v>
      </c>
      <c r="H74" s="542">
        <v>1414</v>
      </c>
      <c r="I74" s="542">
        <v>475</v>
      </c>
      <c r="J74" s="543">
        <v>939</v>
      </c>
    </row>
    <row r="75" spans="1:10" s="63" customFormat="1" ht="15.75" customHeight="1">
      <c r="A75" s="538"/>
      <c r="B75" s="539"/>
      <c r="C75" s="544" t="s">
        <v>524</v>
      </c>
      <c r="D75" s="544"/>
      <c r="E75" s="540" t="s">
        <v>525</v>
      </c>
      <c r="F75" s="541" t="s">
        <v>414</v>
      </c>
      <c r="G75" s="542">
        <v>75</v>
      </c>
      <c r="H75" s="542">
        <v>1849</v>
      </c>
      <c r="I75" s="542">
        <v>606</v>
      </c>
      <c r="J75" s="543">
        <v>1243</v>
      </c>
    </row>
    <row r="76" spans="1:10" s="63" customFormat="1" ht="15.75" customHeight="1">
      <c r="A76" s="538"/>
      <c r="B76" s="539"/>
      <c r="C76" s="544" t="s">
        <v>526</v>
      </c>
      <c r="D76" s="544"/>
      <c r="E76" s="540" t="s">
        <v>527</v>
      </c>
      <c r="F76" s="541"/>
      <c r="G76" s="542">
        <v>48</v>
      </c>
      <c r="H76" s="542">
        <v>785</v>
      </c>
      <c r="I76" s="542">
        <v>350</v>
      </c>
      <c r="J76" s="543">
        <v>435</v>
      </c>
    </row>
    <row r="77" spans="1:10" s="63" customFormat="1" ht="15.75" customHeight="1">
      <c r="A77" s="538"/>
      <c r="B77" s="539"/>
      <c r="C77" s="544" t="s">
        <v>528</v>
      </c>
      <c r="D77" s="544"/>
      <c r="E77" s="540" t="s">
        <v>529</v>
      </c>
      <c r="F77" s="541"/>
      <c r="G77" s="542">
        <v>3</v>
      </c>
      <c r="H77" s="542">
        <v>51</v>
      </c>
      <c r="I77" s="542">
        <v>44</v>
      </c>
      <c r="J77" s="543">
        <v>7</v>
      </c>
    </row>
    <row r="78" spans="1:10" s="63" customFormat="1" ht="15.75" customHeight="1">
      <c r="A78" s="538"/>
      <c r="B78" s="539"/>
      <c r="C78" s="544" t="s">
        <v>530</v>
      </c>
      <c r="D78" s="544"/>
      <c r="E78" s="540" t="s">
        <v>531</v>
      </c>
      <c r="F78" s="541"/>
      <c r="G78" s="542">
        <v>26</v>
      </c>
      <c r="H78" s="542">
        <v>258</v>
      </c>
      <c r="I78" s="542">
        <v>135</v>
      </c>
      <c r="J78" s="543">
        <v>123</v>
      </c>
    </row>
    <row r="79" spans="1:10" s="63" customFormat="1" ht="15.75" customHeight="1">
      <c r="A79" s="538"/>
      <c r="B79" s="539"/>
      <c r="C79" s="544" t="s">
        <v>532</v>
      </c>
      <c r="D79" s="544"/>
      <c r="E79" s="540" t="s">
        <v>533</v>
      </c>
      <c r="F79" s="541"/>
      <c r="G79" s="542">
        <v>87</v>
      </c>
      <c r="H79" s="542">
        <v>1077</v>
      </c>
      <c r="I79" s="542">
        <v>392</v>
      </c>
      <c r="J79" s="543">
        <v>685</v>
      </c>
    </row>
    <row r="80" spans="1:10" s="63" customFormat="1" ht="15.75" customHeight="1">
      <c r="A80" s="538"/>
      <c r="B80" s="539"/>
      <c r="C80" s="544" t="s">
        <v>534</v>
      </c>
      <c r="D80" s="544"/>
      <c r="E80" s="540" t="s">
        <v>535</v>
      </c>
      <c r="F80" s="541"/>
      <c r="G80" s="542">
        <v>2</v>
      </c>
      <c r="H80" s="542">
        <v>8</v>
      </c>
      <c r="I80" s="542">
        <v>5</v>
      </c>
      <c r="J80" s="543">
        <v>3</v>
      </c>
    </row>
    <row r="81" spans="1:10" s="63" customFormat="1" ht="15.75" customHeight="1">
      <c r="A81" s="538"/>
      <c r="B81" s="539"/>
      <c r="C81" s="544" t="s">
        <v>536</v>
      </c>
      <c r="D81" s="544"/>
      <c r="E81" s="540" t="s">
        <v>537</v>
      </c>
      <c r="F81" s="541"/>
      <c r="G81" s="542">
        <v>238</v>
      </c>
      <c r="H81" s="542">
        <v>3715</v>
      </c>
      <c r="I81" s="542">
        <v>1427</v>
      </c>
      <c r="J81" s="543">
        <v>2288</v>
      </c>
    </row>
    <row r="82" spans="1:10" s="63" customFormat="1" ht="15.75" customHeight="1">
      <c r="A82" s="538"/>
      <c r="B82" s="539" t="s">
        <v>538</v>
      </c>
      <c r="C82" s="544"/>
      <c r="D82" s="544"/>
      <c r="E82" s="540" t="s">
        <v>36</v>
      </c>
      <c r="F82" s="541"/>
      <c r="G82" s="542">
        <v>241</v>
      </c>
      <c r="H82" s="542">
        <v>3777</v>
      </c>
      <c r="I82" s="542">
        <v>2429</v>
      </c>
      <c r="J82" s="543">
        <v>1348</v>
      </c>
    </row>
    <row r="83" spans="1:10" s="63" customFormat="1" ht="15.75" customHeight="1">
      <c r="A83" s="538"/>
      <c r="B83" s="539"/>
      <c r="C83" s="544" t="s">
        <v>539</v>
      </c>
      <c r="D83" s="544"/>
      <c r="E83" s="540" t="s">
        <v>413</v>
      </c>
      <c r="F83" s="541" t="s">
        <v>414</v>
      </c>
      <c r="G83" s="542">
        <v>1</v>
      </c>
      <c r="H83" s="542">
        <v>11</v>
      </c>
      <c r="I83" s="542">
        <v>8</v>
      </c>
      <c r="J83" s="543">
        <v>3</v>
      </c>
    </row>
    <row r="84" spans="1:10" s="65" customFormat="1" ht="15.75" customHeight="1">
      <c r="A84" s="538"/>
      <c r="B84" s="539"/>
      <c r="C84" s="544" t="s">
        <v>540</v>
      </c>
      <c r="D84" s="544"/>
      <c r="E84" s="540" t="s">
        <v>541</v>
      </c>
      <c r="F84" s="541"/>
      <c r="G84" s="542">
        <v>25</v>
      </c>
      <c r="H84" s="542">
        <v>519</v>
      </c>
      <c r="I84" s="542">
        <v>390</v>
      </c>
      <c r="J84" s="543">
        <v>129</v>
      </c>
    </row>
    <row r="85" spans="1:10" s="63" customFormat="1" ht="15.75" customHeight="1">
      <c r="A85" s="538"/>
      <c r="B85" s="539"/>
      <c r="C85" s="544" t="s">
        <v>542</v>
      </c>
      <c r="D85" s="544"/>
      <c r="E85" s="540" t="s">
        <v>543</v>
      </c>
      <c r="F85" s="541"/>
      <c r="G85" s="542">
        <v>41</v>
      </c>
      <c r="H85" s="542">
        <v>1556</v>
      </c>
      <c r="I85" s="542">
        <v>984</v>
      </c>
      <c r="J85" s="543">
        <v>572</v>
      </c>
    </row>
    <row r="86" spans="1:10" s="63" customFormat="1" ht="15.75" customHeight="1">
      <c r="A86" s="538"/>
      <c r="B86" s="539"/>
      <c r="C86" s="544" t="s">
        <v>544</v>
      </c>
      <c r="D86" s="544"/>
      <c r="E86" s="540" t="s">
        <v>545</v>
      </c>
      <c r="F86" s="541" t="s">
        <v>414</v>
      </c>
      <c r="G86" s="542">
        <v>110</v>
      </c>
      <c r="H86" s="542">
        <v>790</v>
      </c>
      <c r="I86" s="542">
        <v>433</v>
      </c>
      <c r="J86" s="543">
        <v>357</v>
      </c>
    </row>
    <row r="87" spans="1:10" s="63" customFormat="1" ht="15.75" customHeight="1">
      <c r="A87" s="538"/>
      <c r="B87" s="539"/>
      <c r="C87" s="544" t="s">
        <v>546</v>
      </c>
      <c r="D87" s="544"/>
      <c r="E87" s="540" t="s">
        <v>547</v>
      </c>
      <c r="F87" s="541"/>
      <c r="G87" s="542">
        <v>6</v>
      </c>
      <c r="H87" s="542">
        <v>25</v>
      </c>
      <c r="I87" s="542">
        <v>21</v>
      </c>
      <c r="J87" s="543">
        <v>4</v>
      </c>
    </row>
    <row r="88" spans="1:10" s="63" customFormat="1" ht="15.75" customHeight="1">
      <c r="A88" s="538"/>
      <c r="B88" s="539"/>
      <c r="C88" s="544" t="s">
        <v>548</v>
      </c>
      <c r="D88" s="544"/>
      <c r="E88" s="540" t="s">
        <v>549</v>
      </c>
      <c r="F88" s="541"/>
      <c r="G88" s="545" t="s">
        <v>3</v>
      </c>
      <c r="H88" s="545" t="s">
        <v>3</v>
      </c>
      <c r="I88" s="545" t="s">
        <v>3</v>
      </c>
      <c r="J88" s="546" t="s">
        <v>3</v>
      </c>
    </row>
    <row r="89" spans="1:10" s="63" customFormat="1" ht="15.75" customHeight="1">
      <c r="A89" s="538"/>
      <c r="B89" s="539"/>
      <c r="C89" s="544" t="s">
        <v>550</v>
      </c>
      <c r="D89" s="544"/>
      <c r="E89" s="540" t="s">
        <v>551</v>
      </c>
      <c r="F89" s="541"/>
      <c r="G89" s="542">
        <v>58</v>
      </c>
      <c r="H89" s="542">
        <v>876</v>
      </c>
      <c r="I89" s="542">
        <v>593</v>
      </c>
      <c r="J89" s="543">
        <v>283</v>
      </c>
    </row>
    <row r="90" spans="1:10" s="63" customFormat="1" ht="15.75" customHeight="1">
      <c r="A90" s="538"/>
      <c r="B90" s="539" t="s">
        <v>552</v>
      </c>
      <c r="C90" s="544"/>
      <c r="D90" s="544"/>
      <c r="E90" s="540" t="s">
        <v>37</v>
      </c>
      <c r="F90" s="541"/>
      <c r="G90" s="542">
        <v>206</v>
      </c>
      <c r="H90" s="542">
        <v>5948</v>
      </c>
      <c r="I90" s="542">
        <v>2354</v>
      </c>
      <c r="J90" s="543">
        <v>3594</v>
      </c>
    </row>
    <row r="91" spans="1:10" s="63" customFormat="1" ht="15.75" customHeight="1">
      <c r="A91" s="538"/>
      <c r="B91" s="539"/>
      <c r="C91" s="544" t="s">
        <v>553</v>
      </c>
      <c r="D91" s="544"/>
      <c r="E91" s="540" t="s">
        <v>413</v>
      </c>
      <c r="F91" s="565" t="s">
        <v>414</v>
      </c>
      <c r="G91" s="542">
        <v>3</v>
      </c>
      <c r="H91" s="542">
        <v>98</v>
      </c>
      <c r="I91" s="542">
        <v>52</v>
      </c>
      <c r="J91" s="543">
        <v>46</v>
      </c>
    </row>
    <row r="92" spans="1:10" s="63" customFormat="1" ht="15.75" customHeight="1">
      <c r="A92" s="538"/>
      <c r="B92" s="539"/>
      <c r="C92" s="544" t="s">
        <v>554</v>
      </c>
      <c r="D92" s="544"/>
      <c r="E92" s="540" t="s">
        <v>555</v>
      </c>
      <c r="F92" s="565" t="s">
        <v>414</v>
      </c>
      <c r="G92" s="542">
        <v>12</v>
      </c>
      <c r="H92" s="542">
        <v>1156</v>
      </c>
      <c r="I92" s="542">
        <v>909</v>
      </c>
      <c r="J92" s="543">
        <v>247</v>
      </c>
    </row>
    <row r="93" spans="1:10" s="63" customFormat="1" ht="15.75" customHeight="1">
      <c r="A93" s="538"/>
      <c r="B93" s="539"/>
      <c r="C93" s="544" t="s">
        <v>556</v>
      </c>
      <c r="D93" s="544"/>
      <c r="E93" s="540" t="s">
        <v>557</v>
      </c>
      <c r="F93" s="541"/>
      <c r="G93" s="542">
        <v>6</v>
      </c>
      <c r="H93" s="542">
        <v>162</v>
      </c>
      <c r="I93" s="542">
        <v>80</v>
      </c>
      <c r="J93" s="543">
        <v>82</v>
      </c>
    </row>
    <row r="94" spans="1:10" s="63" customFormat="1" ht="15.75" customHeight="1">
      <c r="A94" s="538"/>
      <c r="B94" s="539"/>
      <c r="C94" s="544" t="s">
        <v>558</v>
      </c>
      <c r="D94" s="544"/>
      <c r="E94" s="540" t="s">
        <v>559</v>
      </c>
      <c r="F94" s="541"/>
      <c r="G94" s="545" t="s">
        <v>3</v>
      </c>
      <c r="H94" s="545" t="s">
        <v>3</v>
      </c>
      <c r="I94" s="545" t="s">
        <v>3</v>
      </c>
      <c r="J94" s="546" t="s">
        <v>3</v>
      </c>
    </row>
    <row r="95" spans="1:10" s="63" customFormat="1" ht="15.75" customHeight="1">
      <c r="A95" s="538"/>
      <c r="B95" s="539"/>
      <c r="C95" s="544" t="s">
        <v>560</v>
      </c>
      <c r="D95" s="544"/>
      <c r="E95" s="540" t="s">
        <v>561</v>
      </c>
      <c r="F95" s="541"/>
      <c r="G95" s="542">
        <v>11</v>
      </c>
      <c r="H95" s="542">
        <v>71</v>
      </c>
      <c r="I95" s="542">
        <v>34</v>
      </c>
      <c r="J95" s="543">
        <v>37</v>
      </c>
    </row>
    <row r="96" spans="1:10" s="63" customFormat="1" ht="15.75" customHeight="1">
      <c r="A96" s="556"/>
      <c r="B96" s="557"/>
      <c r="C96" s="558" t="s">
        <v>562</v>
      </c>
      <c r="D96" s="558"/>
      <c r="E96" s="559" t="s">
        <v>563</v>
      </c>
      <c r="F96" s="560" t="s">
        <v>414</v>
      </c>
      <c r="G96" s="561">
        <v>8</v>
      </c>
      <c r="H96" s="561">
        <v>749</v>
      </c>
      <c r="I96" s="561">
        <v>642</v>
      </c>
      <c r="J96" s="562">
        <v>107</v>
      </c>
    </row>
    <row r="97" spans="1:10" s="63" customFormat="1" ht="15.75" customHeight="1">
      <c r="A97" s="538"/>
      <c r="B97" s="539"/>
      <c r="C97" s="544" t="s">
        <v>564</v>
      </c>
      <c r="D97" s="544"/>
      <c r="E97" s="540" t="s">
        <v>565</v>
      </c>
      <c r="F97" s="541" t="s">
        <v>414</v>
      </c>
      <c r="G97" s="542">
        <v>87</v>
      </c>
      <c r="H97" s="542">
        <v>2832</v>
      </c>
      <c r="I97" s="542">
        <v>409</v>
      </c>
      <c r="J97" s="543">
        <v>2423</v>
      </c>
    </row>
    <row r="98" spans="1:10" s="63" customFormat="1" ht="15.75" customHeight="1">
      <c r="A98" s="538"/>
      <c r="B98" s="539"/>
      <c r="C98" s="544" t="s">
        <v>566</v>
      </c>
      <c r="D98" s="544"/>
      <c r="E98" s="540" t="s">
        <v>567</v>
      </c>
      <c r="F98" s="541"/>
      <c r="G98" s="542">
        <v>10</v>
      </c>
      <c r="H98" s="542">
        <v>253</v>
      </c>
      <c r="I98" s="542">
        <v>23</v>
      </c>
      <c r="J98" s="543">
        <v>230</v>
      </c>
    </row>
    <row r="99" spans="1:10" s="63" customFormat="1" ht="15.75" customHeight="1">
      <c r="A99" s="538"/>
      <c r="B99" s="539"/>
      <c r="C99" s="544" t="s">
        <v>568</v>
      </c>
      <c r="D99" s="544"/>
      <c r="E99" s="540" t="s">
        <v>569</v>
      </c>
      <c r="F99" s="541" t="s">
        <v>414</v>
      </c>
      <c r="G99" s="542">
        <v>14</v>
      </c>
      <c r="H99" s="542">
        <v>253</v>
      </c>
      <c r="I99" s="542">
        <v>42</v>
      </c>
      <c r="J99" s="543">
        <v>211</v>
      </c>
    </row>
    <row r="100" spans="1:10" s="63" customFormat="1" ht="15.75" customHeight="1">
      <c r="A100" s="538"/>
      <c r="B100" s="539"/>
      <c r="C100" s="544" t="s">
        <v>570</v>
      </c>
      <c r="D100" s="544"/>
      <c r="E100" s="540" t="s">
        <v>571</v>
      </c>
      <c r="F100" s="541"/>
      <c r="G100" s="542">
        <v>55</v>
      </c>
      <c r="H100" s="542">
        <v>374</v>
      </c>
      <c r="I100" s="542">
        <v>163</v>
      </c>
      <c r="J100" s="543">
        <v>211</v>
      </c>
    </row>
    <row r="101" spans="1:10" s="63" customFormat="1" ht="15.75" customHeight="1">
      <c r="A101" s="538"/>
      <c r="B101" s="539" t="s">
        <v>572</v>
      </c>
      <c r="C101" s="544"/>
      <c r="D101" s="544"/>
      <c r="E101" s="540" t="s">
        <v>38</v>
      </c>
      <c r="F101" s="541"/>
      <c r="G101" s="542">
        <v>280</v>
      </c>
      <c r="H101" s="542">
        <v>3296</v>
      </c>
      <c r="I101" s="542">
        <v>2461</v>
      </c>
      <c r="J101" s="543">
        <v>835</v>
      </c>
    </row>
    <row r="102" spans="1:10" s="63" customFormat="1" ht="15.75" customHeight="1">
      <c r="A102" s="538"/>
      <c r="B102" s="539"/>
      <c r="C102" s="544" t="s">
        <v>573</v>
      </c>
      <c r="D102" s="544"/>
      <c r="E102" s="540" t="s">
        <v>413</v>
      </c>
      <c r="F102" s="541" t="s">
        <v>414</v>
      </c>
      <c r="G102" s="542">
        <v>2</v>
      </c>
      <c r="H102" s="542">
        <v>4</v>
      </c>
      <c r="I102" s="542">
        <v>1</v>
      </c>
      <c r="J102" s="543">
        <v>3</v>
      </c>
    </row>
    <row r="103" spans="1:10" s="63" customFormat="1" ht="15.75" customHeight="1">
      <c r="A103" s="538"/>
      <c r="B103" s="539"/>
      <c r="C103" s="544" t="s">
        <v>574</v>
      </c>
      <c r="D103" s="544"/>
      <c r="E103" s="540" t="s">
        <v>575</v>
      </c>
      <c r="F103" s="541"/>
      <c r="G103" s="542">
        <v>209</v>
      </c>
      <c r="H103" s="542">
        <v>2384</v>
      </c>
      <c r="I103" s="542">
        <v>1824</v>
      </c>
      <c r="J103" s="543">
        <v>560</v>
      </c>
    </row>
    <row r="104" spans="1:10" s="63" customFormat="1" ht="15.75" customHeight="1">
      <c r="A104" s="538"/>
      <c r="B104" s="539"/>
      <c r="C104" s="544" t="s">
        <v>576</v>
      </c>
      <c r="D104" s="544"/>
      <c r="E104" s="540" t="s">
        <v>577</v>
      </c>
      <c r="F104" s="541" t="s">
        <v>414</v>
      </c>
      <c r="G104" s="542">
        <v>31</v>
      </c>
      <c r="H104" s="542">
        <v>643</v>
      </c>
      <c r="I104" s="542">
        <v>489</v>
      </c>
      <c r="J104" s="543">
        <v>154</v>
      </c>
    </row>
    <row r="105" spans="1:10" s="63" customFormat="1" ht="15.75" customHeight="1">
      <c r="A105" s="538"/>
      <c r="B105" s="539"/>
      <c r="C105" s="544" t="s">
        <v>578</v>
      </c>
      <c r="D105" s="544"/>
      <c r="E105" s="540" t="s">
        <v>579</v>
      </c>
      <c r="F105" s="541"/>
      <c r="G105" s="542">
        <v>15</v>
      </c>
      <c r="H105" s="542">
        <v>100</v>
      </c>
      <c r="I105" s="542">
        <v>55</v>
      </c>
      <c r="J105" s="543">
        <v>45</v>
      </c>
    </row>
    <row r="106" spans="1:10" s="63" customFormat="1" ht="15.75" customHeight="1">
      <c r="A106" s="538"/>
      <c r="B106" s="539"/>
      <c r="C106" s="544" t="s">
        <v>580</v>
      </c>
      <c r="D106" s="544"/>
      <c r="E106" s="540" t="s">
        <v>581</v>
      </c>
      <c r="F106" s="541" t="s">
        <v>414</v>
      </c>
      <c r="G106" s="542">
        <v>23</v>
      </c>
      <c r="H106" s="542">
        <v>165</v>
      </c>
      <c r="I106" s="542">
        <v>92</v>
      </c>
      <c r="J106" s="543">
        <v>73</v>
      </c>
    </row>
    <row r="107" spans="1:10" s="63" customFormat="1" ht="15.75" customHeight="1">
      <c r="A107" s="538"/>
      <c r="B107" s="539" t="s">
        <v>582</v>
      </c>
      <c r="C107" s="544"/>
      <c r="D107" s="544"/>
      <c r="E107" s="540" t="s">
        <v>583</v>
      </c>
      <c r="F107" s="541"/>
      <c r="G107" s="542">
        <v>300</v>
      </c>
      <c r="H107" s="542">
        <v>1138</v>
      </c>
      <c r="I107" s="542">
        <v>843</v>
      </c>
      <c r="J107" s="543">
        <v>295</v>
      </c>
    </row>
    <row r="108" spans="1:10" s="63" customFormat="1" ht="15.75" customHeight="1">
      <c r="A108" s="538"/>
      <c r="B108" s="539"/>
      <c r="C108" s="544" t="s">
        <v>584</v>
      </c>
      <c r="D108" s="544"/>
      <c r="E108" s="540" t="s">
        <v>413</v>
      </c>
      <c r="F108" s="541" t="s">
        <v>414</v>
      </c>
      <c r="G108" s="545" t="s">
        <v>3</v>
      </c>
      <c r="H108" s="545" t="s">
        <v>3</v>
      </c>
      <c r="I108" s="545" t="s">
        <v>3</v>
      </c>
      <c r="J108" s="546" t="s">
        <v>3</v>
      </c>
    </row>
    <row r="109" spans="1:10" s="63" customFormat="1" ht="15.75" customHeight="1">
      <c r="A109" s="538"/>
      <c r="B109" s="539"/>
      <c r="C109" s="544" t="s">
        <v>585</v>
      </c>
      <c r="D109" s="544"/>
      <c r="E109" s="540" t="s">
        <v>586</v>
      </c>
      <c r="F109" s="541"/>
      <c r="G109" s="542">
        <v>116</v>
      </c>
      <c r="H109" s="542">
        <v>560</v>
      </c>
      <c r="I109" s="542">
        <v>440</v>
      </c>
      <c r="J109" s="543">
        <v>120</v>
      </c>
    </row>
    <row r="110" spans="1:10" s="63" customFormat="1" ht="15.75" customHeight="1">
      <c r="A110" s="538"/>
      <c r="B110" s="539"/>
      <c r="C110" s="544" t="s">
        <v>587</v>
      </c>
      <c r="D110" s="544"/>
      <c r="E110" s="540" t="s">
        <v>588</v>
      </c>
      <c r="F110" s="541"/>
      <c r="G110" s="542">
        <v>5</v>
      </c>
      <c r="H110" s="542">
        <v>88</v>
      </c>
      <c r="I110" s="542">
        <v>44</v>
      </c>
      <c r="J110" s="543">
        <v>44</v>
      </c>
    </row>
    <row r="111" spans="1:10" s="63" customFormat="1" ht="15.75" customHeight="1">
      <c r="A111" s="538"/>
      <c r="B111" s="539"/>
      <c r="C111" s="544" t="s">
        <v>589</v>
      </c>
      <c r="D111" s="544"/>
      <c r="E111" s="540" t="s">
        <v>590</v>
      </c>
      <c r="F111" s="541"/>
      <c r="G111" s="542">
        <v>156</v>
      </c>
      <c r="H111" s="542">
        <v>410</v>
      </c>
      <c r="I111" s="542">
        <v>306</v>
      </c>
      <c r="J111" s="543">
        <v>104</v>
      </c>
    </row>
    <row r="112" spans="1:10" s="63" customFormat="1" ht="15.75" customHeight="1">
      <c r="A112" s="538"/>
      <c r="B112" s="539"/>
      <c r="C112" s="544" t="s">
        <v>591</v>
      </c>
      <c r="D112" s="544"/>
      <c r="E112" s="540" t="s">
        <v>592</v>
      </c>
      <c r="F112" s="541"/>
      <c r="G112" s="542">
        <v>23</v>
      </c>
      <c r="H112" s="542">
        <v>80</v>
      </c>
      <c r="I112" s="542">
        <v>53</v>
      </c>
      <c r="J112" s="543">
        <v>27</v>
      </c>
    </row>
    <row r="113" spans="1:10" s="63" customFormat="1" ht="15.75" customHeight="1">
      <c r="A113" s="538"/>
      <c r="B113" s="539" t="s">
        <v>593</v>
      </c>
      <c r="C113" s="544"/>
      <c r="D113" s="544"/>
      <c r="E113" s="540" t="s">
        <v>594</v>
      </c>
      <c r="F113" s="541"/>
      <c r="G113" s="542">
        <v>30</v>
      </c>
      <c r="H113" s="542">
        <v>1091</v>
      </c>
      <c r="I113" s="542">
        <v>804</v>
      </c>
      <c r="J113" s="543">
        <v>287</v>
      </c>
    </row>
    <row r="114" spans="1:10" s="63" customFormat="1" ht="15.75" customHeight="1">
      <c r="A114" s="538"/>
      <c r="B114" s="539"/>
      <c r="C114" s="544" t="s">
        <v>595</v>
      </c>
      <c r="D114" s="544"/>
      <c r="E114" s="540" t="s">
        <v>413</v>
      </c>
      <c r="F114" s="541" t="s">
        <v>414</v>
      </c>
      <c r="G114" s="545" t="s">
        <v>3</v>
      </c>
      <c r="H114" s="545" t="s">
        <v>3</v>
      </c>
      <c r="I114" s="545" t="s">
        <v>3</v>
      </c>
      <c r="J114" s="546" t="s">
        <v>3</v>
      </c>
    </row>
    <row r="115" spans="1:10" s="63" customFormat="1" ht="15.75" customHeight="1">
      <c r="A115" s="538"/>
      <c r="B115" s="539"/>
      <c r="C115" s="544" t="s">
        <v>596</v>
      </c>
      <c r="D115" s="544"/>
      <c r="E115" s="540" t="s">
        <v>597</v>
      </c>
      <c r="F115" s="541"/>
      <c r="G115" s="545" t="s">
        <v>3</v>
      </c>
      <c r="H115" s="545" t="s">
        <v>3</v>
      </c>
      <c r="I115" s="545" t="s">
        <v>3</v>
      </c>
      <c r="J115" s="546" t="s">
        <v>3</v>
      </c>
    </row>
    <row r="116" spans="1:10" s="63" customFormat="1" ht="15.75" customHeight="1">
      <c r="A116" s="538"/>
      <c r="B116" s="539"/>
      <c r="C116" s="544" t="s">
        <v>598</v>
      </c>
      <c r="D116" s="544"/>
      <c r="E116" s="540" t="s">
        <v>599</v>
      </c>
      <c r="F116" s="541"/>
      <c r="G116" s="542">
        <v>4</v>
      </c>
      <c r="H116" s="542">
        <v>530</v>
      </c>
      <c r="I116" s="542">
        <v>482</v>
      </c>
      <c r="J116" s="543">
        <v>48</v>
      </c>
    </row>
    <row r="117" spans="1:10" s="63" customFormat="1" ht="15.75" customHeight="1">
      <c r="A117" s="538"/>
      <c r="B117" s="539"/>
      <c r="C117" s="544" t="s">
        <v>600</v>
      </c>
      <c r="D117" s="544"/>
      <c r="E117" s="540" t="s">
        <v>601</v>
      </c>
      <c r="F117" s="541"/>
      <c r="G117" s="545" t="s">
        <v>3</v>
      </c>
      <c r="H117" s="545" t="s">
        <v>3</v>
      </c>
      <c r="I117" s="545" t="s">
        <v>3</v>
      </c>
      <c r="J117" s="546" t="s">
        <v>3</v>
      </c>
    </row>
    <row r="118" spans="1:10" s="63" customFormat="1" ht="15.75" customHeight="1">
      <c r="A118" s="538"/>
      <c r="B118" s="539"/>
      <c r="C118" s="544" t="s">
        <v>602</v>
      </c>
      <c r="D118" s="544"/>
      <c r="E118" s="540" t="s">
        <v>603</v>
      </c>
      <c r="F118" s="541"/>
      <c r="G118" s="542">
        <v>3</v>
      </c>
      <c r="H118" s="542">
        <v>140</v>
      </c>
      <c r="I118" s="542">
        <v>66</v>
      </c>
      <c r="J118" s="543">
        <v>74</v>
      </c>
    </row>
    <row r="119" spans="1:10" s="63" customFormat="1" ht="15.75" customHeight="1">
      <c r="A119" s="538"/>
      <c r="B119" s="539"/>
      <c r="C119" s="544" t="s">
        <v>604</v>
      </c>
      <c r="D119" s="544"/>
      <c r="E119" s="540" t="s">
        <v>605</v>
      </c>
      <c r="F119" s="541"/>
      <c r="G119" s="542">
        <v>21</v>
      </c>
      <c r="H119" s="542">
        <v>407</v>
      </c>
      <c r="I119" s="542">
        <v>249</v>
      </c>
      <c r="J119" s="543">
        <v>158</v>
      </c>
    </row>
    <row r="120" spans="1:10" s="63" customFormat="1" ht="15.75" customHeight="1">
      <c r="A120" s="538"/>
      <c r="B120" s="539"/>
      <c r="C120" s="544" t="s">
        <v>606</v>
      </c>
      <c r="D120" s="544"/>
      <c r="E120" s="540" t="s">
        <v>607</v>
      </c>
      <c r="F120" s="541" t="s">
        <v>414</v>
      </c>
      <c r="G120" s="542">
        <v>2</v>
      </c>
      <c r="H120" s="542">
        <v>14</v>
      </c>
      <c r="I120" s="542">
        <v>7</v>
      </c>
      <c r="J120" s="543">
        <v>7</v>
      </c>
    </row>
    <row r="121" spans="1:10" s="63" customFormat="1" ht="15.75" customHeight="1">
      <c r="A121" s="538"/>
      <c r="B121" s="539" t="s">
        <v>608</v>
      </c>
      <c r="C121" s="544"/>
      <c r="D121" s="544"/>
      <c r="E121" s="540" t="s">
        <v>609</v>
      </c>
      <c r="F121" s="541"/>
      <c r="G121" s="542">
        <v>223</v>
      </c>
      <c r="H121" s="542">
        <v>1876</v>
      </c>
      <c r="I121" s="542">
        <v>1129</v>
      </c>
      <c r="J121" s="543">
        <v>747</v>
      </c>
    </row>
    <row r="122" spans="1:10" s="63" customFormat="1" ht="15.75" customHeight="1">
      <c r="A122" s="538"/>
      <c r="B122" s="539"/>
      <c r="C122" s="544" t="s">
        <v>610</v>
      </c>
      <c r="D122" s="544"/>
      <c r="E122" s="540" t="s">
        <v>413</v>
      </c>
      <c r="F122" s="541" t="s">
        <v>414</v>
      </c>
      <c r="G122" s="542">
        <v>2</v>
      </c>
      <c r="H122" s="542">
        <v>6</v>
      </c>
      <c r="I122" s="542">
        <v>4</v>
      </c>
      <c r="J122" s="543">
        <v>2</v>
      </c>
    </row>
    <row r="123" spans="1:10" s="63" customFormat="1" ht="15.75" customHeight="1">
      <c r="A123" s="538"/>
      <c r="B123" s="539"/>
      <c r="C123" s="544" t="s">
        <v>611</v>
      </c>
      <c r="D123" s="544"/>
      <c r="E123" s="540" t="s">
        <v>612</v>
      </c>
      <c r="F123" s="541"/>
      <c r="G123" s="542">
        <v>213</v>
      </c>
      <c r="H123" s="542">
        <v>1698</v>
      </c>
      <c r="I123" s="542">
        <v>1043</v>
      </c>
      <c r="J123" s="543">
        <v>655</v>
      </c>
    </row>
    <row r="124" spans="1:10" s="63" customFormat="1" ht="15.75" customHeight="1">
      <c r="A124" s="538"/>
      <c r="B124" s="539"/>
      <c r="C124" s="544" t="s">
        <v>613</v>
      </c>
      <c r="D124" s="544"/>
      <c r="E124" s="540" t="s">
        <v>614</v>
      </c>
      <c r="F124" s="541"/>
      <c r="G124" s="542">
        <v>3</v>
      </c>
      <c r="H124" s="542">
        <v>20</v>
      </c>
      <c r="I124" s="542">
        <v>15</v>
      </c>
      <c r="J124" s="543">
        <v>5</v>
      </c>
    </row>
    <row r="125" spans="1:10" s="63" customFormat="1" ht="15.75" customHeight="1">
      <c r="A125" s="538"/>
      <c r="B125" s="539"/>
      <c r="C125" s="544" t="s">
        <v>615</v>
      </c>
      <c r="D125" s="544"/>
      <c r="E125" s="540" t="s">
        <v>616</v>
      </c>
      <c r="F125" s="541"/>
      <c r="G125" s="542">
        <v>4</v>
      </c>
      <c r="H125" s="542">
        <v>20</v>
      </c>
      <c r="I125" s="542">
        <v>12</v>
      </c>
      <c r="J125" s="543">
        <v>8</v>
      </c>
    </row>
    <row r="126" spans="1:10" s="63" customFormat="1" ht="15.75" customHeight="1">
      <c r="A126" s="538"/>
      <c r="B126" s="539"/>
      <c r="C126" s="544" t="s">
        <v>617</v>
      </c>
      <c r="D126" s="544"/>
      <c r="E126" s="540" t="s">
        <v>618</v>
      </c>
      <c r="F126" s="541"/>
      <c r="G126" s="542">
        <v>1</v>
      </c>
      <c r="H126" s="542">
        <v>132</v>
      </c>
      <c r="I126" s="542">
        <v>55</v>
      </c>
      <c r="J126" s="543">
        <v>77</v>
      </c>
    </row>
    <row r="127" spans="1:10" s="63" customFormat="1" ht="15.75" customHeight="1">
      <c r="A127" s="538"/>
      <c r="B127" s="539" t="s">
        <v>619</v>
      </c>
      <c r="C127" s="544"/>
      <c r="D127" s="544"/>
      <c r="E127" s="540" t="s">
        <v>39</v>
      </c>
      <c r="F127" s="541"/>
      <c r="G127" s="542">
        <v>43</v>
      </c>
      <c r="H127" s="542">
        <v>1172</v>
      </c>
      <c r="I127" s="542">
        <v>989</v>
      </c>
      <c r="J127" s="543">
        <v>183</v>
      </c>
    </row>
    <row r="128" spans="1:10" s="63" customFormat="1" ht="15.75" customHeight="1">
      <c r="A128" s="538"/>
      <c r="B128" s="539"/>
      <c r="C128" s="544" t="s">
        <v>620</v>
      </c>
      <c r="D128" s="544"/>
      <c r="E128" s="540" t="s">
        <v>621</v>
      </c>
      <c r="F128" s="541" t="s">
        <v>622</v>
      </c>
      <c r="G128" s="542">
        <v>1</v>
      </c>
      <c r="H128" s="542">
        <v>1</v>
      </c>
      <c r="I128" s="542">
        <v>1</v>
      </c>
      <c r="J128" s="546" t="s">
        <v>3</v>
      </c>
    </row>
    <row r="129" spans="1:10" s="63" customFormat="1" ht="15.75" customHeight="1">
      <c r="A129" s="538"/>
      <c r="B129" s="539"/>
      <c r="C129" s="544" t="s">
        <v>623</v>
      </c>
      <c r="D129" s="544"/>
      <c r="E129" s="540" t="s">
        <v>624</v>
      </c>
      <c r="F129" s="541"/>
      <c r="G129" s="542">
        <v>2</v>
      </c>
      <c r="H129" s="542">
        <v>62</v>
      </c>
      <c r="I129" s="542">
        <v>56</v>
      </c>
      <c r="J129" s="543">
        <v>6</v>
      </c>
    </row>
    <row r="130" spans="1:10" s="63" customFormat="1" ht="15.75" customHeight="1">
      <c r="A130" s="538"/>
      <c r="B130" s="539"/>
      <c r="C130" s="544" t="s">
        <v>625</v>
      </c>
      <c r="D130" s="544"/>
      <c r="E130" s="540" t="s">
        <v>626</v>
      </c>
      <c r="F130" s="541"/>
      <c r="G130" s="542">
        <v>10</v>
      </c>
      <c r="H130" s="542">
        <v>497</v>
      </c>
      <c r="I130" s="542">
        <v>460</v>
      </c>
      <c r="J130" s="543">
        <v>37</v>
      </c>
    </row>
    <row r="131" spans="1:10" s="63" customFormat="1" ht="15.75" customHeight="1">
      <c r="A131" s="538"/>
      <c r="B131" s="539"/>
      <c r="C131" s="544" t="s">
        <v>627</v>
      </c>
      <c r="D131" s="544"/>
      <c r="E131" s="540" t="s">
        <v>628</v>
      </c>
      <c r="F131" s="541"/>
      <c r="G131" s="542">
        <v>5</v>
      </c>
      <c r="H131" s="542">
        <v>208</v>
      </c>
      <c r="I131" s="542">
        <v>167</v>
      </c>
      <c r="J131" s="543">
        <v>41</v>
      </c>
    </row>
    <row r="132" spans="1:10" s="63" customFormat="1" ht="15.75" customHeight="1">
      <c r="A132" s="538"/>
      <c r="B132" s="539"/>
      <c r="C132" s="544" t="s">
        <v>629</v>
      </c>
      <c r="D132" s="544"/>
      <c r="E132" s="540" t="s">
        <v>630</v>
      </c>
      <c r="F132" s="541" t="s">
        <v>622</v>
      </c>
      <c r="G132" s="542">
        <v>3</v>
      </c>
      <c r="H132" s="542">
        <v>176</v>
      </c>
      <c r="I132" s="542">
        <v>159</v>
      </c>
      <c r="J132" s="543">
        <v>17</v>
      </c>
    </row>
    <row r="133" spans="1:10" s="63" customFormat="1" ht="15.75" customHeight="1">
      <c r="A133" s="538"/>
      <c r="B133" s="539"/>
      <c r="C133" s="544" t="s">
        <v>631</v>
      </c>
      <c r="D133" s="544"/>
      <c r="E133" s="540" t="s">
        <v>632</v>
      </c>
      <c r="F133" s="541"/>
      <c r="G133" s="542">
        <v>10</v>
      </c>
      <c r="H133" s="542">
        <v>198</v>
      </c>
      <c r="I133" s="542">
        <v>129</v>
      </c>
      <c r="J133" s="543">
        <v>69</v>
      </c>
    </row>
    <row r="134" spans="1:10" s="63" customFormat="1" ht="15.75" customHeight="1">
      <c r="A134" s="538"/>
      <c r="B134" s="539"/>
      <c r="C134" s="544" t="s">
        <v>633</v>
      </c>
      <c r="D134" s="544"/>
      <c r="E134" s="540" t="s">
        <v>634</v>
      </c>
      <c r="F134" s="541" t="s">
        <v>622</v>
      </c>
      <c r="G134" s="542">
        <v>4</v>
      </c>
      <c r="H134" s="542">
        <v>11</v>
      </c>
      <c r="I134" s="542">
        <v>6</v>
      </c>
      <c r="J134" s="543">
        <v>5</v>
      </c>
    </row>
    <row r="135" spans="1:10" s="63" customFormat="1" ht="15.75" customHeight="1">
      <c r="A135" s="538"/>
      <c r="B135" s="539"/>
      <c r="C135" s="544" t="s">
        <v>635</v>
      </c>
      <c r="D135" s="544"/>
      <c r="E135" s="540" t="s">
        <v>636</v>
      </c>
      <c r="F135" s="541"/>
      <c r="G135" s="542">
        <v>8</v>
      </c>
      <c r="H135" s="542">
        <v>19</v>
      </c>
      <c r="I135" s="542">
        <v>11</v>
      </c>
      <c r="J135" s="543">
        <v>8</v>
      </c>
    </row>
    <row r="136" spans="1:10" s="63" customFormat="1" ht="15.75" customHeight="1">
      <c r="A136" s="538"/>
      <c r="B136" s="539" t="s">
        <v>637</v>
      </c>
      <c r="C136" s="544"/>
      <c r="D136" s="544"/>
      <c r="E136" s="540" t="s">
        <v>40</v>
      </c>
      <c r="F136" s="541"/>
      <c r="G136" s="542">
        <v>19</v>
      </c>
      <c r="H136" s="542">
        <v>91</v>
      </c>
      <c r="I136" s="542">
        <v>79</v>
      </c>
      <c r="J136" s="543">
        <v>12</v>
      </c>
    </row>
    <row r="137" spans="1:10" s="63" customFormat="1" ht="15.75" customHeight="1">
      <c r="A137" s="538"/>
      <c r="B137" s="539"/>
      <c r="C137" s="544" t="s">
        <v>638</v>
      </c>
      <c r="D137" s="544"/>
      <c r="E137" s="540" t="s">
        <v>621</v>
      </c>
      <c r="F137" s="541" t="s">
        <v>622</v>
      </c>
      <c r="G137" s="542">
        <v>1</v>
      </c>
      <c r="H137" s="542">
        <v>1</v>
      </c>
      <c r="I137" s="542">
        <v>1</v>
      </c>
      <c r="J137" s="546" t="s">
        <v>3</v>
      </c>
    </row>
    <row r="138" spans="1:10" s="63" customFormat="1" ht="15.75" customHeight="1">
      <c r="A138" s="538"/>
      <c r="B138" s="539"/>
      <c r="C138" s="544" t="s">
        <v>639</v>
      </c>
      <c r="D138" s="544"/>
      <c r="E138" s="563" t="s">
        <v>640</v>
      </c>
      <c r="F138" s="541"/>
      <c r="G138" s="545" t="s">
        <v>3</v>
      </c>
      <c r="H138" s="545" t="s">
        <v>3</v>
      </c>
      <c r="I138" s="545" t="s">
        <v>3</v>
      </c>
      <c r="J138" s="546" t="s">
        <v>3</v>
      </c>
    </row>
    <row r="139" spans="1:10" s="63" customFormat="1" ht="15.75" customHeight="1">
      <c r="A139" s="538"/>
      <c r="B139" s="539"/>
      <c r="C139" s="544" t="s">
        <v>641</v>
      </c>
      <c r="D139" s="544"/>
      <c r="E139" s="563" t="s">
        <v>642</v>
      </c>
      <c r="F139" s="541" t="s">
        <v>622</v>
      </c>
      <c r="G139" s="542">
        <v>1</v>
      </c>
      <c r="H139" s="542">
        <v>4</v>
      </c>
      <c r="I139" s="542">
        <v>3</v>
      </c>
      <c r="J139" s="543">
        <v>1</v>
      </c>
    </row>
    <row r="140" spans="1:10" s="63" customFormat="1" ht="15.75" customHeight="1">
      <c r="A140" s="538"/>
      <c r="B140" s="539"/>
      <c r="C140" s="544" t="s">
        <v>643</v>
      </c>
      <c r="D140" s="544"/>
      <c r="E140" s="540" t="s">
        <v>644</v>
      </c>
      <c r="F140" s="541"/>
      <c r="G140" s="545" t="s">
        <v>3</v>
      </c>
      <c r="H140" s="545" t="s">
        <v>3</v>
      </c>
      <c r="I140" s="545" t="s">
        <v>3</v>
      </c>
      <c r="J140" s="546" t="s">
        <v>3</v>
      </c>
    </row>
    <row r="141" spans="1:10" s="63" customFormat="1" ht="15.75" customHeight="1">
      <c r="A141" s="538"/>
      <c r="B141" s="539"/>
      <c r="C141" s="544" t="s">
        <v>645</v>
      </c>
      <c r="D141" s="544"/>
      <c r="E141" s="540" t="s">
        <v>646</v>
      </c>
      <c r="F141" s="541"/>
      <c r="G141" s="542">
        <v>16</v>
      </c>
      <c r="H141" s="542">
        <v>79</v>
      </c>
      <c r="I141" s="542">
        <v>68</v>
      </c>
      <c r="J141" s="543">
        <v>11</v>
      </c>
    </row>
    <row r="142" spans="1:10" s="63" customFormat="1" ht="15.75" customHeight="1">
      <c r="A142" s="538"/>
      <c r="B142" s="539"/>
      <c r="C142" s="544" t="s">
        <v>647</v>
      </c>
      <c r="D142" s="544"/>
      <c r="E142" s="540" t="s">
        <v>648</v>
      </c>
      <c r="F142" s="541"/>
      <c r="G142" s="542">
        <v>1</v>
      </c>
      <c r="H142" s="542">
        <v>7</v>
      </c>
      <c r="I142" s="542">
        <v>7</v>
      </c>
      <c r="J142" s="546" t="s">
        <v>3</v>
      </c>
    </row>
    <row r="143" spans="1:10" s="63" customFormat="1" ht="15.75" customHeight="1">
      <c r="A143" s="556"/>
      <c r="B143" s="557" t="s">
        <v>649</v>
      </c>
      <c r="C143" s="558"/>
      <c r="D143" s="558"/>
      <c r="E143" s="559" t="s">
        <v>41</v>
      </c>
      <c r="F143" s="560" t="s">
        <v>622</v>
      </c>
      <c r="G143" s="561">
        <v>75</v>
      </c>
      <c r="H143" s="561">
        <v>2355</v>
      </c>
      <c r="I143" s="561">
        <v>1543</v>
      </c>
      <c r="J143" s="562">
        <v>812</v>
      </c>
    </row>
    <row r="144" spans="1:10" s="63" customFormat="1" ht="15.75" customHeight="1">
      <c r="A144" s="538"/>
      <c r="B144" s="539"/>
      <c r="C144" s="544" t="s">
        <v>650</v>
      </c>
      <c r="D144" s="544"/>
      <c r="E144" s="540" t="s">
        <v>621</v>
      </c>
      <c r="F144" s="541" t="s">
        <v>622</v>
      </c>
      <c r="G144" s="542">
        <v>1</v>
      </c>
      <c r="H144" s="542">
        <v>32</v>
      </c>
      <c r="I144" s="542">
        <v>20</v>
      </c>
      <c r="J144" s="543">
        <v>12</v>
      </c>
    </row>
    <row r="145" spans="1:10" s="63" customFormat="1" ht="15.75" customHeight="1">
      <c r="A145" s="538"/>
      <c r="B145" s="539"/>
      <c r="C145" s="544" t="s">
        <v>651</v>
      </c>
      <c r="D145" s="544"/>
      <c r="E145" s="540" t="s">
        <v>652</v>
      </c>
      <c r="F145" s="541" t="s">
        <v>622</v>
      </c>
      <c r="G145" s="542">
        <v>13</v>
      </c>
      <c r="H145" s="542">
        <v>534</v>
      </c>
      <c r="I145" s="542">
        <v>436</v>
      </c>
      <c r="J145" s="543">
        <v>98</v>
      </c>
    </row>
    <row r="146" spans="1:10" s="63" customFormat="1" ht="15.75" customHeight="1">
      <c r="A146" s="538"/>
      <c r="B146" s="539"/>
      <c r="C146" s="544" t="s">
        <v>653</v>
      </c>
      <c r="D146" s="544"/>
      <c r="E146" s="540" t="s">
        <v>654</v>
      </c>
      <c r="F146" s="541" t="s">
        <v>622</v>
      </c>
      <c r="G146" s="542">
        <v>21</v>
      </c>
      <c r="H146" s="542">
        <v>490</v>
      </c>
      <c r="I146" s="542">
        <v>337</v>
      </c>
      <c r="J146" s="543">
        <v>153</v>
      </c>
    </row>
    <row r="147" spans="1:10" s="63" customFormat="1" ht="15.75" customHeight="1">
      <c r="A147" s="538"/>
      <c r="B147" s="539"/>
      <c r="C147" s="544" t="s">
        <v>655</v>
      </c>
      <c r="D147" s="544"/>
      <c r="E147" s="540" t="s">
        <v>656</v>
      </c>
      <c r="F147" s="541"/>
      <c r="G147" s="542">
        <v>12</v>
      </c>
      <c r="H147" s="542">
        <v>352</v>
      </c>
      <c r="I147" s="542">
        <v>229</v>
      </c>
      <c r="J147" s="543">
        <v>123</v>
      </c>
    </row>
    <row r="148" spans="1:10" s="63" customFormat="1" ht="15.75" customHeight="1">
      <c r="A148" s="538"/>
      <c r="B148" s="539"/>
      <c r="C148" s="544" t="s">
        <v>657</v>
      </c>
      <c r="D148" s="544"/>
      <c r="E148" s="540" t="s">
        <v>658</v>
      </c>
      <c r="F148" s="541"/>
      <c r="G148" s="542">
        <v>10</v>
      </c>
      <c r="H148" s="542">
        <v>337</v>
      </c>
      <c r="I148" s="542">
        <v>147</v>
      </c>
      <c r="J148" s="543">
        <v>190</v>
      </c>
    </row>
    <row r="149" spans="1:10" s="63" customFormat="1" ht="15.75" customHeight="1">
      <c r="A149" s="538"/>
      <c r="B149" s="539"/>
      <c r="C149" s="544" t="s">
        <v>659</v>
      </c>
      <c r="D149" s="544"/>
      <c r="E149" s="540" t="s">
        <v>660</v>
      </c>
      <c r="F149" s="541" t="s">
        <v>622</v>
      </c>
      <c r="G149" s="542">
        <v>4</v>
      </c>
      <c r="H149" s="542">
        <v>232</v>
      </c>
      <c r="I149" s="542">
        <v>168</v>
      </c>
      <c r="J149" s="543">
        <v>64</v>
      </c>
    </row>
    <row r="150" spans="1:10" s="63" customFormat="1" ht="15.75" customHeight="1">
      <c r="A150" s="538"/>
      <c r="B150" s="539"/>
      <c r="C150" s="544" t="s">
        <v>661</v>
      </c>
      <c r="D150" s="544"/>
      <c r="E150" s="540" t="s">
        <v>662</v>
      </c>
      <c r="F150" s="541"/>
      <c r="G150" s="542">
        <v>14</v>
      </c>
      <c r="H150" s="542">
        <v>378</v>
      </c>
      <c r="I150" s="542">
        <v>206</v>
      </c>
      <c r="J150" s="543">
        <v>172</v>
      </c>
    </row>
    <row r="151" spans="1:10" s="63" customFormat="1" ht="15.75" customHeight="1">
      <c r="A151" s="538"/>
      <c r="B151" s="539" t="s">
        <v>663</v>
      </c>
      <c r="C151" s="544"/>
      <c r="D151" s="544"/>
      <c r="E151" s="540" t="s">
        <v>42</v>
      </c>
      <c r="F151" s="541"/>
      <c r="G151" s="542">
        <v>15</v>
      </c>
      <c r="H151" s="542">
        <v>2015</v>
      </c>
      <c r="I151" s="542">
        <v>1710</v>
      </c>
      <c r="J151" s="543">
        <v>305</v>
      </c>
    </row>
    <row r="152" spans="1:10" s="63" customFormat="1" ht="15.75" customHeight="1">
      <c r="A152" s="538"/>
      <c r="B152" s="539"/>
      <c r="C152" s="544" t="s">
        <v>664</v>
      </c>
      <c r="D152" s="544"/>
      <c r="E152" s="540" t="s">
        <v>621</v>
      </c>
      <c r="F152" s="541" t="s">
        <v>622</v>
      </c>
      <c r="G152" s="545" t="s">
        <v>3</v>
      </c>
      <c r="H152" s="545" t="s">
        <v>3</v>
      </c>
      <c r="I152" s="545" t="s">
        <v>3</v>
      </c>
      <c r="J152" s="546" t="s">
        <v>3</v>
      </c>
    </row>
    <row r="153" spans="1:10" s="63" customFormat="1" ht="15.75" customHeight="1">
      <c r="A153" s="538"/>
      <c r="B153" s="539"/>
      <c r="C153" s="544" t="s">
        <v>665</v>
      </c>
      <c r="D153" s="544"/>
      <c r="E153" s="540" t="s">
        <v>666</v>
      </c>
      <c r="F153" s="541"/>
      <c r="G153" s="542">
        <v>1</v>
      </c>
      <c r="H153" s="542">
        <v>1333</v>
      </c>
      <c r="I153" s="542">
        <v>1297</v>
      </c>
      <c r="J153" s="543">
        <v>36</v>
      </c>
    </row>
    <row r="154" spans="1:10" s="63" customFormat="1" ht="15.75" customHeight="1">
      <c r="A154" s="538"/>
      <c r="B154" s="539"/>
      <c r="C154" s="544" t="s">
        <v>667</v>
      </c>
      <c r="D154" s="544"/>
      <c r="E154" s="540" t="s">
        <v>668</v>
      </c>
      <c r="F154" s="541" t="s">
        <v>622</v>
      </c>
      <c r="G154" s="542">
        <v>5</v>
      </c>
      <c r="H154" s="542">
        <v>132</v>
      </c>
      <c r="I154" s="542">
        <v>43</v>
      </c>
      <c r="J154" s="543">
        <v>89</v>
      </c>
    </row>
    <row r="155" spans="1:10" s="63" customFormat="1" ht="15.75" customHeight="1">
      <c r="A155" s="538"/>
      <c r="B155" s="539"/>
      <c r="C155" s="544" t="s">
        <v>669</v>
      </c>
      <c r="D155" s="544"/>
      <c r="E155" s="540" t="s">
        <v>670</v>
      </c>
      <c r="F155" s="541" t="s">
        <v>622</v>
      </c>
      <c r="G155" s="542">
        <v>8</v>
      </c>
      <c r="H155" s="542">
        <v>380</v>
      </c>
      <c r="I155" s="542">
        <v>233</v>
      </c>
      <c r="J155" s="543">
        <v>147</v>
      </c>
    </row>
    <row r="156" spans="1:10" s="63" customFormat="1" ht="15.75" customHeight="1">
      <c r="A156" s="538"/>
      <c r="B156" s="539"/>
      <c r="C156" s="544" t="s">
        <v>671</v>
      </c>
      <c r="D156" s="544"/>
      <c r="E156" s="540" t="s">
        <v>672</v>
      </c>
      <c r="F156" s="541"/>
      <c r="G156" s="542">
        <v>1</v>
      </c>
      <c r="H156" s="542">
        <v>170</v>
      </c>
      <c r="I156" s="542">
        <v>137</v>
      </c>
      <c r="J156" s="543">
        <v>33</v>
      </c>
    </row>
    <row r="157" spans="1:10" s="63" customFormat="1" ht="15.75" customHeight="1">
      <c r="A157" s="538"/>
      <c r="B157" s="539" t="s">
        <v>673</v>
      </c>
      <c r="C157" s="544"/>
      <c r="D157" s="544"/>
      <c r="E157" s="540" t="s">
        <v>43</v>
      </c>
      <c r="F157" s="541"/>
      <c r="G157" s="542">
        <v>2</v>
      </c>
      <c r="H157" s="542">
        <v>13</v>
      </c>
      <c r="I157" s="542">
        <v>4</v>
      </c>
      <c r="J157" s="543">
        <v>9</v>
      </c>
    </row>
    <row r="158" spans="1:10" s="63" customFormat="1" ht="15.75" customHeight="1">
      <c r="A158" s="538"/>
      <c r="B158" s="539"/>
      <c r="C158" s="544" t="s">
        <v>674</v>
      </c>
      <c r="D158" s="544"/>
      <c r="E158" s="540" t="s">
        <v>621</v>
      </c>
      <c r="F158" s="541" t="s">
        <v>622</v>
      </c>
      <c r="G158" s="545" t="s">
        <v>3</v>
      </c>
      <c r="H158" s="545" t="s">
        <v>3</v>
      </c>
      <c r="I158" s="545" t="s">
        <v>3</v>
      </c>
      <c r="J158" s="546" t="s">
        <v>3</v>
      </c>
    </row>
    <row r="159" spans="1:10" s="63" customFormat="1" ht="15.75" customHeight="1">
      <c r="A159" s="538"/>
      <c r="B159" s="539"/>
      <c r="C159" s="544" t="s">
        <v>675</v>
      </c>
      <c r="D159" s="544"/>
      <c r="E159" s="540" t="s">
        <v>676</v>
      </c>
      <c r="F159" s="541"/>
      <c r="G159" s="545" t="s">
        <v>3</v>
      </c>
      <c r="H159" s="545" t="s">
        <v>3</v>
      </c>
      <c r="I159" s="545" t="s">
        <v>3</v>
      </c>
      <c r="J159" s="546" t="s">
        <v>3</v>
      </c>
    </row>
    <row r="160" spans="1:10" s="63" customFormat="1" ht="15.75" customHeight="1">
      <c r="A160" s="538"/>
      <c r="B160" s="539"/>
      <c r="C160" s="544" t="s">
        <v>677</v>
      </c>
      <c r="D160" s="544"/>
      <c r="E160" s="540" t="s">
        <v>678</v>
      </c>
      <c r="F160" s="541"/>
      <c r="G160" s="545" t="s">
        <v>3</v>
      </c>
      <c r="H160" s="545" t="s">
        <v>3</v>
      </c>
      <c r="I160" s="545" t="s">
        <v>3</v>
      </c>
      <c r="J160" s="546" t="s">
        <v>3</v>
      </c>
    </row>
    <row r="161" spans="1:10" s="63" customFormat="1" ht="15.75" customHeight="1">
      <c r="A161" s="538"/>
      <c r="B161" s="539"/>
      <c r="C161" s="544" t="s">
        <v>679</v>
      </c>
      <c r="D161" s="544"/>
      <c r="E161" s="540" t="s">
        <v>680</v>
      </c>
      <c r="F161" s="541"/>
      <c r="G161" s="542">
        <v>1</v>
      </c>
      <c r="H161" s="542">
        <v>10</v>
      </c>
      <c r="I161" s="542">
        <v>3</v>
      </c>
      <c r="J161" s="543">
        <v>7</v>
      </c>
    </row>
    <row r="162" spans="1:10" s="63" customFormat="1" ht="15.75" customHeight="1">
      <c r="A162" s="538"/>
      <c r="B162" s="539"/>
      <c r="C162" s="544" t="s">
        <v>681</v>
      </c>
      <c r="D162" s="544"/>
      <c r="E162" s="540" t="s">
        <v>682</v>
      </c>
      <c r="F162" s="541"/>
      <c r="G162" s="545" t="s">
        <v>3</v>
      </c>
      <c r="H162" s="545" t="s">
        <v>3</v>
      </c>
      <c r="I162" s="545" t="s">
        <v>3</v>
      </c>
      <c r="J162" s="546" t="s">
        <v>3</v>
      </c>
    </row>
    <row r="163" spans="1:10" s="63" customFormat="1" ht="15.75" customHeight="1">
      <c r="A163" s="538"/>
      <c r="B163" s="539"/>
      <c r="C163" s="544" t="s">
        <v>683</v>
      </c>
      <c r="D163" s="544"/>
      <c r="E163" s="540" t="s">
        <v>684</v>
      </c>
      <c r="F163" s="541"/>
      <c r="G163" s="545" t="s">
        <v>3</v>
      </c>
      <c r="H163" s="545" t="s">
        <v>3</v>
      </c>
      <c r="I163" s="545" t="s">
        <v>3</v>
      </c>
      <c r="J163" s="546" t="s">
        <v>3</v>
      </c>
    </row>
    <row r="164" spans="1:10" s="63" customFormat="1" ht="15.75" customHeight="1">
      <c r="A164" s="538"/>
      <c r="B164" s="539"/>
      <c r="C164" s="544" t="s">
        <v>685</v>
      </c>
      <c r="D164" s="544"/>
      <c r="E164" s="540" t="s">
        <v>686</v>
      </c>
      <c r="F164" s="541"/>
      <c r="G164" s="542">
        <v>1</v>
      </c>
      <c r="H164" s="542">
        <v>3</v>
      </c>
      <c r="I164" s="542">
        <v>1</v>
      </c>
      <c r="J164" s="543">
        <v>2</v>
      </c>
    </row>
    <row r="165" spans="1:10" s="63" customFormat="1" ht="15.75" customHeight="1">
      <c r="A165" s="538"/>
      <c r="B165" s="539"/>
      <c r="C165" s="544" t="s">
        <v>687</v>
      </c>
      <c r="D165" s="544"/>
      <c r="E165" s="540" t="s">
        <v>688</v>
      </c>
      <c r="F165" s="541"/>
      <c r="G165" s="545" t="s">
        <v>3</v>
      </c>
      <c r="H165" s="545" t="s">
        <v>3</v>
      </c>
      <c r="I165" s="545" t="s">
        <v>3</v>
      </c>
      <c r="J165" s="546" t="s">
        <v>3</v>
      </c>
    </row>
    <row r="166" spans="1:10" s="63" customFormat="1" ht="15.75" customHeight="1">
      <c r="A166" s="538"/>
      <c r="B166" s="539"/>
      <c r="C166" s="544" t="s">
        <v>689</v>
      </c>
      <c r="D166" s="544"/>
      <c r="E166" s="540" t="s">
        <v>690</v>
      </c>
      <c r="F166" s="541"/>
      <c r="G166" s="545" t="s">
        <v>3</v>
      </c>
      <c r="H166" s="545" t="s">
        <v>3</v>
      </c>
      <c r="I166" s="545" t="s">
        <v>3</v>
      </c>
      <c r="J166" s="546" t="s">
        <v>3</v>
      </c>
    </row>
    <row r="167" spans="1:10" s="63" customFormat="1" ht="15.75" customHeight="1">
      <c r="A167" s="538"/>
      <c r="B167" s="539"/>
      <c r="C167" s="544" t="s">
        <v>691</v>
      </c>
      <c r="D167" s="544"/>
      <c r="E167" s="540" t="s">
        <v>692</v>
      </c>
      <c r="F167" s="565"/>
      <c r="G167" s="545" t="s">
        <v>3</v>
      </c>
      <c r="H167" s="545" t="s">
        <v>3</v>
      </c>
      <c r="I167" s="545" t="s">
        <v>3</v>
      </c>
      <c r="J167" s="546" t="s">
        <v>3</v>
      </c>
    </row>
    <row r="168" spans="1:10" s="63" customFormat="1" ht="15.75" customHeight="1">
      <c r="A168" s="538"/>
      <c r="B168" s="539" t="s">
        <v>693</v>
      </c>
      <c r="C168" s="544"/>
      <c r="D168" s="544"/>
      <c r="E168" s="540" t="s">
        <v>44</v>
      </c>
      <c r="F168" s="565"/>
      <c r="G168" s="542">
        <v>201</v>
      </c>
      <c r="H168" s="542">
        <v>2484</v>
      </c>
      <c r="I168" s="542">
        <v>2080</v>
      </c>
      <c r="J168" s="543">
        <v>404</v>
      </c>
    </row>
    <row r="169" spans="1:10" s="63" customFormat="1" ht="15.75" customHeight="1">
      <c r="A169" s="538"/>
      <c r="B169" s="539"/>
      <c r="C169" s="544" t="s">
        <v>694</v>
      </c>
      <c r="D169" s="544"/>
      <c r="E169" s="540" t="s">
        <v>621</v>
      </c>
      <c r="F169" s="541" t="s">
        <v>622</v>
      </c>
      <c r="G169" s="542">
        <v>5</v>
      </c>
      <c r="H169" s="542">
        <v>80</v>
      </c>
      <c r="I169" s="542">
        <v>56</v>
      </c>
      <c r="J169" s="543">
        <v>24</v>
      </c>
    </row>
    <row r="170" spans="1:10" s="63" customFormat="1" ht="15.75" customHeight="1">
      <c r="A170" s="538"/>
      <c r="B170" s="539"/>
      <c r="C170" s="544" t="s">
        <v>695</v>
      </c>
      <c r="D170" s="544"/>
      <c r="E170" s="540" t="s">
        <v>696</v>
      </c>
      <c r="F170" s="541"/>
      <c r="G170" s="542">
        <v>9</v>
      </c>
      <c r="H170" s="542">
        <v>146</v>
      </c>
      <c r="I170" s="542">
        <v>105</v>
      </c>
      <c r="J170" s="543">
        <v>41</v>
      </c>
    </row>
    <row r="171" spans="1:10" s="63" customFormat="1" ht="15.75" customHeight="1">
      <c r="A171" s="538"/>
      <c r="B171" s="539"/>
      <c r="C171" s="544" t="s">
        <v>697</v>
      </c>
      <c r="D171" s="544"/>
      <c r="E171" s="540" t="s">
        <v>698</v>
      </c>
      <c r="F171" s="541"/>
      <c r="G171" s="542">
        <v>107</v>
      </c>
      <c r="H171" s="542">
        <v>1627</v>
      </c>
      <c r="I171" s="542">
        <v>1432</v>
      </c>
      <c r="J171" s="543">
        <v>195</v>
      </c>
    </row>
    <row r="172" spans="1:10" s="63" customFormat="1" ht="15.75" customHeight="1">
      <c r="A172" s="538"/>
      <c r="B172" s="539"/>
      <c r="C172" s="544" t="s">
        <v>699</v>
      </c>
      <c r="D172" s="544"/>
      <c r="E172" s="540" t="s">
        <v>700</v>
      </c>
      <c r="F172" s="541" t="s">
        <v>622</v>
      </c>
      <c r="G172" s="542">
        <v>12</v>
      </c>
      <c r="H172" s="542">
        <v>94</v>
      </c>
      <c r="I172" s="542">
        <v>66</v>
      </c>
      <c r="J172" s="543">
        <v>28</v>
      </c>
    </row>
    <row r="173" spans="1:10" s="63" customFormat="1" ht="15.75" customHeight="1">
      <c r="A173" s="538"/>
      <c r="B173" s="539"/>
      <c r="C173" s="544" t="s">
        <v>701</v>
      </c>
      <c r="D173" s="544"/>
      <c r="E173" s="540" t="s">
        <v>702</v>
      </c>
      <c r="F173" s="541"/>
      <c r="G173" s="542">
        <v>31</v>
      </c>
      <c r="H173" s="542">
        <v>136</v>
      </c>
      <c r="I173" s="542">
        <v>85</v>
      </c>
      <c r="J173" s="543">
        <v>51</v>
      </c>
    </row>
    <row r="174" spans="1:10" s="63" customFormat="1" ht="15.75" customHeight="1">
      <c r="A174" s="538"/>
      <c r="B174" s="539"/>
      <c r="C174" s="544" t="s">
        <v>703</v>
      </c>
      <c r="D174" s="544"/>
      <c r="E174" s="540" t="s">
        <v>704</v>
      </c>
      <c r="F174" s="541"/>
      <c r="G174" s="545" t="s">
        <v>3</v>
      </c>
      <c r="H174" s="545" t="s">
        <v>3</v>
      </c>
      <c r="I174" s="545" t="s">
        <v>3</v>
      </c>
      <c r="J174" s="546" t="s">
        <v>3</v>
      </c>
    </row>
    <row r="175" spans="1:10" s="63" customFormat="1" ht="15.75" customHeight="1">
      <c r="A175" s="538"/>
      <c r="B175" s="539"/>
      <c r="C175" s="544" t="s">
        <v>705</v>
      </c>
      <c r="D175" s="544"/>
      <c r="E175" s="540" t="s">
        <v>706</v>
      </c>
      <c r="F175" s="541"/>
      <c r="G175" s="545" t="s">
        <v>3</v>
      </c>
      <c r="H175" s="545" t="s">
        <v>3</v>
      </c>
      <c r="I175" s="545" t="s">
        <v>3</v>
      </c>
      <c r="J175" s="546" t="s">
        <v>3</v>
      </c>
    </row>
    <row r="176" spans="1:10" s="63" customFormat="1" ht="15.75" customHeight="1">
      <c r="A176" s="538"/>
      <c r="B176" s="539"/>
      <c r="C176" s="544" t="s">
        <v>707</v>
      </c>
      <c r="D176" s="544"/>
      <c r="E176" s="540" t="s">
        <v>708</v>
      </c>
      <c r="F176" s="541"/>
      <c r="G176" s="542">
        <v>1</v>
      </c>
      <c r="H176" s="542">
        <v>12</v>
      </c>
      <c r="I176" s="542">
        <v>9</v>
      </c>
      <c r="J176" s="543">
        <v>3</v>
      </c>
    </row>
    <row r="177" spans="1:10" s="63" customFormat="1" ht="15.75" customHeight="1">
      <c r="A177" s="538"/>
      <c r="B177" s="539"/>
      <c r="C177" s="544" t="s">
        <v>709</v>
      </c>
      <c r="D177" s="544"/>
      <c r="E177" s="540" t="s">
        <v>710</v>
      </c>
      <c r="F177" s="541"/>
      <c r="G177" s="542">
        <v>32</v>
      </c>
      <c r="H177" s="542">
        <v>364</v>
      </c>
      <c r="I177" s="542">
        <v>305</v>
      </c>
      <c r="J177" s="543">
        <v>59</v>
      </c>
    </row>
    <row r="178" spans="1:10" s="63" customFormat="1" ht="15.75" customHeight="1">
      <c r="A178" s="538"/>
      <c r="B178" s="539"/>
      <c r="C178" s="544" t="s">
        <v>711</v>
      </c>
      <c r="D178" s="544"/>
      <c r="E178" s="540" t="s">
        <v>712</v>
      </c>
      <c r="F178" s="541"/>
      <c r="G178" s="542">
        <v>4</v>
      </c>
      <c r="H178" s="542">
        <v>25</v>
      </c>
      <c r="I178" s="542">
        <v>22</v>
      </c>
      <c r="J178" s="543">
        <v>3</v>
      </c>
    </row>
    <row r="179" spans="1:10" s="63" customFormat="1" ht="15.75" customHeight="1">
      <c r="A179" s="538"/>
      <c r="B179" s="539" t="s">
        <v>713</v>
      </c>
      <c r="C179" s="544"/>
      <c r="D179" s="544"/>
      <c r="E179" s="540" t="s">
        <v>45</v>
      </c>
      <c r="F179" s="541"/>
      <c r="G179" s="542">
        <v>16</v>
      </c>
      <c r="H179" s="542">
        <v>339</v>
      </c>
      <c r="I179" s="542">
        <v>318</v>
      </c>
      <c r="J179" s="543">
        <v>21</v>
      </c>
    </row>
    <row r="180" spans="1:10" s="63" customFormat="1" ht="15.75" customHeight="1">
      <c r="A180" s="538"/>
      <c r="B180" s="539"/>
      <c r="C180" s="544" t="s">
        <v>714</v>
      </c>
      <c r="D180" s="544"/>
      <c r="E180" s="540" t="s">
        <v>621</v>
      </c>
      <c r="F180" s="541" t="s">
        <v>622</v>
      </c>
      <c r="G180" s="545" t="s">
        <v>3</v>
      </c>
      <c r="H180" s="545" t="s">
        <v>3</v>
      </c>
      <c r="I180" s="545" t="s">
        <v>3</v>
      </c>
      <c r="J180" s="546" t="s">
        <v>3</v>
      </c>
    </row>
    <row r="181" spans="1:10" s="63" customFormat="1" ht="15.75" customHeight="1">
      <c r="A181" s="538"/>
      <c r="B181" s="539"/>
      <c r="C181" s="544" t="s">
        <v>715</v>
      </c>
      <c r="D181" s="544"/>
      <c r="E181" s="540" t="s">
        <v>716</v>
      </c>
      <c r="F181" s="541"/>
      <c r="G181" s="542">
        <v>1</v>
      </c>
      <c r="H181" s="542">
        <v>189</v>
      </c>
      <c r="I181" s="542">
        <v>185</v>
      </c>
      <c r="J181" s="543">
        <v>4</v>
      </c>
    </row>
    <row r="182" spans="1:10" s="63" customFormat="1" ht="15.75" customHeight="1">
      <c r="A182" s="538"/>
      <c r="B182" s="539"/>
      <c r="C182" s="544" t="s">
        <v>717</v>
      </c>
      <c r="D182" s="544"/>
      <c r="E182" s="540" t="s">
        <v>718</v>
      </c>
      <c r="F182" s="541"/>
      <c r="G182" s="542">
        <v>2</v>
      </c>
      <c r="H182" s="542">
        <v>49</v>
      </c>
      <c r="I182" s="542">
        <v>49</v>
      </c>
      <c r="J182" s="546" t="s">
        <v>3</v>
      </c>
    </row>
    <row r="183" spans="1:10" s="63" customFormat="1" ht="15.75" customHeight="1">
      <c r="A183" s="538"/>
      <c r="B183" s="539"/>
      <c r="C183" s="544" t="s">
        <v>719</v>
      </c>
      <c r="D183" s="544"/>
      <c r="E183" s="540" t="s">
        <v>720</v>
      </c>
      <c r="F183" s="541" t="s">
        <v>622</v>
      </c>
      <c r="G183" s="542">
        <v>3</v>
      </c>
      <c r="H183" s="542">
        <v>43</v>
      </c>
      <c r="I183" s="542">
        <v>40</v>
      </c>
      <c r="J183" s="543">
        <v>3</v>
      </c>
    </row>
    <row r="184" spans="1:10" s="63" customFormat="1" ht="15.75" customHeight="1">
      <c r="A184" s="538"/>
      <c r="B184" s="539"/>
      <c r="C184" s="544" t="s">
        <v>721</v>
      </c>
      <c r="D184" s="544"/>
      <c r="E184" s="540" t="s">
        <v>722</v>
      </c>
      <c r="F184" s="541"/>
      <c r="G184" s="545" t="s">
        <v>3</v>
      </c>
      <c r="H184" s="545" t="s">
        <v>3</v>
      </c>
      <c r="I184" s="545" t="s">
        <v>3</v>
      </c>
      <c r="J184" s="546" t="s">
        <v>3</v>
      </c>
    </row>
    <row r="185" spans="1:10" s="63" customFormat="1" ht="15.75" customHeight="1">
      <c r="A185" s="538"/>
      <c r="B185" s="539"/>
      <c r="C185" s="544" t="s">
        <v>723</v>
      </c>
      <c r="D185" s="544"/>
      <c r="E185" s="540" t="s">
        <v>724</v>
      </c>
      <c r="F185" s="541"/>
      <c r="G185" s="542">
        <v>3</v>
      </c>
      <c r="H185" s="542">
        <v>19</v>
      </c>
      <c r="I185" s="542">
        <v>16</v>
      </c>
      <c r="J185" s="543">
        <v>3</v>
      </c>
    </row>
    <row r="186" spans="1:10" s="63" customFormat="1" ht="15.75" customHeight="1">
      <c r="A186" s="538"/>
      <c r="B186" s="539"/>
      <c r="C186" s="544" t="s">
        <v>725</v>
      </c>
      <c r="D186" s="544"/>
      <c r="E186" s="540" t="s">
        <v>726</v>
      </c>
      <c r="F186" s="541"/>
      <c r="G186" s="542">
        <v>7</v>
      </c>
      <c r="H186" s="542">
        <v>39</v>
      </c>
      <c r="I186" s="542">
        <v>28</v>
      </c>
      <c r="J186" s="543">
        <v>11</v>
      </c>
    </row>
    <row r="187" spans="1:10" s="63" customFormat="1" ht="15.75" customHeight="1">
      <c r="A187" s="538"/>
      <c r="B187" s="539" t="s">
        <v>727</v>
      </c>
      <c r="C187" s="544"/>
      <c r="D187" s="544"/>
      <c r="E187" s="540" t="s">
        <v>46</v>
      </c>
      <c r="F187" s="541"/>
      <c r="G187" s="542">
        <v>8</v>
      </c>
      <c r="H187" s="542">
        <v>159</v>
      </c>
      <c r="I187" s="542">
        <v>130</v>
      </c>
      <c r="J187" s="543">
        <v>29</v>
      </c>
    </row>
    <row r="188" spans="1:10" s="63" customFormat="1" ht="15.75" customHeight="1">
      <c r="A188" s="538"/>
      <c r="B188" s="539"/>
      <c r="C188" s="544" t="s">
        <v>728</v>
      </c>
      <c r="D188" s="544"/>
      <c r="E188" s="540" t="s">
        <v>621</v>
      </c>
      <c r="F188" s="541" t="s">
        <v>622</v>
      </c>
      <c r="G188" s="545" t="s">
        <v>3</v>
      </c>
      <c r="H188" s="545" t="s">
        <v>3</v>
      </c>
      <c r="I188" s="545" t="s">
        <v>3</v>
      </c>
      <c r="J188" s="546" t="s">
        <v>3</v>
      </c>
    </row>
    <row r="189" spans="1:10" s="63" customFormat="1" ht="15.75" customHeight="1">
      <c r="A189" s="538"/>
      <c r="B189" s="539"/>
      <c r="C189" s="544" t="s">
        <v>729</v>
      </c>
      <c r="D189" s="544"/>
      <c r="E189" s="540" t="s">
        <v>730</v>
      </c>
      <c r="F189" s="541"/>
      <c r="G189" s="545" t="s">
        <v>3</v>
      </c>
      <c r="H189" s="545" t="s">
        <v>3</v>
      </c>
      <c r="I189" s="545" t="s">
        <v>3</v>
      </c>
      <c r="J189" s="546" t="s">
        <v>3</v>
      </c>
    </row>
    <row r="190" spans="1:10" s="63" customFormat="1" ht="15.75" customHeight="1">
      <c r="A190" s="556"/>
      <c r="B190" s="557"/>
      <c r="C190" s="558" t="s">
        <v>731</v>
      </c>
      <c r="D190" s="558"/>
      <c r="E190" s="559" t="s">
        <v>732</v>
      </c>
      <c r="F190" s="560" t="s">
        <v>622</v>
      </c>
      <c r="G190" s="561">
        <v>1</v>
      </c>
      <c r="H190" s="561">
        <v>36</v>
      </c>
      <c r="I190" s="561">
        <v>19</v>
      </c>
      <c r="J190" s="562">
        <v>17</v>
      </c>
    </row>
    <row r="191" spans="1:10" s="63" customFormat="1" ht="15.75" customHeight="1">
      <c r="A191" s="538"/>
      <c r="B191" s="539"/>
      <c r="C191" s="544" t="s">
        <v>733</v>
      </c>
      <c r="D191" s="544"/>
      <c r="E191" s="540" t="s">
        <v>734</v>
      </c>
      <c r="F191" s="541" t="s">
        <v>622</v>
      </c>
      <c r="G191" s="545" t="s">
        <v>3</v>
      </c>
      <c r="H191" s="545" t="s">
        <v>3</v>
      </c>
      <c r="I191" s="545" t="s">
        <v>3</v>
      </c>
      <c r="J191" s="546" t="s">
        <v>3</v>
      </c>
    </row>
    <row r="192" spans="1:10" s="63" customFormat="1" ht="15.75" customHeight="1">
      <c r="A192" s="538"/>
      <c r="B192" s="539"/>
      <c r="C192" s="544" t="s">
        <v>735</v>
      </c>
      <c r="D192" s="544"/>
      <c r="E192" s="540" t="s">
        <v>736</v>
      </c>
      <c r="F192" s="541"/>
      <c r="G192" s="545" t="s">
        <v>3</v>
      </c>
      <c r="H192" s="545" t="s">
        <v>3</v>
      </c>
      <c r="I192" s="545" t="s">
        <v>3</v>
      </c>
      <c r="J192" s="546" t="s">
        <v>3</v>
      </c>
    </row>
    <row r="193" spans="1:10" s="63" customFormat="1" ht="15.75" customHeight="1">
      <c r="A193" s="538"/>
      <c r="B193" s="539"/>
      <c r="C193" s="544" t="s">
        <v>737</v>
      </c>
      <c r="D193" s="544"/>
      <c r="E193" s="540" t="s">
        <v>738</v>
      </c>
      <c r="F193" s="541"/>
      <c r="G193" s="542">
        <v>7</v>
      </c>
      <c r="H193" s="542">
        <v>123</v>
      </c>
      <c r="I193" s="542">
        <v>111</v>
      </c>
      <c r="J193" s="543">
        <v>12</v>
      </c>
    </row>
    <row r="194" spans="1:10" s="63" customFormat="1" ht="15.75" customHeight="1">
      <c r="A194" s="538"/>
      <c r="B194" s="539"/>
      <c r="C194" s="544" t="s">
        <v>739</v>
      </c>
      <c r="D194" s="544"/>
      <c r="E194" s="540" t="s">
        <v>740</v>
      </c>
      <c r="F194" s="541"/>
      <c r="G194" s="545" t="s">
        <v>3</v>
      </c>
      <c r="H194" s="545" t="s">
        <v>3</v>
      </c>
      <c r="I194" s="545" t="s">
        <v>3</v>
      </c>
      <c r="J194" s="546" t="s">
        <v>3</v>
      </c>
    </row>
    <row r="195" spans="1:10" s="63" customFormat="1" ht="15.75" customHeight="1">
      <c r="A195" s="538"/>
      <c r="B195" s="539" t="s">
        <v>741</v>
      </c>
      <c r="C195" s="544"/>
      <c r="D195" s="544"/>
      <c r="E195" s="540" t="s">
        <v>47</v>
      </c>
      <c r="F195" s="541"/>
      <c r="G195" s="542">
        <v>215</v>
      </c>
      <c r="H195" s="542">
        <v>2248</v>
      </c>
      <c r="I195" s="542">
        <v>1720</v>
      </c>
      <c r="J195" s="543">
        <v>528</v>
      </c>
    </row>
    <row r="196" spans="1:10" s="63" customFormat="1" ht="15.75" customHeight="1">
      <c r="A196" s="538"/>
      <c r="B196" s="539"/>
      <c r="C196" s="544" t="s">
        <v>742</v>
      </c>
      <c r="D196" s="544"/>
      <c r="E196" s="540" t="s">
        <v>621</v>
      </c>
      <c r="F196" s="541" t="s">
        <v>622</v>
      </c>
      <c r="G196" s="545" t="s">
        <v>3</v>
      </c>
      <c r="H196" s="545" t="s">
        <v>3</v>
      </c>
      <c r="I196" s="545" t="s">
        <v>3</v>
      </c>
      <c r="J196" s="546" t="s">
        <v>3</v>
      </c>
    </row>
    <row r="197" spans="1:10" s="63" customFormat="1" ht="15.75" customHeight="1">
      <c r="A197" s="538"/>
      <c r="B197" s="539"/>
      <c r="C197" s="544" t="s">
        <v>743</v>
      </c>
      <c r="D197" s="544"/>
      <c r="E197" s="540" t="s">
        <v>744</v>
      </c>
      <c r="F197" s="541" t="s">
        <v>622</v>
      </c>
      <c r="G197" s="542">
        <v>2</v>
      </c>
      <c r="H197" s="542">
        <v>15</v>
      </c>
      <c r="I197" s="542">
        <v>8</v>
      </c>
      <c r="J197" s="543">
        <v>7</v>
      </c>
    </row>
    <row r="198" spans="1:10" s="63" customFormat="1" ht="15.75" customHeight="1">
      <c r="A198" s="538"/>
      <c r="B198" s="539"/>
      <c r="C198" s="544" t="s">
        <v>745</v>
      </c>
      <c r="D198" s="544"/>
      <c r="E198" s="540" t="s">
        <v>746</v>
      </c>
      <c r="F198" s="541"/>
      <c r="G198" s="542">
        <v>34</v>
      </c>
      <c r="H198" s="542">
        <v>214</v>
      </c>
      <c r="I198" s="542">
        <v>144</v>
      </c>
      <c r="J198" s="543">
        <v>70</v>
      </c>
    </row>
    <row r="199" spans="1:10" s="63" customFormat="1" ht="15.75" customHeight="1">
      <c r="A199" s="538"/>
      <c r="B199" s="539"/>
      <c r="C199" s="544" t="s">
        <v>747</v>
      </c>
      <c r="D199" s="544"/>
      <c r="E199" s="540" t="s">
        <v>748</v>
      </c>
      <c r="F199" s="541"/>
      <c r="G199" s="542">
        <v>2</v>
      </c>
      <c r="H199" s="542">
        <v>174</v>
      </c>
      <c r="I199" s="542">
        <v>132</v>
      </c>
      <c r="J199" s="543">
        <v>42</v>
      </c>
    </row>
    <row r="200" spans="1:10" s="63" customFormat="1" ht="15.75" customHeight="1">
      <c r="A200" s="538"/>
      <c r="B200" s="539"/>
      <c r="C200" s="544" t="s">
        <v>749</v>
      </c>
      <c r="D200" s="544"/>
      <c r="E200" s="540" t="s">
        <v>750</v>
      </c>
      <c r="F200" s="541" t="s">
        <v>622</v>
      </c>
      <c r="G200" s="542">
        <v>137</v>
      </c>
      <c r="H200" s="542">
        <v>1029</v>
      </c>
      <c r="I200" s="542">
        <v>854</v>
      </c>
      <c r="J200" s="543">
        <v>175</v>
      </c>
    </row>
    <row r="201" spans="1:10" s="63" customFormat="1" ht="15.75" customHeight="1">
      <c r="A201" s="538"/>
      <c r="B201" s="539"/>
      <c r="C201" s="544" t="s">
        <v>751</v>
      </c>
      <c r="D201" s="544"/>
      <c r="E201" s="540" t="s">
        <v>752</v>
      </c>
      <c r="F201" s="541"/>
      <c r="G201" s="542">
        <v>8</v>
      </c>
      <c r="H201" s="542">
        <v>136</v>
      </c>
      <c r="I201" s="542">
        <v>108</v>
      </c>
      <c r="J201" s="543">
        <v>28</v>
      </c>
    </row>
    <row r="202" spans="1:10" s="63" customFormat="1" ht="15.75" customHeight="1">
      <c r="A202" s="538"/>
      <c r="B202" s="539"/>
      <c r="C202" s="544" t="s">
        <v>753</v>
      </c>
      <c r="D202" s="544"/>
      <c r="E202" s="540" t="s">
        <v>754</v>
      </c>
      <c r="F202" s="541" t="s">
        <v>622</v>
      </c>
      <c r="G202" s="542">
        <v>14</v>
      </c>
      <c r="H202" s="542">
        <v>293</v>
      </c>
      <c r="I202" s="542">
        <v>227</v>
      </c>
      <c r="J202" s="543">
        <v>66</v>
      </c>
    </row>
    <row r="203" spans="1:10" s="63" customFormat="1" ht="15.75" customHeight="1">
      <c r="A203" s="538"/>
      <c r="B203" s="539"/>
      <c r="C203" s="544" t="s">
        <v>755</v>
      </c>
      <c r="D203" s="544"/>
      <c r="E203" s="540" t="s">
        <v>756</v>
      </c>
      <c r="F203" s="541"/>
      <c r="G203" s="542">
        <v>4</v>
      </c>
      <c r="H203" s="542">
        <v>88</v>
      </c>
      <c r="I203" s="542">
        <v>57</v>
      </c>
      <c r="J203" s="543">
        <v>31</v>
      </c>
    </row>
    <row r="204" spans="1:10" s="63" customFormat="1" ht="15.75" customHeight="1">
      <c r="A204" s="538"/>
      <c r="B204" s="539"/>
      <c r="C204" s="544" t="s">
        <v>757</v>
      </c>
      <c r="D204" s="544"/>
      <c r="E204" s="540" t="s">
        <v>758</v>
      </c>
      <c r="F204" s="541" t="s">
        <v>622</v>
      </c>
      <c r="G204" s="542">
        <v>9</v>
      </c>
      <c r="H204" s="542">
        <v>198</v>
      </c>
      <c r="I204" s="542">
        <v>143</v>
      </c>
      <c r="J204" s="543">
        <v>55</v>
      </c>
    </row>
    <row r="205" spans="1:10" s="63" customFormat="1" ht="15.75" customHeight="1">
      <c r="A205" s="538"/>
      <c r="B205" s="539"/>
      <c r="C205" s="544" t="s">
        <v>759</v>
      </c>
      <c r="D205" s="544"/>
      <c r="E205" s="540" t="s">
        <v>760</v>
      </c>
      <c r="F205" s="541"/>
      <c r="G205" s="542">
        <v>5</v>
      </c>
      <c r="H205" s="542">
        <v>101</v>
      </c>
      <c r="I205" s="542">
        <v>47</v>
      </c>
      <c r="J205" s="543">
        <v>54</v>
      </c>
    </row>
    <row r="206" spans="1:10" s="63" customFormat="1" ht="15.75" customHeight="1">
      <c r="A206" s="538"/>
      <c r="B206" s="539" t="s">
        <v>761</v>
      </c>
      <c r="C206" s="544"/>
      <c r="D206" s="544"/>
      <c r="E206" s="563" t="s">
        <v>48</v>
      </c>
      <c r="F206" s="541"/>
      <c r="G206" s="542">
        <v>62</v>
      </c>
      <c r="H206" s="542">
        <v>637</v>
      </c>
      <c r="I206" s="542">
        <v>506</v>
      </c>
      <c r="J206" s="543">
        <v>131</v>
      </c>
    </row>
    <row r="207" spans="1:10" s="63" customFormat="1" ht="15.75" customHeight="1">
      <c r="A207" s="538"/>
      <c r="B207" s="539"/>
      <c r="C207" s="544" t="s">
        <v>762</v>
      </c>
      <c r="D207" s="544"/>
      <c r="E207" s="563" t="s">
        <v>621</v>
      </c>
      <c r="F207" s="541" t="s">
        <v>622</v>
      </c>
      <c r="G207" s="545" t="s">
        <v>3</v>
      </c>
      <c r="H207" s="545" t="s">
        <v>3</v>
      </c>
      <c r="I207" s="545" t="s">
        <v>3</v>
      </c>
      <c r="J207" s="546" t="s">
        <v>3</v>
      </c>
    </row>
    <row r="208" spans="1:10" s="63" customFormat="1" ht="15.75" customHeight="1">
      <c r="A208" s="538"/>
      <c r="B208" s="539"/>
      <c r="C208" s="544" t="s">
        <v>763</v>
      </c>
      <c r="D208" s="544"/>
      <c r="E208" s="540" t="s">
        <v>764</v>
      </c>
      <c r="F208" s="541"/>
      <c r="G208" s="542">
        <v>2</v>
      </c>
      <c r="H208" s="542">
        <v>45</v>
      </c>
      <c r="I208" s="542">
        <v>42</v>
      </c>
      <c r="J208" s="543">
        <v>3</v>
      </c>
    </row>
    <row r="209" spans="1:10" s="63" customFormat="1" ht="15.75" customHeight="1">
      <c r="A209" s="538"/>
      <c r="B209" s="539"/>
      <c r="C209" s="544" t="s">
        <v>765</v>
      </c>
      <c r="D209" s="544"/>
      <c r="E209" s="540" t="s">
        <v>766</v>
      </c>
      <c r="F209" s="541"/>
      <c r="G209" s="542">
        <v>1</v>
      </c>
      <c r="H209" s="542">
        <v>43</v>
      </c>
      <c r="I209" s="542">
        <v>23</v>
      </c>
      <c r="J209" s="543">
        <v>20</v>
      </c>
    </row>
    <row r="210" spans="1:10" s="63" customFormat="1" ht="15.75" customHeight="1">
      <c r="A210" s="538"/>
      <c r="B210" s="539"/>
      <c r="C210" s="544" t="s">
        <v>767</v>
      </c>
      <c r="D210" s="544"/>
      <c r="E210" s="540" t="s">
        <v>768</v>
      </c>
      <c r="F210" s="541"/>
      <c r="G210" s="542">
        <v>27</v>
      </c>
      <c r="H210" s="542">
        <v>297</v>
      </c>
      <c r="I210" s="542">
        <v>254</v>
      </c>
      <c r="J210" s="543">
        <v>43</v>
      </c>
    </row>
    <row r="211" spans="1:10" s="63" customFormat="1" ht="15.75" customHeight="1">
      <c r="A211" s="538"/>
      <c r="B211" s="539"/>
      <c r="C211" s="544" t="s">
        <v>769</v>
      </c>
      <c r="D211" s="544"/>
      <c r="E211" s="540" t="s">
        <v>770</v>
      </c>
      <c r="F211" s="541"/>
      <c r="G211" s="542">
        <v>32</v>
      </c>
      <c r="H211" s="542">
        <v>252</v>
      </c>
      <c r="I211" s="542">
        <v>187</v>
      </c>
      <c r="J211" s="543">
        <v>65</v>
      </c>
    </row>
    <row r="212" spans="1:10" s="63" customFormat="1" ht="15.75" customHeight="1">
      <c r="A212" s="538"/>
      <c r="B212" s="539" t="s">
        <v>771</v>
      </c>
      <c r="C212" s="544"/>
      <c r="D212" s="544"/>
      <c r="E212" s="540" t="s">
        <v>49</v>
      </c>
      <c r="F212" s="541"/>
      <c r="G212" s="542">
        <v>111</v>
      </c>
      <c r="H212" s="542">
        <v>1890</v>
      </c>
      <c r="I212" s="542">
        <v>1573</v>
      </c>
      <c r="J212" s="543">
        <v>317</v>
      </c>
    </row>
    <row r="213" spans="1:10" s="63" customFormat="1" ht="15.75" customHeight="1">
      <c r="A213" s="538"/>
      <c r="B213" s="539"/>
      <c r="C213" s="544" t="s">
        <v>772</v>
      </c>
      <c r="D213" s="544"/>
      <c r="E213" s="540" t="s">
        <v>621</v>
      </c>
      <c r="F213" s="541" t="s">
        <v>622</v>
      </c>
      <c r="G213" s="542">
        <v>1</v>
      </c>
      <c r="H213" s="542">
        <v>4</v>
      </c>
      <c r="I213" s="542">
        <v>3</v>
      </c>
      <c r="J213" s="543">
        <v>1</v>
      </c>
    </row>
    <row r="214" spans="1:10" s="63" customFormat="1" ht="15.75" customHeight="1">
      <c r="A214" s="538"/>
      <c r="B214" s="539"/>
      <c r="C214" s="544" t="s">
        <v>773</v>
      </c>
      <c r="D214" s="544"/>
      <c r="E214" s="540" t="s">
        <v>774</v>
      </c>
      <c r="F214" s="541" t="s">
        <v>622</v>
      </c>
      <c r="G214" s="542">
        <v>6</v>
      </c>
      <c r="H214" s="542">
        <v>79</v>
      </c>
      <c r="I214" s="542">
        <v>68</v>
      </c>
      <c r="J214" s="543">
        <v>11</v>
      </c>
    </row>
    <row r="215" spans="1:10" s="63" customFormat="1" ht="15.75" customHeight="1">
      <c r="A215" s="538"/>
      <c r="B215" s="539"/>
      <c r="C215" s="544" t="s">
        <v>775</v>
      </c>
      <c r="D215" s="544"/>
      <c r="E215" s="540" t="s">
        <v>776</v>
      </c>
      <c r="F215" s="541"/>
      <c r="G215" s="542">
        <v>4</v>
      </c>
      <c r="H215" s="542">
        <v>53</v>
      </c>
      <c r="I215" s="542">
        <v>48</v>
      </c>
      <c r="J215" s="543">
        <v>5</v>
      </c>
    </row>
    <row r="216" spans="1:10" s="63" customFormat="1" ht="15.75" customHeight="1">
      <c r="A216" s="538"/>
      <c r="B216" s="539"/>
      <c r="C216" s="544" t="s">
        <v>777</v>
      </c>
      <c r="D216" s="544"/>
      <c r="E216" s="540" t="s">
        <v>778</v>
      </c>
      <c r="F216" s="541"/>
      <c r="G216" s="542">
        <v>6</v>
      </c>
      <c r="H216" s="542">
        <v>90</v>
      </c>
      <c r="I216" s="542">
        <v>73</v>
      </c>
      <c r="J216" s="543">
        <v>17</v>
      </c>
    </row>
    <row r="217" spans="1:10" s="63" customFormat="1" ht="15.75" customHeight="1">
      <c r="A217" s="538"/>
      <c r="B217" s="539"/>
      <c r="C217" s="544" t="s">
        <v>779</v>
      </c>
      <c r="D217" s="544"/>
      <c r="E217" s="540" t="s">
        <v>780</v>
      </c>
      <c r="F217" s="541"/>
      <c r="G217" s="542">
        <v>15</v>
      </c>
      <c r="H217" s="542">
        <v>247</v>
      </c>
      <c r="I217" s="542">
        <v>220</v>
      </c>
      <c r="J217" s="543">
        <v>27</v>
      </c>
    </row>
    <row r="218" spans="1:10" s="63" customFormat="1" ht="15.75" customHeight="1">
      <c r="A218" s="538"/>
      <c r="B218" s="539"/>
      <c r="C218" s="544" t="s">
        <v>781</v>
      </c>
      <c r="D218" s="544"/>
      <c r="E218" s="540" t="s">
        <v>782</v>
      </c>
      <c r="F218" s="541"/>
      <c r="G218" s="542">
        <v>13</v>
      </c>
      <c r="H218" s="542">
        <v>446</v>
      </c>
      <c r="I218" s="542">
        <v>400</v>
      </c>
      <c r="J218" s="543">
        <v>46</v>
      </c>
    </row>
    <row r="219" spans="1:10" s="63" customFormat="1" ht="15.75" customHeight="1">
      <c r="A219" s="538"/>
      <c r="B219" s="539"/>
      <c r="C219" s="544" t="s">
        <v>783</v>
      </c>
      <c r="D219" s="544"/>
      <c r="E219" s="540" t="s">
        <v>784</v>
      </c>
      <c r="F219" s="541"/>
      <c r="G219" s="542">
        <v>20</v>
      </c>
      <c r="H219" s="542">
        <v>176</v>
      </c>
      <c r="I219" s="542">
        <v>144</v>
      </c>
      <c r="J219" s="543">
        <v>32</v>
      </c>
    </row>
    <row r="220" spans="1:10" s="63" customFormat="1" ht="15.75" customHeight="1">
      <c r="A220" s="538"/>
      <c r="B220" s="539"/>
      <c r="C220" s="544" t="s">
        <v>785</v>
      </c>
      <c r="D220" s="544"/>
      <c r="E220" s="540" t="s">
        <v>786</v>
      </c>
      <c r="F220" s="541" t="s">
        <v>622</v>
      </c>
      <c r="G220" s="542">
        <v>9</v>
      </c>
      <c r="H220" s="542">
        <v>96</v>
      </c>
      <c r="I220" s="542">
        <v>72</v>
      </c>
      <c r="J220" s="543">
        <v>24</v>
      </c>
    </row>
    <row r="221" spans="1:10" s="63" customFormat="1" ht="15.75" customHeight="1">
      <c r="A221" s="538"/>
      <c r="B221" s="539"/>
      <c r="C221" s="544" t="s">
        <v>787</v>
      </c>
      <c r="D221" s="544"/>
      <c r="E221" s="540" t="s">
        <v>788</v>
      </c>
      <c r="F221" s="541"/>
      <c r="G221" s="542">
        <v>37</v>
      </c>
      <c r="H221" s="542">
        <v>699</v>
      </c>
      <c r="I221" s="542">
        <v>545</v>
      </c>
      <c r="J221" s="543">
        <v>154</v>
      </c>
    </row>
    <row r="222" spans="1:10" s="63" customFormat="1" ht="15.75" customHeight="1">
      <c r="A222" s="538"/>
      <c r="B222" s="539" t="s">
        <v>789</v>
      </c>
      <c r="C222" s="544"/>
      <c r="D222" s="544"/>
      <c r="E222" s="540" t="s">
        <v>50</v>
      </c>
      <c r="F222" s="541"/>
      <c r="G222" s="542">
        <v>31</v>
      </c>
      <c r="H222" s="542">
        <v>1571</v>
      </c>
      <c r="I222" s="542">
        <v>743</v>
      </c>
      <c r="J222" s="543">
        <v>828</v>
      </c>
    </row>
    <row r="223" spans="1:10" s="63" customFormat="1" ht="15.75" customHeight="1">
      <c r="A223" s="538"/>
      <c r="B223" s="539"/>
      <c r="C223" s="544" t="s">
        <v>790</v>
      </c>
      <c r="D223" s="544"/>
      <c r="E223" s="540" t="s">
        <v>621</v>
      </c>
      <c r="F223" s="541" t="s">
        <v>622</v>
      </c>
      <c r="G223" s="542">
        <v>1</v>
      </c>
      <c r="H223" s="542">
        <v>1</v>
      </c>
      <c r="I223" s="542">
        <v>1</v>
      </c>
      <c r="J223" s="546" t="s">
        <v>3</v>
      </c>
    </row>
    <row r="224" spans="1:10" s="63" customFormat="1" ht="15.75" customHeight="1">
      <c r="A224" s="538"/>
      <c r="B224" s="539"/>
      <c r="C224" s="544" t="s">
        <v>791</v>
      </c>
      <c r="D224" s="544"/>
      <c r="E224" s="540" t="s">
        <v>792</v>
      </c>
      <c r="F224" s="541"/>
      <c r="G224" s="545" t="s">
        <v>3</v>
      </c>
      <c r="H224" s="545" t="s">
        <v>3</v>
      </c>
      <c r="I224" s="545" t="s">
        <v>3</v>
      </c>
      <c r="J224" s="546" t="s">
        <v>3</v>
      </c>
    </row>
    <row r="225" spans="1:10" s="63" customFormat="1" ht="15.75" customHeight="1">
      <c r="A225" s="538"/>
      <c r="B225" s="539"/>
      <c r="C225" s="544" t="s">
        <v>793</v>
      </c>
      <c r="D225" s="544"/>
      <c r="E225" s="540" t="s">
        <v>794</v>
      </c>
      <c r="F225" s="541"/>
      <c r="G225" s="542">
        <v>2</v>
      </c>
      <c r="H225" s="542">
        <v>14</v>
      </c>
      <c r="I225" s="542">
        <v>3</v>
      </c>
      <c r="J225" s="543">
        <v>11</v>
      </c>
    </row>
    <row r="226" spans="1:10" s="63" customFormat="1" ht="15.75" customHeight="1">
      <c r="A226" s="538"/>
      <c r="B226" s="539"/>
      <c r="C226" s="544" t="s">
        <v>795</v>
      </c>
      <c r="D226" s="544"/>
      <c r="E226" s="540" t="s">
        <v>796</v>
      </c>
      <c r="F226" s="541" t="s">
        <v>622</v>
      </c>
      <c r="G226" s="542">
        <v>7</v>
      </c>
      <c r="H226" s="542">
        <v>183</v>
      </c>
      <c r="I226" s="542">
        <v>118</v>
      </c>
      <c r="J226" s="543">
        <v>65</v>
      </c>
    </row>
    <row r="227" spans="1:10" s="63" customFormat="1" ht="15.75" customHeight="1">
      <c r="A227" s="538"/>
      <c r="B227" s="539"/>
      <c r="C227" s="544" t="s">
        <v>797</v>
      </c>
      <c r="D227" s="544"/>
      <c r="E227" s="540" t="s">
        <v>798</v>
      </c>
      <c r="F227" s="541"/>
      <c r="G227" s="542">
        <v>20</v>
      </c>
      <c r="H227" s="542">
        <v>1367</v>
      </c>
      <c r="I227" s="542">
        <v>616</v>
      </c>
      <c r="J227" s="543">
        <v>751</v>
      </c>
    </row>
    <row r="228" spans="1:10" s="63" customFormat="1" ht="15.75" customHeight="1">
      <c r="A228" s="538"/>
      <c r="B228" s="539"/>
      <c r="C228" s="544" t="s">
        <v>799</v>
      </c>
      <c r="D228" s="544"/>
      <c r="E228" s="540" t="s">
        <v>800</v>
      </c>
      <c r="F228" s="541"/>
      <c r="G228" s="542">
        <v>1</v>
      </c>
      <c r="H228" s="542">
        <v>6</v>
      </c>
      <c r="I228" s="542">
        <v>5</v>
      </c>
      <c r="J228" s="543">
        <v>1</v>
      </c>
    </row>
    <row r="229" spans="1:10" s="63" customFormat="1" ht="15.75" customHeight="1">
      <c r="A229" s="538"/>
      <c r="B229" s="539"/>
      <c r="C229" s="544" t="s">
        <v>801</v>
      </c>
      <c r="D229" s="544"/>
      <c r="E229" s="540" t="s">
        <v>802</v>
      </c>
      <c r="F229" s="541"/>
      <c r="G229" s="545" t="s">
        <v>3</v>
      </c>
      <c r="H229" s="545" t="s">
        <v>3</v>
      </c>
      <c r="I229" s="545" t="s">
        <v>3</v>
      </c>
      <c r="J229" s="546" t="s">
        <v>3</v>
      </c>
    </row>
    <row r="230" spans="1:10" s="63" customFormat="1" ht="15.75" customHeight="1">
      <c r="A230" s="538"/>
      <c r="B230" s="539" t="s">
        <v>803</v>
      </c>
      <c r="C230" s="544"/>
      <c r="D230" s="544"/>
      <c r="E230" s="540" t="s">
        <v>51</v>
      </c>
      <c r="F230" s="541"/>
      <c r="G230" s="542">
        <v>61</v>
      </c>
      <c r="H230" s="542">
        <v>7549</v>
      </c>
      <c r="I230" s="542">
        <v>5347</v>
      </c>
      <c r="J230" s="543">
        <v>2202</v>
      </c>
    </row>
    <row r="231" spans="1:10" s="63" customFormat="1" ht="15.75" customHeight="1">
      <c r="A231" s="538"/>
      <c r="B231" s="539"/>
      <c r="C231" s="544" t="s">
        <v>804</v>
      </c>
      <c r="D231" s="544"/>
      <c r="E231" s="540" t="s">
        <v>621</v>
      </c>
      <c r="F231" s="541" t="s">
        <v>622</v>
      </c>
      <c r="G231" s="545" t="s">
        <v>3</v>
      </c>
      <c r="H231" s="545" t="s">
        <v>3</v>
      </c>
      <c r="I231" s="545" t="s">
        <v>3</v>
      </c>
      <c r="J231" s="546" t="s">
        <v>3</v>
      </c>
    </row>
    <row r="232" spans="1:10" s="63" customFormat="1" ht="15.75" customHeight="1">
      <c r="A232" s="538"/>
      <c r="B232" s="539"/>
      <c r="C232" s="544" t="s">
        <v>805</v>
      </c>
      <c r="D232" s="544"/>
      <c r="E232" s="540" t="s">
        <v>806</v>
      </c>
      <c r="F232" s="541"/>
      <c r="G232" s="542">
        <v>17</v>
      </c>
      <c r="H232" s="542">
        <v>3316</v>
      </c>
      <c r="I232" s="542">
        <v>2671</v>
      </c>
      <c r="J232" s="543">
        <v>645</v>
      </c>
    </row>
    <row r="233" spans="1:10" s="63" customFormat="1" ht="15.75" customHeight="1">
      <c r="A233" s="538"/>
      <c r="B233" s="539"/>
      <c r="C233" s="544" t="s">
        <v>807</v>
      </c>
      <c r="D233" s="544"/>
      <c r="E233" s="540" t="s">
        <v>808</v>
      </c>
      <c r="F233" s="541"/>
      <c r="G233" s="542">
        <v>18</v>
      </c>
      <c r="H233" s="542">
        <v>1452</v>
      </c>
      <c r="I233" s="542">
        <v>1050</v>
      </c>
      <c r="J233" s="543">
        <v>402</v>
      </c>
    </row>
    <row r="234" spans="1:10" s="63" customFormat="1" ht="15.75" customHeight="1">
      <c r="A234" s="538"/>
      <c r="B234" s="539"/>
      <c r="C234" s="544" t="s">
        <v>809</v>
      </c>
      <c r="D234" s="544"/>
      <c r="E234" s="540" t="s">
        <v>810</v>
      </c>
      <c r="F234" s="541"/>
      <c r="G234" s="545" t="s">
        <v>3</v>
      </c>
      <c r="H234" s="545" t="s">
        <v>3</v>
      </c>
      <c r="I234" s="545" t="s">
        <v>3</v>
      </c>
      <c r="J234" s="546" t="s">
        <v>3</v>
      </c>
    </row>
    <row r="235" spans="1:10" s="63" customFormat="1" ht="15.75" customHeight="1">
      <c r="A235" s="538"/>
      <c r="B235" s="539"/>
      <c r="C235" s="544" t="s">
        <v>811</v>
      </c>
      <c r="D235" s="544"/>
      <c r="E235" s="540" t="s">
        <v>812</v>
      </c>
      <c r="F235" s="565"/>
      <c r="G235" s="542">
        <v>10</v>
      </c>
      <c r="H235" s="542">
        <v>648</v>
      </c>
      <c r="I235" s="542">
        <v>339</v>
      </c>
      <c r="J235" s="543">
        <v>309</v>
      </c>
    </row>
    <row r="236" spans="1:10" s="63" customFormat="1" ht="15.75" customHeight="1">
      <c r="A236" s="538"/>
      <c r="B236" s="539"/>
      <c r="C236" s="544" t="s">
        <v>813</v>
      </c>
      <c r="D236" s="544"/>
      <c r="E236" s="540" t="s">
        <v>814</v>
      </c>
      <c r="F236" s="565"/>
      <c r="G236" s="545" t="s">
        <v>3</v>
      </c>
      <c r="H236" s="545" t="s">
        <v>3</v>
      </c>
      <c r="I236" s="545" t="s">
        <v>3</v>
      </c>
      <c r="J236" s="546" t="s">
        <v>3</v>
      </c>
    </row>
    <row r="237" spans="1:10" s="63" customFormat="1" ht="15.75" customHeight="1">
      <c r="A237" s="556"/>
      <c r="B237" s="557"/>
      <c r="C237" s="558" t="s">
        <v>815</v>
      </c>
      <c r="D237" s="558"/>
      <c r="E237" s="559" t="s">
        <v>816</v>
      </c>
      <c r="F237" s="560" t="s">
        <v>622</v>
      </c>
      <c r="G237" s="561">
        <v>16</v>
      </c>
      <c r="H237" s="561">
        <v>2133</v>
      </c>
      <c r="I237" s="561">
        <v>1287</v>
      </c>
      <c r="J237" s="562">
        <v>846</v>
      </c>
    </row>
    <row r="238" spans="1:10" s="63" customFormat="1" ht="15.75" customHeight="1">
      <c r="A238" s="538"/>
      <c r="B238" s="539" t="s">
        <v>817</v>
      </c>
      <c r="C238" s="544"/>
      <c r="D238" s="544"/>
      <c r="E238" s="540" t="s">
        <v>52</v>
      </c>
      <c r="F238" s="541"/>
      <c r="G238" s="542">
        <v>53</v>
      </c>
      <c r="H238" s="542">
        <v>2676</v>
      </c>
      <c r="I238" s="542">
        <v>1520</v>
      </c>
      <c r="J238" s="543">
        <v>1156</v>
      </c>
    </row>
    <row r="239" spans="1:10" s="63" customFormat="1" ht="15.75" customHeight="1">
      <c r="A239" s="538"/>
      <c r="B239" s="539"/>
      <c r="C239" s="544" t="s">
        <v>818</v>
      </c>
      <c r="D239" s="544"/>
      <c r="E239" s="540" t="s">
        <v>621</v>
      </c>
      <c r="F239" s="541" t="s">
        <v>622</v>
      </c>
      <c r="G239" s="545" t="s">
        <v>3</v>
      </c>
      <c r="H239" s="545" t="s">
        <v>3</v>
      </c>
      <c r="I239" s="545" t="s">
        <v>3</v>
      </c>
      <c r="J239" s="546" t="s">
        <v>3</v>
      </c>
    </row>
    <row r="240" spans="1:10" s="63" customFormat="1" ht="15.75" customHeight="1">
      <c r="A240" s="538"/>
      <c r="B240" s="539"/>
      <c r="C240" s="544" t="s">
        <v>819</v>
      </c>
      <c r="D240" s="544"/>
      <c r="E240" s="540" t="s">
        <v>820</v>
      </c>
      <c r="F240" s="541" t="s">
        <v>622</v>
      </c>
      <c r="G240" s="542">
        <v>22</v>
      </c>
      <c r="H240" s="542">
        <v>523</v>
      </c>
      <c r="I240" s="542">
        <v>376</v>
      </c>
      <c r="J240" s="543">
        <v>147</v>
      </c>
    </row>
    <row r="241" spans="1:10" s="63" customFormat="1" ht="15.75" customHeight="1">
      <c r="A241" s="538"/>
      <c r="B241" s="539"/>
      <c r="C241" s="544" t="s">
        <v>821</v>
      </c>
      <c r="D241" s="544"/>
      <c r="E241" s="540" t="s">
        <v>822</v>
      </c>
      <c r="F241" s="541"/>
      <c r="G241" s="542">
        <v>21</v>
      </c>
      <c r="H241" s="542">
        <v>1857</v>
      </c>
      <c r="I241" s="542">
        <v>1018</v>
      </c>
      <c r="J241" s="543">
        <v>839</v>
      </c>
    </row>
    <row r="242" spans="1:10" s="63" customFormat="1" ht="15.75" customHeight="1">
      <c r="A242" s="538"/>
      <c r="B242" s="539"/>
      <c r="C242" s="544" t="s">
        <v>823</v>
      </c>
      <c r="D242" s="544"/>
      <c r="E242" s="540" t="s">
        <v>824</v>
      </c>
      <c r="F242" s="541"/>
      <c r="G242" s="542">
        <v>1</v>
      </c>
      <c r="H242" s="542">
        <v>36</v>
      </c>
      <c r="I242" s="542">
        <v>24</v>
      </c>
      <c r="J242" s="543">
        <v>12</v>
      </c>
    </row>
    <row r="243" spans="1:10" s="63" customFormat="1" ht="15.75" customHeight="1">
      <c r="A243" s="538"/>
      <c r="B243" s="539"/>
      <c r="C243" s="544" t="s">
        <v>825</v>
      </c>
      <c r="D243" s="544"/>
      <c r="E243" s="540" t="s">
        <v>826</v>
      </c>
      <c r="F243" s="541"/>
      <c r="G243" s="542">
        <v>1</v>
      </c>
      <c r="H243" s="542">
        <v>1</v>
      </c>
      <c r="I243" s="542">
        <v>1</v>
      </c>
      <c r="J243" s="546" t="s">
        <v>3</v>
      </c>
    </row>
    <row r="244" spans="1:10" s="63" customFormat="1" ht="15.75" customHeight="1">
      <c r="A244" s="538"/>
      <c r="B244" s="539"/>
      <c r="C244" s="544" t="s">
        <v>827</v>
      </c>
      <c r="D244" s="544"/>
      <c r="E244" s="540" t="s">
        <v>828</v>
      </c>
      <c r="F244" s="541"/>
      <c r="G244" s="545" t="s">
        <v>3</v>
      </c>
      <c r="H244" s="545" t="s">
        <v>3</v>
      </c>
      <c r="I244" s="545" t="s">
        <v>3</v>
      </c>
      <c r="J244" s="546" t="s">
        <v>3</v>
      </c>
    </row>
    <row r="245" spans="1:10" s="63" customFormat="1" ht="15.75" customHeight="1">
      <c r="A245" s="538"/>
      <c r="B245" s="539"/>
      <c r="C245" s="544" t="s">
        <v>829</v>
      </c>
      <c r="D245" s="544"/>
      <c r="E245" s="540" t="s">
        <v>830</v>
      </c>
      <c r="F245" s="541"/>
      <c r="G245" s="542">
        <v>1</v>
      </c>
      <c r="H245" s="542">
        <v>72</v>
      </c>
      <c r="I245" s="542">
        <v>11</v>
      </c>
      <c r="J245" s="543">
        <v>61</v>
      </c>
    </row>
    <row r="246" spans="1:10" s="63" customFormat="1" ht="15.75" customHeight="1">
      <c r="A246" s="538"/>
      <c r="B246" s="539"/>
      <c r="C246" s="544" t="s">
        <v>831</v>
      </c>
      <c r="D246" s="544"/>
      <c r="E246" s="540" t="s">
        <v>832</v>
      </c>
      <c r="F246" s="541"/>
      <c r="G246" s="542">
        <v>2</v>
      </c>
      <c r="H246" s="542">
        <v>26</v>
      </c>
      <c r="I246" s="542">
        <v>13</v>
      </c>
      <c r="J246" s="543">
        <v>13</v>
      </c>
    </row>
    <row r="247" spans="1:10" s="63" customFormat="1" ht="15.75" customHeight="1">
      <c r="A247" s="538"/>
      <c r="B247" s="539"/>
      <c r="C247" s="544" t="s">
        <v>833</v>
      </c>
      <c r="D247" s="544"/>
      <c r="E247" s="540" t="s">
        <v>834</v>
      </c>
      <c r="F247" s="541"/>
      <c r="G247" s="542">
        <v>5</v>
      </c>
      <c r="H247" s="542">
        <v>161</v>
      </c>
      <c r="I247" s="542">
        <v>77</v>
      </c>
      <c r="J247" s="543">
        <v>84</v>
      </c>
    </row>
    <row r="248" spans="1:10" s="63" customFormat="1" ht="15.75" customHeight="1">
      <c r="A248" s="538"/>
      <c r="B248" s="539" t="s">
        <v>835</v>
      </c>
      <c r="C248" s="544"/>
      <c r="D248" s="544"/>
      <c r="E248" s="540" t="s">
        <v>53</v>
      </c>
      <c r="F248" s="541"/>
      <c r="G248" s="542">
        <v>10</v>
      </c>
      <c r="H248" s="542">
        <v>1195</v>
      </c>
      <c r="I248" s="542">
        <v>573</v>
      </c>
      <c r="J248" s="543">
        <v>622</v>
      </c>
    </row>
    <row r="249" spans="1:10" s="63" customFormat="1" ht="15.75" customHeight="1">
      <c r="A249" s="538"/>
      <c r="B249" s="539"/>
      <c r="C249" s="544" t="s">
        <v>836</v>
      </c>
      <c r="D249" s="544"/>
      <c r="E249" s="540" t="s">
        <v>621</v>
      </c>
      <c r="F249" s="541" t="s">
        <v>622</v>
      </c>
      <c r="G249" s="545" t="s">
        <v>3</v>
      </c>
      <c r="H249" s="545" t="s">
        <v>3</v>
      </c>
      <c r="I249" s="545" t="s">
        <v>3</v>
      </c>
      <c r="J249" s="546" t="s">
        <v>3</v>
      </c>
    </row>
    <row r="250" spans="1:10" s="63" customFormat="1" ht="15.75" customHeight="1">
      <c r="A250" s="538"/>
      <c r="B250" s="539"/>
      <c r="C250" s="544" t="s">
        <v>837</v>
      </c>
      <c r="D250" s="544"/>
      <c r="E250" s="540" t="s">
        <v>838</v>
      </c>
      <c r="F250" s="541"/>
      <c r="G250" s="542">
        <v>2</v>
      </c>
      <c r="H250" s="542">
        <v>14</v>
      </c>
      <c r="I250" s="542">
        <v>12</v>
      </c>
      <c r="J250" s="543">
        <v>2</v>
      </c>
    </row>
    <row r="251" spans="1:10" s="63" customFormat="1" ht="15.75" customHeight="1">
      <c r="A251" s="538"/>
      <c r="B251" s="539"/>
      <c r="C251" s="544" t="s">
        <v>839</v>
      </c>
      <c r="D251" s="544"/>
      <c r="E251" s="540" t="s">
        <v>840</v>
      </c>
      <c r="F251" s="541"/>
      <c r="G251" s="542">
        <v>5</v>
      </c>
      <c r="H251" s="542">
        <v>1069</v>
      </c>
      <c r="I251" s="542">
        <v>499</v>
      </c>
      <c r="J251" s="543">
        <v>570</v>
      </c>
    </row>
    <row r="252" spans="1:10" s="63" customFormat="1" ht="15.75" customHeight="1">
      <c r="A252" s="538"/>
      <c r="B252" s="539"/>
      <c r="C252" s="544" t="s">
        <v>841</v>
      </c>
      <c r="D252" s="544"/>
      <c r="E252" s="540" t="s">
        <v>842</v>
      </c>
      <c r="F252" s="541"/>
      <c r="G252" s="542">
        <v>3</v>
      </c>
      <c r="H252" s="542">
        <v>112</v>
      </c>
      <c r="I252" s="542">
        <v>62</v>
      </c>
      <c r="J252" s="543">
        <v>50</v>
      </c>
    </row>
    <row r="253" spans="1:10" s="63" customFormat="1" ht="15.75" customHeight="1">
      <c r="A253" s="538"/>
      <c r="B253" s="539" t="s">
        <v>843</v>
      </c>
      <c r="C253" s="544"/>
      <c r="D253" s="544"/>
      <c r="E253" s="540" t="s">
        <v>54</v>
      </c>
      <c r="F253" s="541"/>
      <c r="G253" s="542">
        <v>62</v>
      </c>
      <c r="H253" s="542">
        <v>1842</v>
      </c>
      <c r="I253" s="542">
        <v>1238</v>
      </c>
      <c r="J253" s="543">
        <v>604</v>
      </c>
    </row>
    <row r="254" spans="1:10" s="63" customFormat="1" ht="15.75" customHeight="1">
      <c r="A254" s="538"/>
      <c r="B254" s="539"/>
      <c r="C254" s="544" t="s">
        <v>844</v>
      </c>
      <c r="D254" s="544"/>
      <c r="E254" s="540" t="s">
        <v>621</v>
      </c>
      <c r="F254" s="541" t="s">
        <v>622</v>
      </c>
      <c r="G254" s="542">
        <v>1</v>
      </c>
      <c r="H254" s="542">
        <v>7</v>
      </c>
      <c r="I254" s="542">
        <v>5</v>
      </c>
      <c r="J254" s="543">
        <v>2</v>
      </c>
    </row>
    <row r="255" spans="1:10" s="63" customFormat="1" ht="15.75" customHeight="1">
      <c r="A255" s="538"/>
      <c r="B255" s="539"/>
      <c r="C255" s="544" t="s">
        <v>845</v>
      </c>
      <c r="D255" s="544"/>
      <c r="E255" s="540" t="s">
        <v>846</v>
      </c>
      <c r="F255" s="541"/>
      <c r="G255" s="542">
        <v>29</v>
      </c>
      <c r="H255" s="542">
        <v>1712</v>
      </c>
      <c r="I255" s="542">
        <v>1137</v>
      </c>
      <c r="J255" s="543">
        <v>575</v>
      </c>
    </row>
    <row r="256" spans="1:10" s="63" customFormat="1" ht="15.75" customHeight="1">
      <c r="A256" s="538"/>
      <c r="B256" s="539"/>
      <c r="C256" s="544" t="s">
        <v>847</v>
      </c>
      <c r="D256" s="544"/>
      <c r="E256" s="540" t="s">
        <v>848</v>
      </c>
      <c r="F256" s="541"/>
      <c r="G256" s="545" t="s">
        <v>3</v>
      </c>
      <c r="H256" s="545" t="s">
        <v>3</v>
      </c>
      <c r="I256" s="545" t="s">
        <v>3</v>
      </c>
      <c r="J256" s="546" t="s">
        <v>3</v>
      </c>
    </row>
    <row r="257" spans="1:10" s="63" customFormat="1" ht="15.75" customHeight="1">
      <c r="A257" s="538"/>
      <c r="B257" s="539"/>
      <c r="C257" s="544" t="s">
        <v>849</v>
      </c>
      <c r="D257" s="544"/>
      <c r="E257" s="540" t="s">
        <v>850</v>
      </c>
      <c r="F257" s="541"/>
      <c r="G257" s="542">
        <v>32</v>
      </c>
      <c r="H257" s="542">
        <v>123</v>
      </c>
      <c r="I257" s="542">
        <v>96</v>
      </c>
      <c r="J257" s="543">
        <v>27</v>
      </c>
    </row>
    <row r="258" spans="1:10" s="63" customFormat="1" ht="15.75" customHeight="1">
      <c r="A258" s="538"/>
      <c r="B258" s="539"/>
      <c r="C258" s="544" t="s">
        <v>851</v>
      </c>
      <c r="D258" s="544"/>
      <c r="E258" s="540" t="s">
        <v>852</v>
      </c>
      <c r="F258" s="541"/>
      <c r="G258" s="545" t="s">
        <v>3</v>
      </c>
      <c r="H258" s="545" t="s">
        <v>3</v>
      </c>
      <c r="I258" s="545" t="s">
        <v>3</v>
      </c>
      <c r="J258" s="546" t="s">
        <v>3</v>
      </c>
    </row>
    <row r="259" spans="1:10" s="63" customFormat="1" ht="15.75" customHeight="1">
      <c r="A259" s="538"/>
      <c r="B259" s="539"/>
      <c r="C259" s="544" t="s">
        <v>853</v>
      </c>
      <c r="D259" s="544"/>
      <c r="E259" s="540" t="s">
        <v>854</v>
      </c>
      <c r="F259" s="541" t="s">
        <v>622</v>
      </c>
      <c r="G259" s="545" t="s">
        <v>3</v>
      </c>
      <c r="H259" s="545" t="s">
        <v>3</v>
      </c>
      <c r="I259" s="545" t="s">
        <v>3</v>
      </c>
      <c r="J259" s="546" t="s">
        <v>3</v>
      </c>
    </row>
    <row r="260" spans="1:10" s="63" customFormat="1" ht="15.75" customHeight="1">
      <c r="A260" s="538"/>
      <c r="B260" s="539"/>
      <c r="C260" s="544" t="s">
        <v>855</v>
      </c>
      <c r="D260" s="544"/>
      <c r="E260" s="540" t="s">
        <v>856</v>
      </c>
      <c r="F260" s="541"/>
      <c r="G260" s="545" t="s">
        <v>3</v>
      </c>
      <c r="H260" s="545" t="s">
        <v>3</v>
      </c>
      <c r="I260" s="545" t="s">
        <v>3</v>
      </c>
      <c r="J260" s="546" t="s">
        <v>3</v>
      </c>
    </row>
    <row r="261" spans="1:10" s="63" customFormat="1" ht="15.75" customHeight="1">
      <c r="A261" s="538"/>
      <c r="B261" s="539" t="s">
        <v>857</v>
      </c>
      <c r="C261" s="544"/>
      <c r="D261" s="544"/>
      <c r="E261" s="540" t="s">
        <v>55</v>
      </c>
      <c r="F261" s="541"/>
      <c r="G261" s="542">
        <v>220</v>
      </c>
      <c r="H261" s="542">
        <v>1524</v>
      </c>
      <c r="I261" s="542">
        <v>955</v>
      </c>
      <c r="J261" s="543">
        <v>569</v>
      </c>
    </row>
    <row r="262" spans="1:10" s="63" customFormat="1" ht="15.75" customHeight="1">
      <c r="A262" s="538"/>
      <c r="B262" s="539"/>
      <c r="C262" s="544" t="s">
        <v>858</v>
      </c>
      <c r="D262" s="544"/>
      <c r="E262" s="540" t="s">
        <v>621</v>
      </c>
      <c r="F262" s="541" t="s">
        <v>622</v>
      </c>
      <c r="G262" s="545" t="s">
        <v>3</v>
      </c>
      <c r="H262" s="545" t="s">
        <v>3</v>
      </c>
      <c r="I262" s="545" t="s">
        <v>3</v>
      </c>
      <c r="J262" s="546" t="s">
        <v>3</v>
      </c>
    </row>
    <row r="263" spans="1:10" s="63" customFormat="1" ht="15.75" customHeight="1">
      <c r="A263" s="538"/>
      <c r="B263" s="539"/>
      <c r="C263" s="544" t="s">
        <v>859</v>
      </c>
      <c r="D263" s="544"/>
      <c r="E263" s="540" t="s">
        <v>860</v>
      </c>
      <c r="F263" s="541"/>
      <c r="G263" s="542">
        <v>5</v>
      </c>
      <c r="H263" s="542">
        <v>12</v>
      </c>
      <c r="I263" s="542">
        <v>7</v>
      </c>
      <c r="J263" s="543">
        <v>5</v>
      </c>
    </row>
    <row r="264" spans="1:10" s="63" customFormat="1" ht="15.75" customHeight="1">
      <c r="A264" s="538"/>
      <c r="B264" s="539"/>
      <c r="C264" s="544" t="s">
        <v>861</v>
      </c>
      <c r="D264" s="544"/>
      <c r="E264" s="540" t="s">
        <v>862</v>
      </c>
      <c r="F264" s="541" t="s">
        <v>622</v>
      </c>
      <c r="G264" s="542">
        <v>2</v>
      </c>
      <c r="H264" s="542">
        <v>6</v>
      </c>
      <c r="I264" s="542">
        <v>2</v>
      </c>
      <c r="J264" s="543">
        <v>4</v>
      </c>
    </row>
    <row r="265" spans="1:10" s="63" customFormat="1" ht="15.75" customHeight="1">
      <c r="A265" s="538"/>
      <c r="B265" s="539"/>
      <c r="C265" s="544" t="s">
        <v>863</v>
      </c>
      <c r="D265" s="544"/>
      <c r="E265" s="540" t="s">
        <v>864</v>
      </c>
      <c r="F265" s="541"/>
      <c r="G265" s="545" t="s">
        <v>3</v>
      </c>
      <c r="H265" s="545" t="s">
        <v>3</v>
      </c>
      <c r="I265" s="545" t="s">
        <v>3</v>
      </c>
      <c r="J265" s="546" t="s">
        <v>3</v>
      </c>
    </row>
    <row r="266" spans="1:10" s="63" customFormat="1" ht="15.75" customHeight="1">
      <c r="A266" s="538"/>
      <c r="B266" s="539"/>
      <c r="C266" s="544" t="s">
        <v>865</v>
      </c>
      <c r="D266" s="544"/>
      <c r="E266" s="540" t="s">
        <v>866</v>
      </c>
      <c r="F266" s="541"/>
      <c r="G266" s="542">
        <v>2</v>
      </c>
      <c r="H266" s="542">
        <v>10</v>
      </c>
      <c r="I266" s="542">
        <v>8</v>
      </c>
      <c r="J266" s="543">
        <v>2</v>
      </c>
    </row>
    <row r="267" spans="1:10" s="63" customFormat="1" ht="15.75" customHeight="1">
      <c r="A267" s="538"/>
      <c r="B267" s="539"/>
      <c r="C267" s="544" t="s">
        <v>867</v>
      </c>
      <c r="D267" s="544"/>
      <c r="E267" s="540" t="s">
        <v>868</v>
      </c>
      <c r="F267" s="541"/>
      <c r="G267" s="542">
        <v>45</v>
      </c>
      <c r="H267" s="542">
        <v>483</v>
      </c>
      <c r="I267" s="542">
        <v>256</v>
      </c>
      <c r="J267" s="543">
        <v>227</v>
      </c>
    </row>
    <row r="268" spans="1:10" s="63" customFormat="1" ht="15.75" customHeight="1">
      <c r="A268" s="538"/>
      <c r="B268" s="539"/>
      <c r="C268" s="544"/>
      <c r="D268" s="544" t="s">
        <v>869</v>
      </c>
      <c r="E268" s="540" t="s">
        <v>870</v>
      </c>
      <c r="F268" s="541"/>
      <c r="G268" s="542">
        <v>17</v>
      </c>
      <c r="H268" s="542">
        <v>84</v>
      </c>
      <c r="I268" s="542">
        <v>39</v>
      </c>
      <c r="J268" s="543">
        <v>45</v>
      </c>
    </row>
    <row r="269" spans="1:10" s="63" customFormat="1" ht="15.75" customHeight="1">
      <c r="A269" s="538"/>
      <c r="B269" s="539"/>
      <c r="C269" s="544"/>
      <c r="D269" s="544" t="s">
        <v>871</v>
      </c>
      <c r="E269" s="540" t="s">
        <v>872</v>
      </c>
      <c r="F269" s="541"/>
      <c r="G269" s="542">
        <v>28</v>
      </c>
      <c r="H269" s="542">
        <v>399</v>
      </c>
      <c r="I269" s="542">
        <v>217</v>
      </c>
      <c r="J269" s="543">
        <v>182</v>
      </c>
    </row>
    <row r="270" spans="1:10" s="63" customFormat="1" ht="15.75" customHeight="1">
      <c r="A270" s="538"/>
      <c r="B270" s="539"/>
      <c r="C270" s="544" t="s">
        <v>873</v>
      </c>
      <c r="D270" s="544"/>
      <c r="E270" s="540" t="s">
        <v>874</v>
      </c>
      <c r="F270" s="541" t="s">
        <v>622</v>
      </c>
      <c r="G270" s="542">
        <v>6</v>
      </c>
      <c r="H270" s="542">
        <v>19</v>
      </c>
      <c r="I270" s="542">
        <v>7</v>
      </c>
      <c r="J270" s="543">
        <v>12</v>
      </c>
    </row>
    <row r="271" spans="1:10" s="63" customFormat="1" ht="15.75" customHeight="1">
      <c r="A271" s="538"/>
      <c r="B271" s="539"/>
      <c r="C271" s="544" t="s">
        <v>875</v>
      </c>
      <c r="D271" s="544"/>
      <c r="E271" s="540" t="s">
        <v>876</v>
      </c>
      <c r="F271" s="541"/>
      <c r="G271" s="542">
        <v>1</v>
      </c>
      <c r="H271" s="542">
        <v>13</v>
      </c>
      <c r="I271" s="542">
        <v>7</v>
      </c>
      <c r="J271" s="543">
        <v>6</v>
      </c>
    </row>
    <row r="272" spans="1:10" s="63" customFormat="1" ht="15.75" customHeight="1">
      <c r="A272" s="538"/>
      <c r="B272" s="539"/>
      <c r="C272" s="544" t="s">
        <v>877</v>
      </c>
      <c r="D272" s="544"/>
      <c r="E272" s="563" t="s">
        <v>878</v>
      </c>
      <c r="F272" s="541"/>
      <c r="G272" s="542">
        <v>23</v>
      </c>
      <c r="H272" s="542">
        <v>76</v>
      </c>
      <c r="I272" s="542">
        <v>48</v>
      </c>
      <c r="J272" s="543">
        <v>28</v>
      </c>
    </row>
    <row r="273" spans="1:10" s="63" customFormat="1" ht="15.75" customHeight="1">
      <c r="A273" s="538"/>
      <c r="B273" s="539"/>
      <c r="C273" s="544" t="s">
        <v>879</v>
      </c>
      <c r="D273" s="544"/>
      <c r="E273" s="563" t="s">
        <v>880</v>
      </c>
      <c r="F273" s="541"/>
      <c r="G273" s="542">
        <v>136</v>
      </c>
      <c r="H273" s="542">
        <v>905</v>
      </c>
      <c r="I273" s="542">
        <v>620</v>
      </c>
      <c r="J273" s="543">
        <v>285</v>
      </c>
    </row>
    <row r="274" spans="1:10" s="63" customFormat="1" ht="15.75" customHeight="1">
      <c r="A274" s="538"/>
      <c r="B274" s="539"/>
      <c r="C274" s="544"/>
      <c r="D274" s="544" t="s">
        <v>881</v>
      </c>
      <c r="E274" s="540" t="s">
        <v>882</v>
      </c>
      <c r="F274" s="541" t="s">
        <v>622</v>
      </c>
      <c r="G274" s="545" t="s">
        <v>3</v>
      </c>
      <c r="H274" s="545" t="s">
        <v>3</v>
      </c>
      <c r="I274" s="545" t="s">
        <v>3</v>
      </c>
      <c r="J274" s="546" t="s">
        <v>3</v>
      </c>
    </row>
    <row r="275" spans="1:10" s="63" customFormat="1" ht="15.75" customHeight="1">
      <c r="A275" s="538"/>
      <c r="B275" s="539"/>
      <c r="C275" s="544"/>
      <c r="D275" s="544" t="s">
        <v>883</v>
      </c>
      <c r="E275" s="540" t="s">
        <v>884</v>
      </c>
      <c r="F275" s="541"/>
      <c r="G275" s="542">
        <v>136</v>
      </c>
      <c r="H275" s="542">
        <v>905</v>
      </c>
      <c r="I275" s="542">
        <v>620</v>
      </c>
      <c r="J275" s="543">
        <v>285</v>
      </c>
    </row>
    <row r="276" spans="1:10" s="63" customFormat="1" ht="15.75" customHeight="1">
      <c r="A276" s="532" t="s">
        <v>885</v>
      </c>
      <c r="B276" s="533"/>
      <c r="C276" s="547"/>
      <c r="D276" s="547"/>
      <c r="E276" s="564" t="s">
        <v>57</v>
      </c>
      <c r="F276" s="535"/>
      <c r="G276" s="536">
        <v>111</v>
      </c>
      <c r="H276" s="536">
        <v>2435</v>
      </c>
      <c r="I276" s="536">
        <v>2176</v>
      </c>
      <c r="J276" s="537">
        <v>259</v>
      </c>
    </row>
    <row r="277" spans="1:10" s="63" customFormat="1" ht="15.75" customHeight="1">
      <c r="A277" s="538"/>
      <c r="B277" s="539" t="s">
        <v>886</v>
      </c>
      <c r="C277" s="544"/>
      <c r="D277" s="544"/>
      <c r="E277" s="540" t="s">
        <v>58</v>
      </c>
      <c r="F277" s="541"/>
      <c r="G277" s="542">
        <v>29</v>
      </c>
      <c r="H277" s="542">
        <v>1332</v>
      </c>
      <c r="I277" s="542">
        <v>1238</v>
      </c>
      <c r="J277" s="543">
        <v>94</v>
      </c>
    </row>
    <row r="278" spans="1:10" s="63" customFormat="1" ht="15.75" customHeight="1">
      <c r="A278" s="538"/>
      <c r="B278" s="539"/>
      <c r="C278" s="544" t="s">
        <v>887</v>
      </c>
      <c r="D278" s="544"/>
      <c r="E278" s="540" t="s">
        <v>621</v>
      </c>
      <c r="F278" s="541" t="s">
        <v>622</v>
      </c>
      <c r="G278" s="542">
        <v>16</v>
      </c>
      <c r="H278" s="542">
        <v>1121</v>
      </c>
      <c r="I278" s="542">
        <v>1041</v>
      </c>
      <c r="J278" s="543">
        <v>80</v>
      </c>
    </row>
    <row r="279" spans="1:10" s="63" customFormat="1" ht="15.75" customHeight="1">
      <c r="A279" s="538"/>
      <c r="B279" s="539"/>
      <c r="C279" s="544" t="s">
        <v>888</v>
      </c>
      <c r="D279" s="544"/>
      <c r="E279" s="540" t="s">
        <v>58</v>
      </c>
      <c r="F279" s="541"/>
      <c r="G279" s="542">
        <v>13</v>
      </c>
      <c r="H279" s="542">
        <v>211</v>
      </c>
      <c r="I279" s="542">
        <v>197</v>
      </c>
      <c r="J279" s="543">
        <v>14</v>
      </c>
    </row>
    <row r="280" spans="1:10" s="63" customFormat="1" ht="15.75" customHeight="1">
      <c r="A280" s="538"/>
      <c r="B280" s="539" t="s">
        <v>889</v>
      </c>
      <c r="C280" s="544"/>
      <c r="D280" s="544"/>
      <c r="E280" s="540" t="s">
        <v>59</v>
      </c>
      <c r="F280" s="541"/>
      <c r="G280" s="542">
        <v>5</v>
      </c>
      <c r="H280" s="542">
        <v>188</v>
      </c>
      <c r="I280" s="542">
        <v>161</v>
      </c>
      <c r="J280" s="543">
        <v>27</v>
      </c>
    </row>
    <row r="281" spans="1:10" s="63" customFormat="1" ht="15.75" customHeight="1">
      <c r="A281" s="538"/>
      <c r="B281" s="539"/>
      <c r="C281" s="544" t="s">
        <v>890</v>
      </c>
      <c r="D281" s="544"/>
      <c r="E281" s="540" t="s">
        <v>621</v>
      </c>
      <c r="F281" s="541" t="s">
        <v>622</v>
      </c>
      <c r="G281" s="542">
        <v>3</v>
      </c>
      <c r="H281" s="542">
        <v>149</v>
      </c>
      <c r="I281" s="542">
        <v>128</v>
      </c>
      <c r="J281" s="543">
        <v>21</v>
      </c>
    </row>
    <row r="282" spans="1:10" s="63" customFormat="1" ht="15.75" customHeight="1">
      <c r="A282" s="538"/>
      <c r="B282" s="539"/>
      <c r="C282" s="544" t="s">
        <v>891</v>
      </c>
      <c r="D282" s="544"/>
      <c r="E282" s="540" t="s">
        <v>59</v>
      </c>
      <c r="F282" s="541"/>
      <c r="G282" s="542">
        <v>2</v>
      </c>
      <c r="H282" s="542">
        <v>39</v>
      </c>
      <c r="I282" s="542">
        <v>33</v>
      </c>
      <c r="J282" s="543">
        <v>6</v>
      </c>
    </row>
    <row r="283" spans="1:10" s="63" customFormat="1" ht="15.75" customHeight="1">
      <c r="A283" s="538"/>
      <c r="B283" s="539" t="s">
        <v>892</v>
      </c>
      <c r="C283" s="544"/>
      <c r="D283" s="544"/>
      <c r="E283" s="540" t="s">
        <v>60</v>
      </c>
      <c r="F283" s="541"/>
      <c r="G283" s="542">
        <v>1</v>
      </c>
      <c r="H283" s="542">
        <v>7</v>
      </c>
      <c r="I283" s="542">
        <v>7</v>
      </c>
      <c r="J283" s="546" t="s">
        <v>3</v>
      </c>
    </row>
    <row r="284" spans="1:10" s="63" customFormat="1" ht="15.75" customHeight="1">
      <c r="A284" s="556"/>
      <c r="B284" s="557"/>
      <c r="C284" s="558" t="s">
        <v>893</v>
      </c>
      <c r="D284" s="558"/>
      <c r="E284" s="559" t="s">
        <v>621</v>
      </c>
      <c r="F284" s="560" t="s">
        <v>622</v>
      </c>
      <c r="G284" s="566" t="s">
        <v>3</v>
      </c>
      <c r="H284" s="566" t="s">
        <v>3</v>
      </c>
      <c r="I284" s="566" t="s">
        <v>3</v>
      </c>
      <c r="J284" s="567" t="s">
        <v>3</v>
      </c>
    </row>
    <row r="285" spans="1:10" s="63" customFormat="1" ht="15.75" customHeight="1">
      <c r="A285" s="538"/>
      <c r="B285" s="539"/>
      <c r="C285" s="544" t="s">
        <v>894</v>
      </c>
      <c r="D285" s="544"/>
      <c r="E285" s="540" t="s">
        <v>60</v>
      </c>
      <c r="F285" s="541"/>
      <c r="G285" s="542">
        <v>1</v>
      </c>
      <c r="H285" s="542">
        <v>7</v>
      </c>
      <c r="I285" s="542">
        <v>7</v>
      </c>
      <c r="J285" s="546" t="s">
        <v>3</v>
      </c>
    </row>
    <row r="286" spans="1:10" s="63" customFormat="1" ht="15.75" customHeight="1">
      <c r="A286" s="538"/>
      <c r="B286" s="539" t="s">
        <v>895</v>
      </c>
      <c r="C286" s="544"/>
      <c r="D286" s="544"/>
      <c r="E286" s="540" t="s">
        <v>61</v>
      </c>
      <c r="F286" s="541"/>
      <c r="G286" s="542">
        <v>76</v>
      </c>
      <c r="H286" s="542">
        <v>908</v>
      </c>
      <c r="I286" s="542">
        <v>770</v>
      </c>
      <c r="J286" s="543">
        <v>138</v>
      </c>
    </row>
    <row r="287" spans="1:10" s="63" customFormat="1" ht="15.75" customHeight="1">
      <c r="A287" s="538"/>
      <c r="B287" s="539"/>
      <c r="C287" s="544" t="s">
        <v>896</v>
      </c>
      <c r="D287" s="544"/>
      <c r="E287" s="540" t="s">
        <v>621</v>
      </c>
      <c r="F287" s="541" t="s">
        <v>622</v>
      </c>
      <c r="G287" s="542">
        <v>19</v>
      </c>
      <c r="H287" s="542">
        <v>374</v>
      </c>
      <c r="I287" s="542">
        <v>317</v>
      </c>
      <c r="J287" s="543">
        <v>57</v>
      </c>
    </row>
    <row r="288" spans="1:10" s="63" customFormat="1" ht="15.75" customHeight="1">
      <c r="A288" s="538"/>
      <c r="B288" s="539"/>
      <c r="C288" s="544" t="s">
        <v>897</v>
      </c>
      <c r="D288" s="544"/>
      <c r="E288" s="540" t="s">
        <v>898</v>
      </c>
      <c r="F288" s="541"/>
      <c r="G288" s="542">
        <v>32</v>
      </c>
      <c r="H288" s="542">
        <v>298</v>
      </c>
      <c r="I288" s="542">
        <v>237</v>
      </c>
      <c r="J288" s="543">
        <v>61</v>
      </c>
    </row>
    <row r="289" spans="1:10" s="63" customFormat="1" ht="15.75" customHeight="1">
      <c r="A289" s="538"/>
      <c r="B289" s="539"/>
      <c r="C289" s="544" t="s">
        <v>899</v>
      </c>
      <c r="D289" s="544"/>
      <c r="E289" s="540" t="s">
        <v>900</v>
      </c>
      <c r="F289" s="541"/>
      <c r="G289" s="542">
        <v>1</v>
      </c>
      <c r="H289" s="542">
        <v>8</v>
      </c>
      <c r="I289" s="542">
        <v>7</v>
      </c>
      <c r="J289" s="543">
        <v>1</v>
      </c>
    </row>
    <row r="290" spans="1:10" s="63" customFormat="1" ht="15.75" customHeight="1">
      <c r="A290" s="538"/>
      <c r="B290" s="539"/>
      <c r="C290" s="544" t="s">
        <v>901</v>
      </c>
      <c r="D290" s="544"/>
      <c r="E290" s="540" t="s">
        <v>902</v>
      </c>
      <c r="F290" s="541"/>
      <c r="G290" s="542">
        <v>24</v>
      </c>
      <c r="H290" s="542">
        <v>228</v>
      </c>
      <c r="I290" s="542">
        <v>209</v>
      </c>
      <c r="J290" s="543">
        <v>19</v>
      </c>
    </row>
    <row r="291" spans="1:10" s="63" customFormat="1" ht="15.75" customHeight="1">
      <c r="A291" s="532" t="s">
        <v>903</v>
      </c>
      <c r="B291" s="533"/>
      <c r="C291" s="547"/>
      <c r="D291" s="547"/>
      <c r="E291" s="564" t="s">
        <v>63</v>
      </c>
      <c r="F291" s="535"/>
      <c r="G291" s="536">
        <v>410</v>
      </c>
      <c r="H291" s="536">
        <v>5280</v>
      </c>
      <c r="I291" s="536">
        <v>3476</v>
      </c>
      <c r="J291" s="537">
        <v>1804</v>
      </c>
    </row>
    <row r="292" spans="1:10" s="63" customFormat="1" ht="15.75" customHeight="1">
      <c r="A292" s="538"/>
      <c r="B292" s="539" t="s">
        <v>904</v>
      </c>
      <c r="C292" s="544"/>
      <c r="D292" s="544"/>
      <c r="E292" s="540" t="s">
        <v>64</v>
      </c>
      <c r="F292" s="541"/>
      <c r="G292" s="542">
        <v>117</v>
      </c>
      <c r="H292" s="542">
        <v>1068</v>
      </c>
      <c r="I292" s="542">
        <v>495</v>
      </c>
      <c r="J292" s="543">
        <v>573</v>
      </c>
    </row>
    <row r="293" spans="1:10" s="63" customFormat="1" ht="15.75" customHeight="1">
      <c r="A293" s="538"/>
      <c r="B293" s="539"/>
      <c r="C293" s="544" t="s">
        <v>905</v>
      </c>
      <c r="D293" s="544"/>
      <c r="E293" s="540" t="s">
        <v>621</v>
      </c>
      <c r="F293" s="541" t="s">
        <v>622</v>
      </c>
      <c r="G293" s="545" t="s">
        <v>3</v>
      </c>
      <c r="H293" s="545" t="s">
        <v>3</v>
      </c>
      <c r="I293" s="545" t="s">
        <v>3</v>
      </c>
      <c r="J293" s="546" t="s">
        <v>3</v>
      </c>
    </row>
    <row r="294" spans="1:10" s="63" customFormat="1" ht="15.75" customHeight="1">
      <c r="A294" s="538"/>
      <c r="B294" s="539"/>
      <c r="C294" s="544" t="s">
        <v>906</v>
      </c>
      <c r="D294" s="544"/>
      <c r="E294" s="540" t="s">
        <v>907</v>
      </c>
      <c r="F294" s="541"/>
      <c r="G294" s="542">
        <v>22</v>
      </c>
      <c r="H294" s="542">
        <v>273</v>
      </c>
      <c r="I294" s="542">
        <v>225</v>
      </c>
      <c r="J294" s="543">
        <v>48</v>
      </c>
    </row>
    <row r="295" spans="1:10" s="63" customFormat="1" ht="15.75" customHeight="1">
      <c r="A295" s="538"/>
      <c r="B295" s="539"/>
      <c r="C295" s="544" t="s">
        <v>908</v>
      </c>
      <c r="D295" s="544"/>
      <c r="E295" s="540" t="s">
        <v>909</v>
      </c>
      <c r="F295" s="541"/>
      <c r="G295" s="542">
        <v>6</v>
      </c>
      <c r="H295" s="542">
        <v>84</v>
      </c>
      <c r="I295" s="542">
        <v>70</v>
      </c>
      <c r="J295" s="543">
        <v>14</v>
      </c>
    </row>
    <row r="296" spans="1:10" s="63" customFormat="1" ht="15.75" customHeight="1">
      <c r="A296" s="538"/>
      <c r="B296" s="539"/>
      <c r="C296" s="544" t="s">
        <v>910</v>
      </c>
      <c r="D296" s="544"/>
      <c r="E296" s="540" t="s">
        <v>911</v>
      </c>
      <c r="F296" s="541"/>
      <c r="G296" s="542">
        <v>89</v>
      </c>
      <c r="H296" s="542">
        <v>711</v>
      </c>
      <c r="I296" s="542">
        <v>200</v>
      </c>
      <c r="J296" s="543">
        <v>511</v>
      </c>
    </row>
    <row r="297" spans="1:10" s="63" customFormat="1" ht="15.75" customHeight="1">
      <c r="A297" s="538"/>
      <c r="B297" s="539" t="s">
        <v>912</v>
      </c>
      <c r="C297" s="544"/>
      <c r="D297" s="544"/>
      <c r="E297" s="540" t="s">
        <v>65</v>
      </c>
      <c r="F297" s="541"/>
      <c r="G297" s="542">
        <v>19</v>
      </c>
      <c r="H297" s="542">
        <v>742</v>
      </c>
      <c r="I297" s="542">
        <v>497</v>
      </c>
      <c r="J297" s="543">
        <v>245</v>
      </c>
    </row>
    <row r="298" spans="1:10" s="63" customFormat="1" ht="15.75" customHeight="1">
      <c r="A298" s="538"/>
      <c r="B298" s="539"/>
      <c r="C298" s="544" t="s">
        <v>913</v>
      </c>
      <c r="D298" s="544"/>
      <c r="E298" s="540" t="s">
        <v>621</v>
      </c>
      <c r="F298" s="541" t="s">
        <v>622</v>
      </c>
      <c r="G298" s="545" t="s">
        <v>3</v>
      </c>
      <c r="H298" s="545" t="s">
        <v>3</v>
      </c>
      <c r="I298" s="545" t="s">
        <v>3</v>
      </c>
      <c r="J298" s="546" t="s">
        <v>3</v>
      </c>
    </row>
    <row r="299" spans="1:10" s="63" customFormat="1" ht="15.75" customHeight="1">
      <c r="A299" s="538"/>
      <c r="B299" s="539"/>
      <c r="C299" s="544" t="s">
        <v>914</v>
      </c>
      <c r="D299" s="544"/>
      <c r="E299" s="540" t="s">
        <v>915</v>
      </c>
      <c r="F299" s="541"/>
      <c r="G299" s="542">
        <v>1</v>
      </c>
      <c r="H299" s="542">
        <v>123</v>
      </c>
      <c r="I299" s="542">
        <v>88</v>
      </c>
      <c r="J299" s="543">
        <v>35</v>
      </c>
    </row>
    <row r="300" spans="1:10" s="63" customFormat="1" ht="15.75" customHeight="1">
      <c r="A300" s="538"/>
      <c r="B300" s="539"/>
      <c r="C300" s="544" t="s">
        <v>916</v>
      </c>
      <c r="D300" s="544"/>
      <c r="E300" s="540" t="s">
        <v>917</v>
      </c>
      <c r="F300" s="541"/>
      <c r="G300" s="542">
        <v>7</v>
      </c>
      <c r="H300" s="542">
        <v>349</v>
      </c>
      <c r="I300" s="542">
        <v>241</v>
      </c>
      <c r="J300" s="543">
        <v>108</v>
      </c>
    </row>
    <row r="301" spans="1:10" s="63" customFormat="1" ht="15.75" customHeight="1">
      <c r="A301" s="538"/>
      <c r="B301" s="539"/>
      <c r="C301" s="544" t="s">
        <v>918</v>
      </c>
      <c r="D301" s="544"/>
      <c r="E301" s="540" t="s">
        <v>919</v>
      </c>
      <c r="F301" s="565"/>
      <c r="G301" s="542">
        <v>11</v>
      </c>
      <c r="H301" s="542">
        <v>270</v>
      </c>
      <c r="I301" s="542">
        <v>168</v>
      </c>
      <c r="J301" s="543">
        <v>102</v>
      </c>
    </row>
    <row r="302" spans="1:10" s="63" customFormat="1" ht="15.75" customHeight="1">
      <c r="A302" s="538"/>
      <c r="B302" s="539" t="s">
        <v>920</v>
      </c>
      <c r="C302" s="544"/>
      <c r="D302" s="544"/>
      <c r="E302" s="540" t="s">
        <v>66</v>
      </c>
      <c r="F302" s="565"/>
      <c r="G302" s="542">
        <v>145</v>
      </c>
      <c r="H302" s="542">
        <v>2300</v>
      </c>
      <c r="I302" s="542">
        <v>1628</v>
      </c>
      <c r="J302" s="543">
        <v>672</v>
      </c>
    </row>
    <row r="303" spans="1:10" s="63" customFormat="1" ht="15.75" customHeight="1">
      <c r="A303" s="538"/>
      <c r="B303" s="539"/>
      <c r="C303" s="544" t="s">
        <v>921</v>
      </c>
      <c r="D303" s="544"/>
      <c r="E303" s="540" t="s">
        <v>621</v>
      </c>
      <c r="F303" s="541" t="s">
        <v>622</v>
      </c>
      <c r="G303" s="545" t="s">
        <v>3</v>
      </c>
      <c r="H303" s="545" t="s">
        <v>3</v>
      </c>
      <c r="I303" s="545" t="s">
        <v>3</v>
      </c>
      <c r="J303" s="546" t="s">
        <v>3</v>
      </c>
    </row>
    <row r="304" spans="1:10" s="63" customFormat="1" ht="15.75" customHeight="1">
      <c r="A304" s="538"/>
      <c r="B304" s="539"/>
      <c r="C304" s="544" t="s">
        <v>922</v>
      </c>
      <c r="D304" s="544"/>
      <c r="E304" s="540" t="s">
        <v>923</v>
      </c>
      <c r="F304" s="541"/>
      <c r="G304" s="542">
        <v>120</v>
      </c>
      <c r="H304" s="542">
        <v>1734</v>
      </c>
      <c r="I304" s="542">
        <v>1321</v>
      </c>
      <c r="J304" s="543">
        <v>413</v>
      </c>
    </row>
    <row r="305" spans="1:10" s="63" customFormat="1" ht="15.75" customHeight="1">
      <c r="A305" s="538"/>
      <c r="B305" s="539"/>
      <c r="C305" s="544" t="s">
        <v>924</v>
      </c>
      <c r="D305" s="544"/>
      <c r="E305" s="540" t="s">
        <v>925</v>
      </c>
      <c r="F305" s="541"/>
      <c r="G305" s="542">
        <v>25</v>
      </c>
      <c r="H305" s="542">
        <v>566</v>
      </c>
      <c r="I305" s="542">
        <v>307</v>
      </c>
      <c r="J305" s="543">
        <v>259</v>
      </c>
    </row>
    <row r="306" spans="1:10" s="63" customFormat="1" ht="15.75" customHeight="1">
      <c r="A306" s="538"/>
      <c r="B306" s="539"/>
      <c r="C306" s="544"/>
      <c r="D306" s="544" t="s">
        <v>926</v>
      </c>
      <c r="E306" s="540" t="s">
        <v>927</v>
      </c>
      <c r="F306" s="541"/>
      <c r="G306" s="542">
        <v>16</v>
      </c>
      <c r="H306" s="542">
        <v>512</v>
      </c>
      <c r="I306" s="542">
        <v>281</v>
      </c>
      <c r="J306" s="543">
        <v>231</v>
      </c>
    </row>
    <row r="307" spans="1:10" s="63" customFormat="1" ht="15.75" customHeight="1">
      <c r="A307" s="538"/>
      <c r="B307" s="539"/>
      <c r="C307" s="544"/>
      <c r="D307" s="544" t="s">
        <v>928</v>
      </c>
      <c r="E307" s="540" t="s">
        <v>929</v>
      </c>
      <c r="F307" s="541"/>
      <c r="G307" s="542">
        <v>6</v>
      </c>
      <c r="H307" s="542">
        <v>36</v>
      </c>
      <c r="I307" s="542">
        <v>17</v>
      </c>
      <c r="J307" s="543">
        <v>19</v>
      </c>
    </row>
    <row r="308" spans="1:10" s="63" customFormat="1" ht="15.75" customHeight="1">
      <c r="A308" s="538"/>
      <c r="B308" s="539"/>
      <c r="C308" s="544"/>
      <c r="D308" s="544" t="s">
        <v>930</v>
      </c>
      <c r="E308" s="540" t="s">
        <v>931</v>
      </c>
      <c r="F308" s="541"/>
      <c r="G308" s="542">
        <v>3</v>
      </c>
      <c r="H308" s="542">
        <v>18</v>
      </c>
      <c r="I308" s="542">
        <v>9</v>
      </c>
      <c r="J308" s="543">
        <v>9</v>
      </c>
    </row>
    <row r="309" spans="1:10" s="63" customFormat="1" ht="15.75" customHeight="1">
      <c r="A309" s="538"/>
      <c r="B309" s="539" t="s">
        <v>932</v>
      </c>
      <c r="C309" s="544"/>
      <c r="D309" s="544"/>
      <c r="E309" s="540" t="s">
        <v>67</v>
      </c>
      <c r="F309" s="541"/>
      <c r="G309" s="542">
        <v>26</v>
      </c>
      <c r="H309" s="542">
        <v>178</v>
      </c>
      <c r="I309" s="542">
        <v>138</v>
      </c>
      <c r="J309" s="543">
        <v>40</v>
      </c>
    </row>
    <row r="310" spans="1:10" s="63" customFormat="1" ht="15.75" customHeight="1">
      <c r="A310" s="538"/>
      <c r="B310" s="539"/>
      <c r="C310" s="544" t="s">
        <v>933</v>
      </c>
      <c r="D310" s="544"/>
      <c r="E310" s="540" t="s">
        <v>621</v>
      </c>
      <c r="F310" s="541" t="s">
        <v>622</v>
      </c>
      <c r="G310" s="545" t="s">
        <v>3</v>
      </c>
      <c r="H310" s="545" t="s">
        <v>3</v>
      </c>
      <c r="I310" s="545" t="s">
        <v>3</v>
      </c>
      <c r="J310" s="546" t="s">
        <v>3</v>
      </c>
    </row>
    <row r="311" spans="1:10" s="63" customFormat="1" ht="15.75" customHeight="1">
      <c r="A311" s="538"/>
      <c r="B311" s="539"/>
      <c r="C311" s="544" t="s">
        <v>934</v>
      </c>
      <c r="D311" s="544"/>
      <c r="E311" s="540" t="s">
        <v>67</v>
      </c>
      <c r="F311" s="541"/>
      <c r="G311" s="542">
        <v>26</v>
      </c>
      <c r="H311" s="542">
        <v>178</v>
      </c>
      <c r="I311" s="542">
        <v>138</v>
      </c>
      <c r="J311" s="543">
        <v>40</v>
      </c>
    </row>
    <row r="312" spans="1:10" s="63" customFormat="1" ht="15.75" customHeight="1">
      <c r="A312" s="538"/>
      <c r="B312" s="539" t="s">
        <v>935</v>
      </c>
      <c r="C312" s="544"/>
      <c r="D312" s="544"/>
      <c r="E312" s="540" t="s">
        <v>68</v>
      </c>
      <c r="F312" s="541"/>
      <c r="G312" s="542">
        <v>103</v>
      </c>
      <c r="H312" s="542">
        <v>992</v>
      </c>
      <c r="I312" s="542">
        <v>718</v>
      </c>
      <c r="J312" s="543">
        <v>274</v>
      </c>
    </row>
    <row r="313" spans="1:10" s="63" customFormat="1" ht="15.75" customHeight="1">
      <c r="A313" s="538"/>
      <c r="B313" s="539"/>
      <c r="C313" s="544" t="s">
        <v>936</v>
      </c>
      <c r="D313" s="544"/>
      <c r="E313" s="540" t="s">
        <v>621</v>
      </c>
      <c r="F313" s="541" t="s">
        <v>622</v>
      </c>
      <c r="G313" s="545" t="s">
        <v>3</v>
      </c>
      <c r="H313" s="545" t="s">
        <v>3</v>
      </c>
      <c r="I313" s="545" t="s">
        <v>3</v>
      </c>
      <c r="J313" s="546" t="s">
        <v>3</v>
      </c>
    </row>
    <row r="314" spans="1:10" s="63" customFormat="1" ht="15.75" customHeight="1">
      <c r="A314" s="538"/>
      <c r="B314" s="539"/>
      <c r="C314" s="544" t="s">
        <v>937</v>
      </c>
      <c r="D314" s="544"/>
      <c r="E314" s="540" t="s">
        <v>938</v>
      </c>
      <c r="F314" s="541"/>
      <c r="G314" s="542">
        <v>20</v>
      </c>
      <c r="H314" s="542">
        <v>216</v>
      </c>
      <c r="I314" s="542">
        <v>154</v>
      </c>
      <c r="J314" s="543">
        <v>62</v>
      </c>
    </row>
    <row r="315" spans="1:10" s="63" customFormat="1" ht="15.75" customHeight="1">
      <c r="A315" s="538"/>
      <c r="B315" s="539"/>
      <c r="C315" s="544" t="s">
        <v>939</v>
      </c>
      <c r="D315" s="544"/>
      <c r="E315" s="540" t="s">
        <v>940</v>
      </c>
      <c r="F315" s="541"/>
      <c r="G315" s="542">
        <v>3</v>
      </c>
      <c r="H315" s="542">
        <v>18</v>
      </c>
      <c r="I315" s="542">
        <v>13</v>
      </c>
      <c r="J315" s="543">
        <v>5</v>
      </c>
    </row>
    <row r="316" spans="1:10" s="63" customFormat="1" ht="15.75" customHeight="1">
      <c r="A316" s="538"/>
      <c r="B316" s="539"/>
      <c r="C316" s="544" t="s">
        <v>941</v>
      </c>
      <c r="D316" s="544"/>
      <c r="E316" s="540" t="s">
        <v>942</v>
      </c>
      <c r="F316" s="541"/>
      <c r="G316" s="542">
        <v>11</v>
      </c>
      <c r="H316" s="542">
        <v>445</v>
      </c>
      <c r="I316" s="542">
        <v>356</v>
      </c>
      <c r="J316" s="543">
        <v>89</v>
      </c>
    </row>
    <row r="317" spans="1:10" s="63" customFormat="1" ht="15.75" customHeight="1">
      <c r="A317" s="538"/>
      <c r="B317" s="539"/>
      <c r="C317" s="544" t="s">
        <v>943</v>
      </c>
      <c r="D317" s="544"/>
      <c r="E317" s="540" t="s">
        <v>944</v>
      </c>
      <c r="F317" s="541"/>
      <c r="G317" s="542">
        <v>18</v>
      </c>
      <c r="H317" s="542">
        <v>170</v>
      </c>
      <c r="I317" s="542">
        <v>94</v>
      </c>
      <c r="J317" s="543">
        <v>76</v>
      </c>
    </row>
    <row r="318" spans="1:10" s="63" customFormat="1" ht="15.75" customHeight="1">
      <c r="A318" s="538"/>
      <c r="B318" s="539"/>
      <c r="C318" s="544" t="s">
        <v>945</v>
      </c>
      <c r="D318" s="544"/>
      <c r="E318" s="540" t="s">
        <v>946</v>
      </c>
      <c r="F318" s="541"/>
      <c r="G318" s="542">
        <v>5</v>
      </c>
      <c r="H318" s="542">
        <v>18</v>
      </c>
      <c r="I318" s="542">
        <v>8</v>
      </c>
      <c r="J318" s="543">
        <v>10</v>
      </c>
    </row>
    <row r="319" spans="1:10" s="63" customFormat="1" ht="15.75" customHeight="1">
      <c r="A319" s="538"/>
      <c r="B319" s="539"/>
      <c r="C319" s="544" t="s">
        <v>947</v>
      </c>
      <c r="D319" s="544"/>
      <c r="E319" s="540" t="s">
        <v>948</v>
      </c>
      <c r="F319" s="541" t="s">
        <v>622</v>
      </c>
      <c r="G319" s="542">
        <v>46</v>
      </c>
      <c r="H319" s="542">
        <v>125</v>
      </c>
      <c r="I319" s="542">
        <v>93</v>
      </c>
      <c r="J319" s="543">
        <v>32</v>
      </c>
    </row>
    <row r="320" spans="1:10" s="63" customFormat="1" ht="15.75" customHeight="1">
      <c r="A320" s="538"/>
      <c r="B320" s="539"/>
      <c r="C320" s="544"/>
      <c r="D320" s="544" t="s">
        <v>949</v>
      </c>
      <c r="E320" s="540" t="s">
        <v>950</v>
      </c>
      <c r="F320" s="541"/>
      <c r="G320" s="542">
        <v>41</v>
      </c>
      <c r="H320" s="542">
        <v>98</v>
      </c>
      <c r="I320" s="542">
        <v>74</v>
      </c>
      <c r="J320" s="543">
        <v>24</v>
      </c>
    </row>
    <row r="321" spans="1:10" s="63" customFormat="1" ht="15.75" customHeight="1">
      <c r="A321" s="538"/>
      <c r="B321" s="539"/>
      <c r="C321" s="544"/>
      <c r="D321" s="544" t="s">
        <v>951</v>
      </c>
      <c r="E321" s="540" t="s">
        <v>952</v>
      </c>
      <c r="F321" s="541" t="s">
        <v>622</v>
      </c>
      <c r="G321" s="542">
        <v>5</v>
      </c>
      <c r="H321" s="542">
        <v>27</v>
      </c>
      <c r="I321" s="542">
        <v>19</v>
      </c>
      <c r="J321" s="543">
        <v>8</v>
      </c>
    </row>
    <row r="322" spans="1:10" s="63" customFormat="1" ht="15.75" customHeight="1">
      <c r="A322" s="532" t="s">
        <v>953</v>
      </c>
      <c r="B322" s="533"/>
      <c r="C322" s="547"/>
      <c r="D322" s="547"/>
      <c r="E322" s="564" t="s">
        <v>70</v>
      </c>
      <c r="F322" s="535"/>
      <c r="G322" s="536">
        <v>1028</v>
      </c>
      <c r="H322" s="536">
        <v>22399</v>
      </c>
      <c r="I322" s="536">
        <v>19238</v>
      </c>
      <c r="J322" s="537">
        <v>3161</v>
      </c>
    </row>
    <row r="323" spans="1:10" s="63" customFormat="1" ht="15.75" customHeight="1">
      <c r="A323" s="538"/>
      <c r="B323" s="539" t="s">
        <v>954</v>
      </c>
      <c r="C323" s="544"/>
      <c r="D323" s="544"/>
      <c r="E323" s="540" t="s">
        <v>71</v>
      </c>
      <c r="F323" s="541"/>
      <c r="G323" s="542">
        <v>17</v>
      </c>
      <c r="H323" s="542">
        <v>337</v>
      </c>
      <c r="I323" s="542">
        <v>321</v>
      </c>
      <c r="J323" s="543">
        <v>16</v>
      </c>
    </row>
    <row r="324" spans="1:10" s="63" customFormat="1" ht="15.75" customHeight="1">
      <c r="A324" s="538"/>
      <c r="B324" s="539"/>
      <c r="C324" s="544" t="s">
        <v>955</v>
      </c>
      <c r="D324" s="544"/>
      <c r="E324" s="540" t="s">
        <v>621</v>
      </c>
      <c r="F324" s="541" t="s">
        <v>622</v>
      </c>
      <c r="G324" s="542">
        <v>1</v>
      </c>
      <c r="H324" s="542">
        <v>35</v>
      </c>
      <c r="I324" s="542">
        <v>35</v>
      </c>
      <c r="J324" s="546" t="s">
        <v>3</v>
      </c>
    </row>
    <row r="325" spans="1:10" s="63" customFormat="1" ht="15.75" customHeight="1">
      <c r="A325" s="538"/>
      <c r="B325" s="539"/>
      <c r="C325" s="544" t="s">
        <v>956</v>
      </c>
      <c r="D325" s="544"/>
      <c r="E325" s="540" t="s">
        <v>71</v>
      </c>
      <c r="F325" s="541"/>
      <c r="G325" s="542">
        <v>16</v>
      </c>
      <c r="H325" s="542">
        <v>302</v>
      </c>
      <c r="I325" s="542">
        <v>286</v>
      </c>
      <c r="J325" s="543">
        <v>16</v>
      </c>
    </row>
    <row r="326" spans="1:10" s="63" customFormat="1" ht="15.75" customHeight="1">
      <c r="A326" s="538"/>
      <c r="B326" s="539" t="s">
        <v>957</v>
      </c>
      <c r="C326" s="544"/>
      <c r="D326" s="544"/>
      <c r="E326" s="540" t="s">
        <v>72</v>
      </c>
      <c r="F326" s="541"/>
      <c r="G326" s="542">
        <v>192</v>
      </c>
      <c r="H326" s="542">
        <v>4580</v>
      </c>
      <c r="I326" s="542">
        <v>4149</v>
      </c>
      <c r="J326" s="543">
        <v>431</v>
      </c>
    </row>
    <row r="327" spans="1:10" s="63" customFormat="1" ht="15.75" customHeight="1">
      <c r="A327" s="538"/>
      <c r="B327" s="539"/>
      <c r="C327" s="544" t="s">
        <v>958</v>
      </c>
      <c r="D327" s="544"/>
      <c r="E327" s="540" t="s">
        <v>621</v>
      </c>
      <c r="F327" s="541" t="s">
        <v>622</v>
      </c>
      <c r="G327" s="542">
        <v>1</v>
      </c>
      <c r="H327" s="542">
        <v>1</v>
      </c>
      <c r="I327" s="542">
        <v>1</v>
      </c>
      <c r="J327" s="546" t="s">
        <v>3</v>
      </c>
    </row>
    <row r="328" spans="1:10" s="63" customFormat="1" ht="15.75" customHeight="1">
      <c r="A328" s="538"/>
      <c r="B328" s="539"/>
      <c r="C328" s="544" t="s">
        <v>959</v>
      </c>
      <c r="D328" s="544"/>
      <c r="E328" s="540" t="s">
        <v>960</v>
      </c>
      <c r="F328" s="541"/>
      <c r="G328" s="542">
        <v>9</v>
      </c>
      <c r="H328" s="542">
        <v>253</v>
      </c>
      <c r="I328" s="542">
        <v>202</v>
      </c>
      <c r="J328" s="543">
        <v>51</v>
      </c>
    </row>
    <row r="329" spans="1:10" s="63" customFormat="1" ht="15.75" customHeight="1">
      <c r="A329" s="538"/>
      <c r="B329" s="539"/>
      <c r="C329" s="544" t="s">
        <v>961</v>
      </c>
      <c r="D329" s="544"/>
      <c r="E329" s="540" t="s">
        <v>962</v>
      </c>
      <c r="F329" s="541"/>
      <c r="G329" s="542">
        <v>153</v>
      </c>
      <c r="H329" s="542">
        <v>3984</v>
      </c>
      <c r="I329" s="542">
        <v>3656</v>
      </c>
      <c r="J329" s="543">
        <v>328</v>
      </c>
    </row>
    <row r="330" spans="1:10" s="63" customFormat="1" ht="15.75" customHeight="1">
      <c r="A330" s="538"/>
      <c r="B330" s="539"/>
      <c r="C330" s="544" t="s">
        <v>963</v>
      </c>
      <c r="D330" s="544"/>
      <c r="E330" s="540" t="s">
        <v>964</v>
      </c>
      <c r="F330" s="541"/>
      <c r="G330" s="542">
        <v>28</v>
      </c>
      <c r="H330" s="542">
        <v>336</v>
      </c>
      <c r="I330" s="542">
        <v>288</v>
      </c>
      <c r="J330" s="543">
        <v>48</v>
      </c>
    </row>
    <row r="331" spans="1:10" s="63" customFormat="1" ht="15.75" customHeight="1">
      <c r="A331" s="556"/>
      <c r="B331" s="557"/>
      <c r="C331" s="558" t="s">
        <v>965</v>
      </c>
      <c r="D331" s="558"/>
      <c r="E331" s="559" t="s">
        <v>966</v>
      </c>
      <c r="F331" s="560"/>
      <c r="G331" s="561">
        <v>1</v>
      </c>
      <c r="H331" s="561">
        <v>6</v>
      </c>
      <c r="I331" s="561">
        <v>2</v>
      </c>
      <c r="J331" s="562">
        <v>4</v>
      </c>
    </row>
    <row r="332" spans="1:10" s="63" customFormat="1" ht="15.75" customHeight="1">
      <c r="A332" s="538"/>
      <c r="B332" s="539" t="s">
        <v>967</v>
      </c>
      <c r="C332" s="544"/>
      <c r="D332" s="544"/>
      <c r="E332" s="540" t="s">
        <v>73</v>
      </c>
      <c r="F332" s="541"/>
      <c r="G332" s="542">
        <v>611</v>
      </c>
      <c r="H332" s="542">
        <v>13676</v>
      </c>
      <c r="I332" s="542">
        <v>11831</v>
      </c>
      <c r="J332" s="543">
        <v>1845</v>
      </c>
    </row>
    <row r="333" spans="1:10" s="63" customFormat="1" ht="15.75" customHeight="1">
      <c r="A333" s="538"/>
      <c r="B333" s="539"/>
      <c r="C333" s="544" t="s">
        <v>968</v>
      </c>
      <c r="D333" s="544"/>
      <c r="E333" s="563" t="s">
        <v>621</v>
      </c>
      <c r="F333" s="541" t="s">
        <v>622</v>
      </c>
      <c r="G333" s="542">
        <v>5</v>
      </c>
      <c r="H333" s="542">
        <v>32</v>
      </c>
      <c r="I333" s="542">
        <v>25</v>
      </c>
      <c r="J333" s="543">
        <v>7</v>
      </c>
    </row>
    <row r="334" spans="1:10" s="63" customFormat="1" ht="15.75" customHeight="1">
      <c r="A334" s="538"/>
      <c r="B334" s="539"/>
      <c r="C334" s="544" t="s">
        <v>969</v>
      </c>
      <c r="D334" s="544"/>
      <c r="E334" s="563" t="s">
        <v>970</v>
      </c>
      <c r="F334" s="541"/>
      <c r="G334" s="542">
        <v>501</v>
      </c>
      <c r="H334" s="542">
        <v>12673</v>
      </c>
      <c r="I334" s="542">
        <v>10975</v>
      </c>
      <c r="J334" s="543">
        <v>1698</v>
      </c>
    </row>
    <row r="335" spans="1:10" s="63" customFormat="1" ht="15.75" customHeight="1">
      <c r="A335" s="538"/>
      <c r="B335" s="539"/>
      <c r="C335" s="544" t="s">
        <v>971</v>
      </c>
      <c r="D335" s="544"/>
      <c r="E335" s="540" t="s">
        <v>972</v>
      </c>
      <c r="F335" s="541"/>
      <c r="G335" s="542">
        <v>47</v>
      </c>
      <c r="H335" s="542">
        <v>762</v>
      </c>
      <c r="I335" s="542">
        <v>675</v>
      </c>
      <c r="J335" s="543">
        <v>87</v>
      </c>
    </row>
    <row r="336" spans="1:10" s="63" customFormat="1" ht="15.75" customHeight="1">
      <c r="A336" s="538"/>
      <c r="B336" s="539"/>
      <c r="C336" s="544" t="s">
        <v>973</v>
      </c>
      <c r="D336" s="544"/>
      <c r="E336" s="540" t="s">
        <v>974</v>
      </c>
      <c r="F336" s="541"/>
      <c r="G336" s="542">
        <v>49</v>
      </c>
      <c r="H336" s="542">
        <v>149</v>
      </c>
      <c r="I336" s="542">
        <v>106</v>
      </c>
      <c r="J336" s="543">
        <v>43</v>
      </c>
    </row>
    <row r="337" spans="1:10" s="63" customFormat="1" ht="15.75" customHeight="1">
      <c r="A337" s="538"/>
      <c r="B337" s="539"/>
      <c r="C337" s="544" t="s">
        <v>975</v>
      </c>
      <c r="D337" s="544"/>
      <c r="E337" s="540" t="s">
        <v>976</v>
      </c>
      <c r="F337" s="541"/>
      <c r="G337" s="542">
        <v>7</v>
      </c>
      <c r="H337" s="542">
        <v>48</v>
      </c>
      <c r="I337" s="542">
        <v>39</v>
      </c>
      <c r="J337" s="543">
        <v>9</v>
      </c>
    </row>
    <row r="338" spans="1:10" s="63" customFormat="1" ht="15.75" customHeight="1">
      <c r="A338" s="538"/>
      <c r="B338" s="539"/>
      <c r="C338" s="544" t="s">
        <v>977</v>
      </c>
      <c r="D338" s="544"/>
      <c r="E338" s="540" t="s">
        <v>978</v>
      </c>
      <c r="F338" s="541"/>
      <c r="G338" s="542">
        <v>2</v>
      </c>
      <c r="H338" s="542">
        <v>12</v>
      </c>
      <c r="I338" s="542">
        <v>11</v>
      </c>
      <c r="J338" s="543">
        <v>1</v>
      </c>
    </row>
    <row r="339" spans="1:10" s="63" customFormat="1" ht="15.75" customHeight="1">
      <c r="A339" s="538"/>
      <c r="B339" s="539" t="s">
        <v>979</v>
      </c>
      <c r="C339" s="544"/>
      <c r="D339" s="544"/>
      <c r="E339" s="540" t="s">
        <v>74</v>
      </c>
      <c r="F339" s="541"/>
      <c r="G339" s="542">
        <v>21</v>
      </c>
      <c r="H339" s="542">
        <v>162</v>
      </c>
      <c r="I339" s="542">
        <v>114</v>
      </c>
      <c r="J339" s="543">
        <v>48</v>
      </c>
    </row>
    <row r="340" spans="1:10" s="63" customFormat="1" ht="15.75" customHeight="1">
      <c r="A340" s="538"/>
      <c r="B340" s="539"/>
      <c r="C340" s="544" t="s">
        <v>980</v>
      </c>
      <c r="D340" s="544"/>
      <c r="E340" s="540" t="s">
        <v>621</v>
      </c>
      <c r="F340" s="541" t="s">
        <v>622</v>
      </c>
      <c r="G340" s="545" t="s">
        <v>3</v>
      </c>
      <c r="H340" s="545" t="s">
        <v>3</v>
      </c>
      <c r="I340" s="545" t="s">
        <v>3</v>
      </c>
      <c r="J340" s="546" t="s">
        <v>3</v>
      </c>
    </row>
    <row r="341" spans="1:10" s="63" customFormat="1" ht="15.75" customHeight="1">
      <c r="A341" s="538"/>
      <c r="B341" s="539"/>
      <c r="C341" s="544" t="s">
        <v>981</v>
      </c>
      <c r="D341" s="544"/>
      <c r="E341" s="540" t="s">
        <v>982</v>
      </c>
      <c r="F341" s="541"/>
      <c r="G341" s="545" t="s">
        <v>3</v>
      </c>
      <c r="H341" s="545" t="s">
        <v>3</v>
      </c>
      <c r="I341" s="545" t="s">
        <v>3</v>
      </c>
      <c r="J341" s="546" t="s">
        <v>3</v>
      </c>
    </row>
    <row r="342" spans="1:10" s="63" customFormat="1" ht="15.75" customHeight="1">
      <c r="A342" s="538"/>
      <c r="B342" s="539"/>
      <c r="C342" s="544" t="s">
        <v>983</v>
      </c>
      <c r="D342" s="544"/>
      <c r="E342" s="540" t="s">
        <v>984</v>
      </c>
      <c r="F342" s="541"/>
      <c r="G342" s="542">
        <v>17</v>
      </c>
      <c r="H342" s="542">
        <v>138</v>
      </c>
      <c r="I342" s="542">
        <v>96</v>
      </c>
      <c r="J342" s="543">
        <v>42</v>
      </c>
    </row>
    <row r="343" spans="1:10" s="63" customFormat="1" ht="15.75" customHeight="1">
      <c r="A343" s="538"/>
      <c r="B343" s="539"/>
      <c r="C343" s="544" t="s">
        <v>985</v>
      </c>
      <c r="D343" s="544"/>
      <c r="E343" s="540" t="s">
        <v>986</v>
      </c>
      <c r="F343" s="541"/>
      <c r="G343" s="542">
        <v>3</v>
      </c>
      <c r="H343" s="542">
        <v>11</v>
      </c>
      <c r="I343" s="542">
        <v>7</v>
      </c>
      <c r="J343" s="543">
        <v>4</v>
      </c>
    </row>
    <row r="344" spans="1:10" s="63" customFormat="1" ht="15.75" customHeight="1">
      <c r="A344" s="538"/>
      <c r="B344" s="539"/>
      <c r="C344" s="544" t="s">
        <v>987</v>
      </c>
      <c r="D344" s="544"/>
      <c r="E344" s="540" t="s">
        <v>988</v>
      </c>
      <c r="F344" s="541"/>
      <c r="G344" s="542">
        <v>1</v>
      </c>
      <c r="H344" s="542">
        <v>13</v>
      </c>
      <c r="I344" s="542">
        <v>11</v>
      </c>
      <c r="J344" s="543">
        <v>2</v>
      </c>
    </row>
    <row r="345" spans="1:10" s="63" customFormat="1" ht="15.75" customHeight="1">
      <c r="A345" s="538"/>
      <c r="B345" s="539" t="s">
        <v>989</v>
      </c>
      <c r="C345" s="544"/>
      <c r="D345" s="544"/>
      <c r="E345" s="540" t="s">
        <v>75</v>
      </c>
      <c r="F345" s="541"/>
      <c r="G345" s="542">
        <v>9</v>
      </c>
      <c r="H345" s="542">
        <v>267</v>
      </c>
      <c r="I345" s="542">
        <v>196</v>
      </c>
      <c r="J345" s="543">
        <v>71</v>
      </c>
    </row>
    <row r="346" spans="1:10" s="63" customFormat="1" ht="15.75" customHeight="1">
      <c r="A346" s="538"/>
      <c r="B346" s="539"/>
      <c r="C346" s="544" t="s">
        <v>990</v>
      </c>
      <c r="D346" s="544"/>
      <c r="E346" s="540" t="s">
        <v>621</v>
      </c>
      <c r="F346" s="541" t="s">
        <v>622</v>
      </c>
      <c r="G346" s="542">
        <v>1</v>
      </c>
      <c r="H346" s="542">
        <v>53</v>
      </c>
      <c r="I346" s="542">
        <v>27</v>
      </c>
      <c r="J346" s="543">
        <v>26</v>
      </c>
    </row>
    <row r="347" spans="1:10" s="63" customFormat="1" ht="15.75" customHeight="1">
      <c r="A347" s="538"/>
      <c r="B347" s="539"/>
      <c r="C347" s="544" t="s">
        <v>991</v>
      </c>
      <c r="D347" s="544"/>
      <c r="E347" s="540" t="s">
        <v>992</v>
      </c>
      <c r="F347" s="541"/>
      <c r="G347" s="542">
        <v>8</v>
      </c>
      <c r="H347" s="542">
        <v>214</v>
      </c>
      <c r="I347" s="542">
        <v>169</v>
      </c>
      <c r="J347" s="543">
        <v>45</v>
      </c>
    </row>
    <row r="348" spans="1:10" s="63" customFormat="1" ht="15.75" customHeight="1">
      <c r="A348" s="538"/>
      <c r="B348" s="539"/>
      <c r="C348" s="544" t="s">
        <v>993</v>
      </c>
      <c r="D348" s="544"/>
      <c r="E348" s="540" t="s">
        <v>994</v>
      </c>
      <c r="F348" s="541"/>
      <c r="G348" s="545" t="s">
        <v>3</v>
      </c>
      <c r="H348" s="545" t="s">
        <v>3</v>
      </c>
      <c r="I348" s="545" t="s">
        <v>3</v>
      </c>
      <c r="J348" s="546" t="s">
        <v>3</v>
      </c>
    </row>
    <row r="349" spans="1:10" s="63" customFormat="1" ht="15.75" customHeight="1">
      <c r="A349" s="538"/>
      <c r="B349" s="539" t="s">
        <v>995</v>
      </c>
      <c r="C349" s="544"/>
      <c r="D349" s="544"/>
      <c r="E349" s="540" t="s">
        <v>76</v>
      </c>
      <c r="F349" s="541"/>
      <c r="G349" s="542">
        <v>26</v>
      </c>
      <c r="H349" s="542">
        <v>249</v>
      </c>
      <c r="I349" s="542">
        <v>175</v>
      </c>
      <c r="J349" s="543">
        <v>74</v>
      </c>
    </row>
    <row r="350" spans="1:10" s="63" customFormat="1" ht="15.75" customHeight="1">
      <c r="A350" s="538"/>
      <c r="B350" s="539"/>
      <c r="C350" s="544" t="s">
        <v>996</v>
      </c>
      <c r="D350" s="544"/>
      <c r="E350" s="540" t="s">
        <v>621</v>
      </c>
      <c r="F350" s="541" t="s">
        <v>622</v>
      </c>
      <c r="G350" s="545" t="s">
        <v>3</v>
      </c>
      <c r="H350" s="545" t="s">
        <v>3</v>
      </c>
      <c r="I350" s="545" t="s">
        <v>3</v>
      </c>
      <c r="J350" s="546" t="s">
        <v>3</v>
      </c>
    </row>
    <row r="351" spans="1:10" s="63" customFormat="1" ht="15.75" customHeight="1">
      <c r="A351" s="538"/>
      <c r="B351" s="539"/>
      <c r="C351" s="544" t="s">
        <v>997</v>
      </c>
      <c r="D351" s="544"/>
      <c r="E351" s="540" t="s">
        <v>998</v>
      </c>
      <c r="F351" s="541"/>
      <c r="G351" s="542">
        <v>15</v>
      </c>
      <c r="H351" s="542">
        <v>112</v>
      </c>
      <c r="I351" s="542">
        <v>86</v>
      </c>
      <c r="J351" s="543">
        <v>26</v>
      </c>
    </row>
    <row r="352" spans="1:10" s="63" customFormat="1" ht="15.75" customHeight="1">
      <c r="A352" s="538"/>
      <c r="B352" s="539"/>
      <c r="C352" s="544" t="s">
        <v>999</v>
      </c>
      <c r="D352" s="544"/>
      <c r="E352" s="540" t="s">
        <v>1000</v>
      </c>
      <c r="F352" s="541"/>
      <c r="G352" s="542">
        <v>11</v>
      </c>
      <c r="H352" s="542">
        <v>137</v>
      </c>
      <c r="I352" s="542">
        <v>89</v>
      </c>
      <c r="J352" s="543">
        <v>48</v>
      </c>
    </row>
    <row r="353" spans="1:10" s="63" customFormat="1" ht="15.75" customHeight="1">
      <c r="A353" s="538"/>
      <c r="B353" s="539" t="s">
        <v>1001</v>
      </c>
      <c r="C353" s="544"/>
      <c r="D353" s="544"/>
      <c r="E353" s="540" t="s">
        <v>77</v>
      </c>
      <c r="F353" s="541"/>
      <c r="G353" s="542">
        <v>88</v>
      </c>
      <c r="H353" s="542">
        <v>1327</v>
      </c>
      <c r="I353" s="542">
        <v>976</v>
      </c>
      <c r="J353" s="543">
        <v>351</v>
      </c>
    </row>
    <row r="354" spans="1:10" s="63" customFormat="1" ht="15.75" customHeight="1">
      <c r="A354" s="538"/>
      <c r="B354" s="539"/>
      <c r="C354" s="544" t="s">
        <v>1002</v>
      </c>
      <c r="D354" s="544"/>
      <c r="E354" s="540" t="s">
        <v>621</v>
      </c>
      <c r="F354" s="541" t="s">
        <v>622</v>
      </c>
      <c r="G354" s="545" t="s">
        <v>3</v>
      </c>
      <c r="H354" s="545" t="s">
        <v>3</v>
      </c>
      <c r="I354" s="545" t="s">
        <v>3</v>
      </c>
      <c r="J354" s="546" t="s">
        <v>3</v>
      </c>
    </row>
    <row r="355" spans="1:10" s="63" customFormat="1" ht="15.75" customHeight="1">
      <c r="A355" s="538"/>
      <c r="B355" s="539"/>
      <c r="C355" s="544" t="s">
        <v>1003</v>
      </c>
      <c r="D355" s="544"/>
      <c r="E355" s="540" t="s">
        <v>1004</v>
      </c>
      <c r="F355" s="541"/>
      <c r="G355" s="542">
        <v>6</v>
      </c>
      <c r="H355" s="542">
        <v>204</v>
      </c>
      <c r="I355" s="542">
        <v>183</v>
      </c>
      <c r="J355" s="543">
        <v>21</v>
      </c>
    </row>
    <row r="356" spans="1:10" s="63" customFormat="1" ht="15.75" customHeight="1">
      <c r="A356" s="538"/>
      <c r="B356" s="539"/>
      <c r="C356" s="544" t="s">
        <v>1005</v>
      </c>
      <c r="D356" s="544"/>
      <c r="E356" s="540" t="s">
        <v>1006</v>
      </c>
      <c r="F356" s="541" t="s">
        <v>622</v>
      </c>
      <c r="G356" s="542">
        <v>15</v>
      </c>
      <c r="H356" s="542">
        <v>126</v>
      </c>
      <c r="I356" s="542">
        <v>107</v>
      </c>
      <c r="J356" s="543">
        <v>19</v>
      </c>
    </row>
    <row r="357" spans="1:10" s="63" customFormat="1" ht="15.75" customHeight="1">
      <c r="A357" s="538"/>
      <c r="B357" s="539"/>
      <c r="C357" s="544" t="s">
        <v>1007</v>
      </c>
      <c r="D357" s="544"/>
      <c r="E357" s="540" t="s">
        <v>1008</v>
      </c>
      <c r="F357" s="541"/>
      <c r="G357" s="542">
        <v>5</v>
      </c>
      <c r="H357" s="542">
        <v>28</v>
      </c>
      <c r="I357" s="542">
        <v>20</v>
      </c>
      <c r="J357" s="543">
        <v>8</v>
      </c>
    </row>
    <row r="358" spans="1:10" s="63" customFormat="1" ht="15.75" customHeight="1">
      <c r="A358" s="538"/>
      <c r="B358" s="539"/>
      <c r="C358" s="544" t="s">
        <v>1009</v>
      </c>
      <c r="D358" s="544"/>
      <c r="E358" s="540" t="s">
        <v>1010</v>
      </c>
      <c r="F358" s="541"/>
      <c r="G358" s="542">
        <v>5</v>
      </c>
      <c r="H358" s="542">
        <v>315</v>
      </c>
      <c r="I358" s="542">
        <v>263</v>
      </c>
      <c r="J358" s="543">
        <v>52</v>
      </c>
    </row>
    <row r="359" spans="1:10" s="63" customFormat="1" ht="15.75" customHeight="1">
      <c r="A359" s="538"/>
      <c r="B359" s="539"/>
      <c r="C359" s="544" t="s">
        <v>1011</v>
      </c>
      <c r="D359" s="544"/>
      <c r="E359" s="540" t="s">
        <v>1012</v>
      </c>
      <c r="F359" s="541"/>
      <c r="G359" s="542">
        <v>9</v>
      </c>
      <c r="H359" s="542">
        <v>246</v>
      </c>
      <c r="I359" s="542">
        <v>204</v>
      </c>
      <c r="J359" s="543">
        <v>42</v>
      </c>
    </row>
    <row r="360" spans="1:10" s="63" customFormat="1" ht="15.75" customHeight="1">
      <c r="A360" s="538"/>
      <c r="B360" s="539"/>
      <c r="C360" s="544" t="s">
        <v>1013</v>
      </c>
      <c r="D360" s="544"/>
      <c r="E360" s="540" t="s">
        <v>1014</v>
      </c>
      <c r="F360" s="541"/>
      <c r="G360" s="542">
        <v>48</v>
      </c>
      <c r="H360" s="542">
        <v>408</v>
      </c>
      <c r="I360" s="542">
        <v>199</v>
      </c>
      <c r="J360" s="543">
        <v>209</v>
      </c>
    </row>
    <row r="361" spans="1:10" s="63" customFormat="1" ht="15.75" customHeight="1">
      <c r="A361" s="538"/>
      <c r="B361" s="539" t="s">
        <v>1015</v>
      </c>
      <c r="C361" s="544"/>
      <c r="D361" s="544"/>
      <c r="E361" s="540" t="s">
        <v>78</v>
      </c>
      <c r="F361" s="541"/>
      <c r="G361" s="542">
        <v>64</v>
      </c>
      <c r="H361" s="542">
        <v>1801</v>
      </c>
      <c r="I361" s="542">
        <v>1476</v>
      </c>
      <c r="J361" s="543">
        <v>325</v>
      </c>
    </row>
    <row r="362" spans="1:10" s="63" customFormat="1" ht="15.75" customHeight="1">
      <c r="A362" s="538"/>
      <c r="B362" s="539"/>
      <c r="C362" s="544" t="s">
        <v>1016</v>
      </c>
      <c r="D362" s="544"/>
      <c r="E362" s="540" t="s">
        <v>621</v>
      </c>
      <c r="F362" s="565" t="s">
        <v>622</v>
      </c>
      <c r="G362" s="545" t="s">
        <v>3</v>
      </c>
      <c r="H362" s="545" t="s">
        <v>3</v>
      </c>
      <c r="I362" s="545" t="s">
        <v>3</v>
      </c>
      <c r="J362" s="546" t="s">
        <v>3</v>
      </c>
    </row>
    <row r="363" spans="1:10" s="63" customFormat="1" ht="15.75" customHeight="1">
      <c r="A363" s="538"/>
      <c r="B363" s="539"/>
      <c r="C363" s="544" t="s">
        <v>1017</v>
      </c>
      <c r="D363" s="544"/>
      <c r="E363" s="540" t="s">
        <v>78</v>
      </c>
      <c r="F363" s="565"/>
      <c r="G363" s="542">
        <v>64</v>
      </c>
      <c r="H363" s="542">
        <v>1801</v>
      </c>
      <c r="I363" s="542">
        <v>1476</v>
      </c>
      <c r="J363" s="543">
        <v>325</v>
      </c>
    </row>
    <row r="364" spans="1:10" s="63" customFormat="1" ht="15.75" customHeight="1">
      <c r="A364" s="532" t="s">
        <v>1018</v>
      </c>
      <c r="B364" s="533"/>
      <c r="C364" s="547"/>
      <c r="D364" s="547"/>
      <c r="E364" s="564" t="s">
        <v>347</v>
      </c>
      <c r="F364" s="535"/>
      <c r="G364" s="536">
        <v>15728</v>
      </c>
      <c r="H364" s="536">
        <v>103805</v>
      </c>
      <c r="I364" s="536">
        <v>50933</v>
      </c>
      <c r="J364" s="537">
        <v>52661</v>
      </c>
    </row>
    <row r="365" spans="1:10" s="63" customFormat="1" ht="15.75" customHeight="1">
      <c r="A365" s="538"/>
      <c r="B365" s="539" t="s">
        <v>1019</v>
      </c>
      <c r="C365" s="544"/>
      <c r="D365" s="544"/>
      <c r="E365" s="540" t="s">
        <v>80</v>
      </c>
      <c r="F365" s="541"/>
      <c r="G365" s="542">
        <v>2</v>
      </c>
      <c r="H365" s="542">
        <v>25</v>
      </c>
      <c r="I365" s="542">
        <v>12</v>
      </c>
      <c r="J365" s="543">
        <v>13</v>
      </c>
    </row>
    <row r="366" spans="1:10" s="63" customFormat="1" ht="15.75" customHeight="1">
      <c r="A366" s="538"/>
      <c r="B366" s="539"/>
      <c r="C366" s="544" t="s">
        <v>1020</v>
      </c>
      <c r="D366" s="544"/>
      <c r="E366" s="540" t="s">
        <v>621</v>
      </c>
      <c r="F366" s="541" t="s">
        <v>622</v>
      </c>
      <c r="G366" s="545" t="s">
        <v>3</v>
      </c>
      <c r="H366" s="545" t="s">
        <v>3</v>
      </c>
      <c r="I366" s="545" t="s">
        <v>3</v>
      </c>
      <c r="J366" s="546" t="s">
        <v>3</v>
      </c>
    </row>
    <row r="367" spans="1:10" s="63" customFormat="1" ht="15.75" customHeight="1">
      <c r="A367" s="538"/>
      <c r="B367" s="539"/>
      <c r="C367" s="544" t="s">
        <v>1021</v>
      </c>
      <c r="D367" s="544"/>
      <c r="E367" s="540" t="s">
        <v>80</v>
      </c>
      <c r="F367" s="541"/>
      <c r="G367" s="542">
        <v>2</v>
      </c>
      <c r="H367" s="542">
        <v>25</v>
      </c>
      <c r="I367" s="542">
        <v>12</v>
      </c>
      <c r="J367" s="543">
        <v>13</v>
      </c>
    </row>
    <row r="368" spans="1:10" s="63" customFormat="1" ht="15.75" customHeight="1">
      <c r="A368" s="538"/>
      <c r="B368" s="539"/>
      <c r="C368" s="544"/>
      <c r="D368" s="544" t="s">
        <v>1022</v>
      </c>
      <c r="E368" s="540" t="s">
        <v>80</v>
      </c>
      <c r="F368" s="541" t="s">
        <v>622</v>
      </c>
      <c r="G368" s="545" t="s">
        <v>3</v>
      </c>
      <c r="H368" s="545" t="s">
        <v>3</v>
      </c>
      <c r="I368" s="545" t="s">
        <v>3</v>
      </c>
      <c r="J368" s="546" t="s">
        <v>3</v>
      </c>
    </row>
    <row r="369" spans="1:10" s="63" customFormat="1" ht="15.75" customHeight="1">
      <c r="A369" s="538"/>
      <c r="B369" s="539"/>
      <c r="C369" s="544"/>
      <c r="D369" s="544" t="s">
        <v>1023</v>
      </c>
      <c r="E369" s="540" t="s">
        <v>1024</v>
      </c>
      <c r="F369" s="541"/>
      <c r="G369" s="542">
        <v>2</v>
      </c>
      <c r="H369" s="542">
        <v>25</v>
      </c>
      <c r="I369" s="542">
        <v>12</v>
      </c>
      <c r="J369" s="543">
        <v>13</v>
      </c>
    </row>
    <row r="370" spans="1:10" s="63" customFormat="1" ht="15.75" customHeight="1">
      <c r="A370" s="538"/>
      <c r="B370" s="539" t="s">
        <v>1025</v>
      </c>
      <c r="C370" s="544"/>
      <c r="D370" s="544"/>
      <c r="E370" s="540" t="s">
        <v>81</v>
      </c>
      <c r="F370" s="541"/>
      <c r="G370" s="542">
        <v>65</v>
      </c>
      <c r="H370" s="542">
        <v>304</v>
      </c>
      <c r="I370" s="542">
        <v>156</v>
      </c>
      <c r="J370" s="543">
        <v>148</v>
      </c>
    </row>
    <row r="371" spans="1:10" s="63" customFormat="1" ht="15.75" customHeight="1">
      <c r="A371" s="538"/>
      <c r="B371" s="539"/>
      <c r="C371" s="544" t="s">
        <v>1026</v>
      </c>
      <c r="D371" s="544"/>
      <c r="E371" s="540" t="s">
        <v>621</v>
      </c>
      <c r="F371" s="541" t="s">
        <v>622</v>
      </c>
      <c r="G371" s="545" t="s">
        <v>3</v>
      </c>
      <c r="H371" s="545" t="s">
        <v>3</v>
      </c>
      <c r="I371" s="545" t="s">
        <v>3</v>
      </c>
      <c r="J371" s="546" t="s">
        <v>3</v>
      </c>
    </row>
    <row r="372" spans="1:10" s="63" customFormat="1" ht="15.75" customHeight="1">
      <c r="A372" s="538"/>
      <c r="B372" s="539"/>
      <c r="C372" s="544" t="s">
        <v>1027</v>
      </c>
      <c r="D372" s="544"/>
      <c r="E372" s="540" t="s">
        <v>1028</v>
      </c>
      <c r="F372" s="541" t="s">
        <v>622</v>
      </c>
      <c r="G372" s="542">
        <v>6</v>
      </c>
      <c r="H372" s="542">
        <v>20</v>
      </c>
      <c r="I372" s="542">
        <v>10</v>
      </c>
      <c r="J372" s="543">
        <v>10</v>
      </c>
    </row>
    <row r="373" spans="1:10" s="63" customFormat="1" ht="15.75" customHeight="1">
      <c r="A373" s="538"/>
      <c r="B373" s="539"/>
      <c r="C373" s="544" t="s">
        <v>1029</v>
      </c>
      <c r="D373" s="544"/>
      <c r="E373" s="540" t="s">
        <v>1030</v>
      </c>
      <c r="F373" s="541"/>
      <c r="G373" s="542">
        <v>25</v>
      </c>
      <c r="H373" s="542">
        <v>104</v>
      </c>
      <c r="I373" s="542">
        <v>49</v>
      </c>
      <c r="J373" s="543">
        <v>55</v>
      </c>
    </row>
    <row r="374" spans="1:10" s="63" customFormat="1" ht="15.75" customHeight="1">
      <c r="A374" s="538"/>
      <c r="B374" s="539"/>
      <c r="C374" s="544" t="s">
        <v>1031</v>
      </c>
      <c r="D374" s="544"/>
      <c r="E374" s="540" t="s">
        <v>1032</v>
      </c>
      <c r="F374" s="541"/>
      <c r="G374" s="542">
        <v>34</v>
      </c>
      <c r="H374" s="542">
        <v>180</v>
      </c>
      <c r="I374" s="542">
        <v>97</v>
      </c>
      <c r="J374" s="543">
        <v>83</v>
      </c>
    </row>
    <row r="375" spans="1:10" s="63" customFormat="1" ht="15.75" customHeight="1">
      <c r="A375" s="538"/>
      <c r="B375" s="539" t="s">
        <v>1033</v>
      </c>
      <c r="C375" s="544"/>
      <c r="D375" s="544"/>
      <c r="E375" s="540" t="s">
        <v>82</v>
      </c>
      <c r="F375" s="541"/>
      <c r="G375" s="542">
        <v>796</v>
      </c>
      <c r="H375" s="542">
        <v>8940</v>
      </c>
      <c r="I375" s="542">
        <v>5205</v>
      </c>
      <c r="J375" s="543">
        <v>3735</v>
      </c>
    </row>
    <row r="376" spans="1:10" s="63" customFormat="1" ht="15.75" customHeight="1">
      <c r="A376" s="538"/>
      <c r="B376" s="539"/>
      <c r="C376" s="544" t="s">
        <v>1034</v>
      </c>
      <c r="D376" s="544"/>
      <c r="E376" s="540" t="s">
        <v>621</v>
      </c>
      <c r="F376" s="541" t="s">
        <v>622</v>
      </c>
      <c r="G376" s="542">
        <v>8</v>
      </c>
      <c r="H376" s="542">
        <v>58</v>
      </c>
      <c r="I376" s="542">
        <v>37</v>
      </c>
      <c r="J376" s="543">
        <v>21</v>
      </c>
    </row>
    <row r="377" spans="1:10" s="63" customFormat="1" ht="15.75" customHeight="1">
      <c r="A377" s="538"/>
      <c r="B377" s="539"/>
      <c r="C377" s="544" t="s">
        <v>1035</v>
      </c>
      <c r="D377" s="544"/>
      <c r="E377" s="540" t="s">
        <v>1036</v>
      </c>
      <c r="F377" s="541"/>
      <c r="G377" s="542">
        <v>370</v>
      </c>
      <c r="H377" s="542">
        <v>4600</v>
      </c>
      <c r="I377" s="542">
        <v>2516</v>
      </c>
      <c r="J377" s="543">
        <v>2084</v>
      </c>
    </row>
    <row r="378" spans="1:10" s="63" customFormat="1" ht="15.75" customHeight="1">
      <c r="A378" s="556"/>
      <c r="B378" s="557"/>
      <c r="C378" s="558"/>
      <c r="D378" s="558" t="s">
        <v>1037</v>
      </c>
      <c r="E378" s="559" t="s">
        <v>1038</v>
      </c>
      <c r="F378" s="560"/>
      <c r="G378" s="561">
        <v>27</v>
      </c>
      <c r="H378" s="561">
        <v>376</v>
      </c>
      <c r="I378" s="561">
        <v>212</v>
      </c>
      <c r="J378" s="562">
        <v>164</v>
      </c>
    </row>
    <row r="379" spans="1:10" s="63" customFormat="1" ht="15.75" customHeight="1">
      <c r="A379" s="538"/>
      <c r="B379" s="539"/>
      <c r="C379" s="544"/>
      <c r="D379" s="544" t="s">
        <v>1039</v>
      </c>
      <c r="E379" s="540" t="s">
        <v>1040</v>
      </c>
      <c r="F379" s="541"/>
      <c r="G379" s="542">
        <v>146</v>
      </c>
      <c r="H379" s="542">
        <v>2201</v>
      </c>
      <c r="I379" s="542">
        <v>1113</v>
      </c>
      <c r="J379" s="543">
        <v>1088</v>
      </c>
    </row>
    <row r="380" spans="1:10" s="63" customFormat="1" ht="15.75" customHeight="1">
      <c r="A380" s="538"/>
      <c r="B380" s="539"/>
      <c r="C380" s="544"/>
      <c r="D380" s="544" t="s">
        <v>1041</v>
      </c>
      <c r="E380" s="540" t="s">
        <v>1042</v>
      </c>
      <c r="F380" s="541"/>
      <c r="G380" s="542">
        <v>73</v>
      </c>
      <c r="H380" s="542">
        <v>727</v>
      </c>
      <c r="I380" s="542">
        <v>410</v>
      </c>
      <c r="J380" s="543">
        <v>317</v>
      </c>
    </row>
    <row r="381" spans="1:10" s="63" customFormat="1" ht="15.75" customHeight="1">
      <c r="A381" s="538"/>
      <c r="B381" s="539"/>
      <c r="C381" s="544"/>
      <c r="D381" s="544" t="s">
        <v>1043</v>
      </c>
      <c r="E381" s="540" t="s">
        <v>1044</v>
      </c>
      <c r="F381" s="541"/>
      <c r="G381" s="542">
        <v>102</v>
      </c>
      <c r="H381" s="542">
        <v>963</v>
      </c>
      <c r="I381" s="542">
        <v>604</v>
      </c>
      <c r="J381" s="543">
        <v>359</v>
      </c>
    </row>
    <row r="382" spans="1:10" s="63" customFormat="1" ht="15.75" customHeight="1">
      <c r="A382" s="538"/>
      <c r="B382" s="539"/>
      <c r="C382" s="544"/>
      <c r="D382" s="544" t="s">
        <v>1045</v>
      </c>
      <c r="E382" s="540" t="s">
        <v>1046</v>
      </c>
      <c r="F382" s="541"/>
      <c r="G382" s="542">
        <v>22</v>
      </c>
      <c r="H382" s="542">
        <v>333</v>
      </c>
      <c r="I382" s="542">
        <v>177</v>
      </c>
      <c r="J382" s="543">
        <v>156</v>
      </c>
    </row>
    <row r="383" spans="1:10" s="63" customFormat="1" ht="15.75" customHeight="1">
      <c r="A383" s="538"/>
      <c r="B383" s="539"/>
      <c r="C383" s="544" t="s">
        <v>1047</v>
      </c>
      <c r="D383" s="544"/>
      <c r="E383" s="540" t="s">
        <v>1048</v>
      </c>
      <c r="F383" s="541"/>
      <c r="G383" s="542">
        <v>418</v>
      </c>
      <c r="H383" s="542">
        <v>4282</v>
      </c>
      <c r="I383" s="542">
        <v>2652</v>
      </c>
      <c r="J383" s="543">
        <v>1630</v>
      </c>
    </row>
    <row r="384" spans="1:10" s="63" customFormat="1" ht="15.75" customHeight="1">
      <c r="A384" s="538"/>
      <c r="B384" s="539" t="s">
        <v>1049</v>
      </c>
      <c r="C384" s="544"/>
      <c r="D384" s="544"/>
      <c r="E384" s="540" t="s">
        <v>83</v>
      </c>
      <c r="F384" s="541"/>
      <c r="G384" s="542">
        <v>736</v>
      </c>
      <c r="H384" s="542">
        <v>6626</v>
      </c>
      <c r="I384" s="542">
        <v>5077</v>
      </c>
      <c r="J384" s="543">
        <v>1549</v>
      </c>
    </row>
    <row r="385" spans="1:10" s="63" customFormat="1" ht="15.75" customHeight="1">
      <c r="A385" s="538"/>
      <c r="B385" s="539"/>
      <c r="C385" s="544" t="s">
        <v>1050</v>
      </c>
      <c r="D385" s="544"/>
      <c r="E385" s="540" t="s">
        <v>621</v>
      </c>
      <c r="F385" s="541" t="s">
        <v>622</v>
      </c>
      <c r="G385" s="542">
        <v>10</v>
      </c>
      <c r="H385" s="542">
        <v>99</v>
      </c>
      <c r="I385" s="542">
        <v>73</v>
      </c>
      <c r="J385" s="543">
        <v>26</v>
      </c>
    </row>
    <row r="386" spans="1:10" s="63" customFormat="1" ht="15.75" customHeight="1">
      <c r="A386" s="538"/>
      <c r="B386" s="539"/>
      <c r="C386" s="544" t="s">
        <v>1051</v>
      </c>
      <c r="D386" s="544"/>
      <c r="E386" s="540" t="s">
        <v>1052</v>
      </c>
      <c r="F386" s="541"/>
      <c r="G386" s="542">
        <v>438</v>
      </c>
      <c r="H386" s="542">
        <v>3132</v>
      </c>
      <c r="I386" s="542">
        <v>2429</v>
      </c>
      <c r="J386" s="543">
        <v>703</v>
      </c>
    </row>
    <row r="387" spans="1:10" s="63" customFormat="1" ht="15.75" customHeight="1">
      <c r="A387" s="538"/>
      <c r="B387" s="539"/>
      <c r="C387" s="544" t="s">
        <v>1053</v>
      </c>
      <c r="D387" s="544"/>
      <c r="E387" s="540" t="s">
        <v>1054</v>
      </c>
      <c r="F387" s="541"/>
      <c r="G387" s="542">
        <v>85</v>
      </c>
      <c r="H387" s="542">
        <v>1580</v>
      </c>
      <c r="I387" s="542">
        <v>1315</v>
      </c>
      <c r="J387" s="543">
        <v>265</v>
      </c>
    </row>
    <row r="388" spans="1:10" s="63" customFormat="1" ht="15.75" customHeight="1">
      <c r="A388" s="538"/>
      <c r="B388" s="539"/>
      <c r="C388" s="544" t="s">
        <v>1055</v>
      </c>
      <c r="D388" s="544"/>
      <c r="E388" s="540" t="s">
        <v>1056</v>
      </c>
      <c r="F388" s="541"/>
      <c r="G388" s="542">
        <v>51</v>
      </c>
      <c r="H388" s="542">
        <v>553</v>
      </c>
      <c r="I388" s="542">
        <v>439</v>
      </c>
      <c r="J388" s="543">
        <v>114</v>
      </c>
    </row>
    <row r="389" spans="1:10" s="63" customFormat="1" ht="15.75" customHeight="1">
      <c r="A389" s="538"/>
      <c r="B389" s="539"/>
      <c r="C389" s="544" t="s">
        <v>1057</v>
      </c>
      <c r="D389" s="544"/>
      <c r="E389" s="540" t="s">
        <v>1058</v>
      </c>
      <c r="F389" s="541"/>
      <c r="G389" s="542">
        <v>34</v>
      </c>
      <c r="H389" s="542">
        <v>313</v>
      </c>
      <c r="I389" s="542">
        <v>232</v>
      </c>
      <c r="J389" s="543">
        <v>81</v>
      </c>
    </row>
    <row r="390" spans="1:10" s="63" customFormat="1" ht="15.75" customHeight="1">
      <c r="A390" s="538"/>
      <c r="B390" s="539"/>
      <c r="C390" s="544" t="s">
        <v>1059</v>
      </c>
      <c r="D390" s="544"/>
      <c r="E390" s="540" t="s">
        <v>1060</v>
      </c>
      <c r="F390" s="541"/>
      <c r="G390" s="542">
        <v>26</v>
      </c>
      <c r="H390" s="542">
        <v>97</v>
      </c>
      <c r="I390" s="542">
        <v>31</v>
      </c>
      <c r="J390" s="543">
        <v>66</v>
      </c>
    </row>
    <row r="391" spans="1:10" s="63" customFormat="1" ht="15.75" customHeight="1">
      <c r="A391" s="538"/>
      <c r="B391" s="539"/>
      <c r="C391" s="544" t="s">
        <v>1061</v>
      </c>
      <c r="D391" s="544"/>
      <c r="E391" s="540" t="s">
        <v>1062</v>
      </c>
      <c r="F391" s="541"/>
      <c r="G391" s="542">
        <v>92</v>
      </c>
      <c r="H391" s="542">
        <v>852</v>
      </c>
      <c r="I391" s="542">
        <v>558</v>
      </c>
      <c r="J391" s="543">
        <v>294</v>
      </c>
    </row>
    <row r="392" spans="1:10" s="63" customFormat="1" ht="15.75" customHeight="1">
      <c r="A392" s="538"/>
      <c r="B392" s="539" t="s">
        <v>1063</v>
      </c>
      <c r="C392" s="544"/>
      <c r="D392" s="544"/>
      <c r="E392" s="540" t="s">
        <v>84</v>
      </c>
      <c r="F392" s="541"/>
      <c r="G392" s="542">
        <v>813</v>
      </c>
      <c r="H392" s="542">
        <v>5913</v>
      </c>
      <c r="I392" s="542">
        <v>4352</v>
      </c>
      <c r="J392" s="543">
        <v>1557</v>
      </c>
    </row>
    <row r="393" spans="1:10" s="63" customFormat="1" ht="15.75" customHeight="1">
      <c r="A393" s="538"/>
      <c r="B393" s="539"/>
      <c r="C393" s="544" t="s">
        <v>1064</v>
      </c>
      <c r="D393" s="544"/>
      <c r="E393" s="540" t="s">
        <v>621</v>
      </c>
      <c r="F393" s="541" t="s">
        <v>622</v>
      </c>
      <c r="G393" s="542">
        <v>3</v>
      </c>
      <c r="H393" s="542">
        <v>9</v>
      </c>
      <c r="I393" s="542">
        <v>8</v>
      </c>
      <c r="J393" s="543">
        <v>1</v>
      </c>
    </row>
    <row r="394" spans="1:10" s="63" customFormat="1" ht="15.75" customHeight="1">
      <c r="A394" s="538"/>
      <c r="B394" s="539"/>
      <c r="C394" s="544" t="s">
        <v>1065</v>
      </c>
      <c r="D394" s="544"/>
      <c r="E394" s="540" t="s">
        <v>1066</v>
      </c>
      <c r="F394" s="541"/>
      <c r="G394" s="542">
        <v>325</v>
      </c>
      <c r="H394" s="542">
        <v>2108</v>
      </c>
      <c r="I394" s="542">
        <v>1593</v>
      </c>
      <c r="J394" s="543">
        <v>511</v>
      </c>
    </row>
    <row r="395" spans="1:10" s="63" customFormat="1" ht="15.75" customHeight="1">
      <c r="A395" s="538"/>
      <c r="B395" s="539"/>
      <c r="C395" s="544" t="s">
        <v>1067</v>
      </c>
      <c r="D395" s="544"/>
      <c r="E395" s="540" t="s">
        <v>1068</v>
      </c>
      <c r="F395" s="541"/>
      <c r="G395" s="542">
        <v>158</v>
      </c>
      <c r="H395" s="542">
        <v>1210</v>
      </c>
      <c r="I395" s="542">
        <v>922</v>
      </c>
      <c r="J395" s="543">
        <v>288</v>
      </c>
    </row>
    <row r="396" spans="1:10" s="63" customFormat="1" ht="15.75" customHeight="1">
      <c r="A396" s="538"/>
      <c r="B396" s="539"/>
      <c r="C396" s="544" t="s">
        <v>1069</v>
      </c>
      <c r="D396" s="544"/>
      <c r="E396" s="540" t="s">
        <v>1070</v>
      </c>
      <c r="F396" s="541"/>
      <c r="G396" s="542">
        <v>180</v>
      </c>
      <c r="H396" s="542">
        <v>1634</v>
      </c>
      <c r="I396" s="542">
        <v>1151</v>
      </c>
      <c r="J396" s="543">
        <v>483</v>
      </c>
    </row>
    <row r="397" spans="1:10" s="63" customFormat="1" ht="15.75" customHeight="1">
      <c r="A397" s="538"/>
      <c r="B397" s="539"/>
      <c r="C397" s="544" t="s">
        <v>1071</v>
      </c>
      <c r="D397" s="544"/>
      <c r="E397" s="540" t="s">
        <v>1072</v>
      </c>
      <c r="F397" s="541"/>
      <c r="G397" s="542">
        <v>147</v>
      </c>
      <c r="H397" s="542">
        <v>952</v>
      </c>
      <c r="I397" s="542">
        <v>678</v>
      </c>
      <c r="J397" s="543">
        <v>274</v>
      </c>
    </row>
    <row r="398" spans="1:10" s="63" customFormat="1" ht="15.75" customHeight="1">
      <c r="A398" s="538"/>
      <c r="B398" s="539" t="s">
        <v>1073</v>
      </c>
      <c r="C398" s="544"/>
      <c r="D398" s="544"/>
      <c r="E398" s="540" t="s">
        <v>85</v>
      </c>
      <c r="F398" s="541"/>
      <c r="G398" s="542">
        <v>810</v>
      </c>
      <c r="H398" s="542">
        <v>5514</v>
      </c>
      <c r="I398" s="542">
        <v>3244</v>
      </c>
      <c r="J398" s="543">
        <v>2270</v>
      </c>
    </row>
    <row r="399" spans="1:10" s="63" customFormat="1" ht="15.75" customHeight="1">
      <c r="A399" s="538"/>
      <c r="B399" s="539"/>
      <c r="C399" s="544" t="s">
        <v>1074</v>
      </c>
      <c r="D399" s="544"/>
      <c r="E399" s="540" t="s">
        <v>621</v>
      </c>
      <c r="F399" s="541" t="s">
        <v>622</v>
      </c>
      <c r="G399" s="542">
        <v>6</v>
      </c>
      <c r="H399" s="542">
        <v>24</v>
      </c>
      <c r="I399" s="542">
        <v>5</v>
      </c>
      <c r="J399" s="543">
        <v>19</v>
      </c>
    </row>
    <row r="400" spans="1:10" s="63" customFormat="1" ht="15.75" customHeight="1">
      <c r="A400" s="538"/>
      <c r="B400" s="539"/>
      <c r="C400" s="544" t="s">
        <v>1075</v>
      </c>
      <c r="D400" s="544"/>
      <c r="E400" s="540" t="s">
        <v>1076</v>
      </c>
      <c r="F400" s="541"/>
      <c r="G400" s="542">
        <v>112</v>
      </c>
      <c r="H400" s="542">
        <v>602</v>
      </c>
      <c r="I400" s="542">
        <v>386</v>
      </c>
      <c r="J400" s="543">
        <v>216</v>
      </c>
    </row>
    <row r="401" spans="1:10" s="63" customFormat="1" ht="15.75" customHeight="1">
      <c r="A401" s="538"/>
      <c r="B401" s="539"/>
      <c r="C401" s="544" t="s">
        <v>1077</v>
      </c>
      <c r="D401" s="544"/>
      <c r="E401" s="540" t="s">
        <v>1078</v>
      </c>
      <c r="F401" s="541"/>
      <c r="G401" s="542">
        <v>267</v>
      </c>
      <c r="H401" s="542">
        <v>2133</v>
      </c>
      <c r="I401" s="542">
        <v>1254</v>
      </c>
      <c r="J401" s="543">
        <v>879</v>
      </c>
    </row>
    <row r="402" spans="1:10" s="63" customFormat="1" ht="15.75" customHeight="1">
      <c r="A402" s="538"/>
      <c r="B402" s="539"/>
      <c r="C402" s="544" t="s">
        <v>1079</v>
      </c>
      <c r="D402" s="544"/>
      <c r="E402" s="540" t="s">
        <v>1080</v>
      </c>
      <c r="F402" s="541"/>
      <c r="G402" s="542">
        <v>37</v>
      </c>
      <c r="H402" s="542">
        <v>252</v>
      </c>
      <c r="I402" s="542">
        <v>176</v>
      </c>
      <c r="J402" s="543">
        <v>76</v>
      </c>
    </row>
    <row r="403" spans="1:10" s="63" customFormat="1" ht="15.75" customHeight="1">
      <c r="A403" s="538"/>
      <c r="B403" s="539"/>
      <c r="C403" s="544" t="s">
        <v>1081</v>
      </c>
      <c r="D403" s="544"/>
      <c r="E403" s="540" t="s">
        <v>1082</v>
      </c>
      <c r="F403" s="541"/>
      <c r="G403" s="542">
        <v>388</v>
      </c>
      <c r="H403" s="542">
        <v>2503</v>
      </c>
      <c r="I403" s="542">
        <v>1423</v>
      </c>
      <c r="J403" s="543">
        <v>1080</v>
      </c>
    </row>
    <row r="404" spans="1:10" s="63" customFormat="1" ht="15.75" customHeight="1">
      <c r="A404" s="538"/>
      <c r="B404" s="539"/>
      <c r="C404" s="544"/>
      <c r="D404" s="544" t="s">
        <v>1083</v>
      </c>
      <c r="E404" s="540" t="s">
        <v>1084</v>
      </c>
      <c r="F404" s="541"/>
      <c r="G404" s="542">
        <v>15</v>
      </c>
      <c r="H404" s="542">
        <v>177</v>
      </c>
      <c r="I404" s="542">
        <v>129</v>
      </c>
      <c r="J404" s="543">
        <v>48</v>
      </c>
    </row>
    <row r="405" spans="1:10" s="63" customFormat="1" ht="15.75" customHeight="1">
      <c r="A405" s="538"/>
      <c r="B405" s="539"/>
      <c r="C405" s="544"/>
      <c r="D405" s="544" t="s">
        <v>1085</v>
      </c>
      <c r="E405" s="540" t="s">
        <v>1086</v>
      </c>
      <c r="F405" s="541"/>
      <c r="G405" s="542">
        <v>373</v>
      </c>
      <c r="H405" s="542">
        <v>2326</v>
      </c>
      <c r="I405" s="542">
        <v>1294</v>
      </c>
      <c r="J405" s="543">
        <v>1032</v>
      </c>
    </row>
    <row r="406" spans="1:10" s="63" customFormat="1" ht="15.75" customHeight="1">
      <c r="A406" s="538"/>
      <c r="B406" s="539" t="s">
        <v>1087</v>
      </c>
      <c r="C406" s="544"/>
      <c r="D406" s="544"/>
      <c r="E406" s="540" t="s">
        <v>86</v>
      </c>
      <c r="F406" s="541"/>
      <c r="G406" s="542">
        <v>60</v>
      </c>
      <c r="H406" s="542">
        <v>4066</v>
      </c>
      <c r="I406" s="542">
        <v>801</v>
      </c>
      <c r="J406" s="543">
        <v>3265</v>
      </c>
    </row>
    <row r="407" spans="1:10" s="63" customFormat="1" ht="15.75" customHeight="1">
      <c r="A407" s="538"/>
      <c r="B407" s="539"/>
      <c r="C407" s="544" t="s">
        <v>1088</v>
      </c>
      <c r="D407" s="544"/>
      <c r="E407" s="540" t="s">
        <v>621</v>
      </c>
      <c r="F407" s="541" t="s">
        <v>622</v>
      </c>
      <c r="G407" s="542">
        <v>1</v>
      </c>
      <c r="H407" s="542">
        <v>43</v>
      </c>
      <c r="I407" s="542">
        <v>27</v>
      </c>
      <c r="J407" s="543">
        <v>16</v>
      </c>
    </row>
    <row r="408" spans="1:10" s="63" customFormat="1" ht="15.75" customHeight="1">
      <c r="A408" s="538"/>
      <c r="B408" s="539"/>
      <c r="C408" s="544" t="s">
        <v>1089</v>
      </c>
      <c r="D408" s="544"/>
      <c r="E408" s="540" t="s">
        <v>1090</v>
      </c>
      <c r="F408" s="541"/>
      <c r="G408" s="542">
        <v>26</v>
      </c>
      <c r="H408" s="542">
        <v>3594</v>
      </c>
      <c r="I408" s="542">
        <v>649</v>
      </c>
      <c r="J408" s="543">
        <v>2945</v>
      </c>
    </row>
    <row r="409" spans="1:10" s="63" customFormat="1" ht="15.75" customHeight="1">
      <c r="A409" s="538"/>
      <c r="B409" s="539"/>
      <c r="C409" s="544" t="s">
        <v>1091</v>
      </c>
      <c r="D409" s="544"/>
      <c r="E409" s="540" t="s">
        <v>1092</v>
      </c>
      <c r="F409" s="541" t="s">
        <v>622</v>
      </c>
      <c r="G409" s="542">
        <v>33</v>
      </c>
      <c r="H409" s="542">
        <v>429</v>
      </c>
      <c r="I409" s="542">
        <v>125</v>
      </c>
      <c r="J409" s="543">
        <v>304</v>
      </c>
    </row>
    <row r="410" spans="1:10" s="63" customFormat="1" ht="15.75" customHeight="1">
      <c r="A410" s="538"/>
      <c r="B410" s="539" t="s">
        <v>1093</v>
      </c>
      <c r="C410" s="544"/>
      <c r="D410" s="544"/>
      <c r="E410" s="540" t="s">
        <v>87</v>
      </c>
      <c r="F410" s="541"/>
      <c r="G410" s="542">
        <v>1286</v>
      </c>
      <c r="H410" s="542">
        <v>5121</v>
      </c>
      <c r="I410" s="542">
        <v>1287</v>
      </c>
      <c r="J410" s="543">
        <v>3834</v>
      </c>
    </row>
    <row r="411" spans="1:10" s="63" customFormat="1" ht="15.75" customHeight="1">
      <c r="A411" s="538"/>
      <c r="B411" s="539"/>
      <c r="C411" s="544" t="s">
        <v>1094</v>
      </c>
      <c r="D411" s="544"/>
      <c r="E411" s="540" t="s">
        <v>621</v>
      </c>
      <c r="F411" s="541" t="s">
        <v>622</v>
      </c>
      <c r="G411" s="542">
        <v>6</v>
      </c>
      <c r="H411" s="542">
        <v>98</v>
      </c>
      <c r="I411" s="542">
        <v>17</v>
      </c>
      <c r="J411" s="543">
        <v>81</v>
      </c>
    </row>
    <row r="412" spans="1:10" s="63" customFormat="1" ht="15.75" customHeight="1">
      <c r="A412" s="538"/>
      <c r="B412" s="539"/>
      <c r="C412" s="544" t="s">
        <v>1095</v>
      </c>
      <c r="D412" s="544"/>
      <c r="E412" s="540" t="s">
        <v>1096</v>
      </c>
      <c r="F412" s="541"/>
      <c r="G412" s="542">
        <v>149</v>
      </c>
      <c r="H412" s="542">
        <v>540</v>
      </c>
      <c r="I412" s="542">
        <v>165</v>
      </c>
      <c r="J412" s="543">
        <v>375</v>
      </c>
    </row>
    <row r="413" spans="1:10" s="63" customFormat="1" ht="15.75" customHeight="1">
      <c r="A413" s="538"/>
      <c r="B413" s="539"/>
      <c r="C413" s="544" t="s">
        <v>1097</v>
      </c>
      <c r="D413" s="544"/>
      <c r="E413" s="540" t="s">
        <v>1098</v>
      </c>
      <c r="F413" s="541"/>
      <c r="G413" s="542">
        <v>185</v>
      </c>
      <c r="H413" s="542">
        <v>684</v>
      </c>
      <c r="I413" s="542">
        <v>319</v>
      </c>
      <c r="J413" s="543">
        <v>365</v>
      </c>
    </row>
    <row r="414" spans="1:10" s="63" customFormat="1" ht="15.75" customHeight="1">
      <c r="A414" s="538"/>
      <c r="B414" s="539"/>
      <c r="C414" s="544" t="s">
        <v>1099</v>
      </c>
      <c r="D414" s="544"/>
      <c r="E414" s="540" t="s">
        <v>1100</v>
      </c>
      <c r="F414" s="541"/>
      <c r="G414" s="542">
        <v>593</v>
      </c>
      <c r="H414" s="542">
        <v>2483</v>
      </c>
      <c r="I414" s="542">
        <v>464</v>
      </c>
      <c r="J414" s="543">
        <v>2019</v>
      </c>
    </row>
    <row r="415" spans="1:10" s="63" customFormat="1" ht="15.75" customHeight="1">
      <c r="A415" s="538"/>
      <c r="B415" s="539"/>
      <c r="C415" s="544" t="s">
        <v>1101</v>
      </c>
      <c r="D415" s="544"/>
      <c r="E415" s="540" t="s">
        <v>1102</v>
      </c>
      <c r="F415" s="541"/>
      <c r="G415" s="542">
        <v>106</v>
      </c>
      <c r="H415" s="542">
        <v>376</v>
      </c>
      <c r="I415" s="542">
        <v>132</v>
      </c>
      <c r="J415" s="543">
        <v>244</v>
      </c>
    </row>
    <row r="416" spans="1:10" s="63" customFormat="1" ht="15.75" customHeight="1">
      <c r="A416" s="538"/>
      <c r="B416" s="539"/>
      <c r="C416" s="544" t="s">
        <v>1103</v>
      </c>
      <c r="D416" s="544"/>
      <c r="E416" s="540" t="s">
        <v>1104</v>
      </c>
      <c r="F416" s="541" t="s">
        <v>622</v>
      </c>
      <c r="G416" s="542">
        <v>247</v>
      </c>
      <c r="H416" s="542">
        <v>940</v>
      </c>
      <c r="I416" s="542">
        <v>190</v>
      </c>
      <c r="J416" s="543">
        <v>750</v>
      </c>
    </row>
    <row r="417" spans="1:10" s="63" customFormat="1" ht="15.75" customHeight="1">
      <c r="A417" s="538"/>
      <c r="B417" s="539" t="s">
        <v>1105</v>
      </c>
      <c r="C417" s="544"/>
      <c r="D417" s="544"/>
      <c r="E417" s="540" t="s">
        <v>88</v>
      </c>
      <c r="F417" s="541"/>
      <c r="G417" s="542">
        <v>4301</v>
      </c>
      <c r="H417" s="542">
        <v>29807</v>
      </c>
      <c r="I417" s="542">
        <v>9855</v>
      </c>
      <c r="J417" s="543">
        <v>19952</v>
      </c>
    </row>
    <row r="418" spans="1:10" s="63" customFormat="1" ht="15.75" customHeight="1">
      <c r="A418" s="538"/>
      <c r="B418" s="539"/>
      <c r="C418" s="544" t="s">
        <v>1106</v>
      </c>
      <c r="D418" s="544"/>
      <c r="E418" s="540" t="s">
        <v>621</v>
      </c>
      <c r="F418" s="541" t="s">
        <v>622</v>
      </c>
      <c r="G418" s="542">
        <v>17</v>
      </c>
      <c r="H418" s="542">
        <v>134</v>
      </c>
      <c r="I418" s="542">
        <v>85</v>
      </c>
      <c r="J418" s="543">
        <v>49</v>
      </c>
    </row>
    <row r="419" spans="1:10" s="63" customFormat="1" ht="15.75" customHeight="1">
      <c r="A419" s="538"/>
      <c r="B419" s="539"/>
      <c r="C419" s="544" t="s">
        <v>1107</v>
      </c>
      <c r="D419" s="544"/>
      <c r="E419" s="540" t="s">
        <v>1108</v>
      </c>
      <c r="F419" s="541"/>
      <c r="G419" s="542">
        <v>645</v>
      </c>
      <c r="H419" s="542">
        <v>11358</v>
      </c>
      <c r="I419" s="542">
        <v>2944</v>
      </c>
      <c r="J419" s="543">
        <v>8414</v>
      </c>
    </row>
    <row r="420" spans="1:10" s="63" customFormat="1" ht="15.75" customHeight="1">
      <c r="A420" s="538"/>
      <c r="B420" s="539"/>
      <c r="C420" s="544" t="s">
        <v>1109</v>
      </c>
      <c r="D420" s="544"/>
      <c r="E420" s="540" t="s">
        <v>1110</v>
      </c>
      <c r="F420" s="565"/>
      <c r="G420" s="542">
        <v>307</v>
      </c>
      <c r="H420" s="542">
        <v>1316</v>
      </c>
      <c r="I420" s="542">
        <v>446</v>
      </c>
      <c r="J420" s="543">
        <v>870</v>
      </c>
    </row>
    <row r="421" spans="1:10" s="63" customFormat="1" ht="15.75" customHeight="1">
      <c r="A421" s="538"/>
      <c r="B421" s="539"/>
      <c r="C421" s="544" t="s">
        <v>1111</v>
      </c>
      <c r="D421" s="544"/>
      <c r="E421" s="540" t="s">
        <v>1112</v>
      </c>
      <c r="F421" s="565"/>
      <c r="G421" s="542">
        <v>189</v>
      </c>
      <c r="H421" s="542">
        <v>1047</v>
      </c>
      <c r="I421" s="542">
        <v>481</v>
      </c>
      <c r="J421" s="543">
        <v>566</v>
      </c>
    </row>
    <row r="422" spans="1:10" s="63" customFormat="1" ht="15.75" customHeight="1">
      <c r="A422" s="538"/>
      <c r="B422" s="539"/>
      <c r="C422" s="544" t="s">
        <v>1113</v>
      </c>
      <c r="D422" s="544"/>
      <c r="E422" s="540" t="s">
        <v>1114</v>
      </c>
      <c r="F422" s="541"/>
      <c r="G422" s="542">
        <v>218</v>
      </c>
      <c r="H422" s="542">
        <v>866</v>
      </c>
      <c r="I422" s="542">
        <v>455</v>
      </c>
      <c r="J422" s="543">
        <v>411</v>
      </c>
    </row>
    <row r="423" spans="1:10" s="63" customFormat="1" ht="15.75" customHeight="1">
      <c r="A423" s="538"/>
      <c r="B423" s="539"/>
      <c r="C423" s="544" t="s">
        <v>1115</v>
      </c>
      <c r="D423" s="544"/>
      <c r="E423" s="540" t="s">
        <v>1116</v>
      </c>
      <c r="F423" s="541"/>
      <c r="G423" s="542">
        <v>559</v>
      </c>
      <c r="H423" s="542">
        <v>1578</v>
      </c>
      <c r="I423" s="542">
        <v>758</v>
      </c>
      <c r="J423" s="543">
        <v>820</v>
      </c>
    </row>
    <row r="424" spans="1:10" s="63" customFormat="1" ht="15.75" customHeight="1">
      <c r="A424" s="538"/>
      <c r="B424" s="539"/>
      <c r="C424" s="544" t="s">
        <v>1117</v>
      </c>
      <c r="D424" s="544"/>
      <c r="E424" s="540" t="s">
        <v>1118</v>
      </c>
      <c r="F424" s="541"/>
      <c r="G424" s="542">
        <v>654</v>
      </c>
      <c r="H424" s="542">
        <v>3093</v>
      </c>
      <c r="I424" s="542">
        <v>970</v>
      </c>
      <c r="J424" s="543">
        <v>2123</v>
      </c>
    </row>
    <row r="425" spans="1:10" s="63" customFormat="1" ht="15.75" customHeight="1">
      <c r="A425" s="556"/>
      <c r="B425" s="557"/>
      <c r="C425" s="558" t="s">
        <v>1119</v>
      </c>
      <c r="D425" s="558"/>
      <c r="E425" s="559" t="s">
        <v>1120</v>
      </c>
      <c r="F425" s="560"/>
      <c r="G425" s="561">
        <v>1712</v>
      </c>
      <c r="H425" s="561">
        <v>10415</v>
      </c>
      <c r="I425" s="561">
        <v>3716</v>
      </c>
      <c r="J425" s="562">
        <v>6699</v>
      </c>
    </row>
    <row r="426" spans="1:10" s="63" customFormat="1" ht="15.75" customHeight="1">
      <c r="A426" s="538"/>
      <c r="B426" s="539"/>
      <c r="C426" s="544"/>
      <c r="D426" s="544" t="s">
        <v>1121</v>
      </c>
      <c r="E426" s="540" t="s">
        <v>1122</v>
      </c>
      <c r="F426" s="541"/>
      <c r="G426" s="542">
        <v>355</v>
      </c>
      <c r="H426" s="542">
        <v>2021</v>
      </c>
      <c r="I426" s="542">
        <v>430</v>
      </c>
      <c r="J426" s="543">
        <v>1591</v>
      </c>
    </row>
    <row r="427" spans="1:10" s="63" customFormat="1" ht="15.75" customHeight="1">
      <c r="A427" s="538"/>
      <c r="B427" s="539"/>
      <c r="C427" s="544"/>
      <c r="D427" s="544" t="s">
        <v>1123</v>
      </c>
      <c r="E427" s="540" t="s">
        <v>1124</v>
      </c>
      <c r="F427" s="541"/>
      <c r="G427" s="542">
        <v>1357</v>
      </c>
      <c r="H427" s="542">
        <v>8394</v>
      </c>
      <c r="I427" s="542">
        <v>3286</v>
      </c>
      <c r="J427" s="543">
        <v>5108</v>
      </c>
    </row>
    <row r="428" spans="1:10" s="63" customFormat="1" ht="15.75" customHeight="1">
      <c r="A428" s="538"/>
      <c r="B428" s="539" t="s">
        <v>1125</v>
      </c>
      <c r="C428" s="544"/>
      <c r="D428" s="544"/>
      <c r="E428" s="540" t="s">
        <v>89</v>
      </c>
      <c r="F428" s="541"/>
      <c r="G428" s="542">
        <v>1861</v>
      </c>
      <c r="H428" s="542">
        <v>9428</v>
      </c>
      <c r="I428" s="542">
        <v>6936</v>
      </c>
      <c r="J428" s="543">
        <v>2492</v>
      </c>
    </row>
    <row r="429" spans="1:10" s="63" customFormat="1" ht="15.75" customHeight="1">
      <c r="A429" s="538"/>
      <c r="B429" s="539"/>
      <c r="C429" s="544" t="s">
        <v>1126</v>
      </c>
      <c r="D429" s="544"/>
      <c r="E429" s="540" t="s">
        <v>621</v>
      </c>
      <c r="F429" s="541" t="s">
        <v>622</v>
      </c>
      <c r="G429" s="542">
        <v>6</v>
      </c>
      <c r="H429" s="542">
        <v>189</v>
      </c>
      <c r="I429" s="542">
        <v>146</v>
      </c>
      <c r="J429" s="543">
        <v>43</v>
      </c>
    </row>
    <row r="430" spans="1:10" s="63" customFormat="1" ht="15.75" customHeight="1">
      <c r="A430" s="538"/>
      <c r="B430" s="539"/>
      <c r="C430" s="544" t="s">
        <v>1127</v>
      </c>
      <c r="D430" s="544"/>
      <c r="E430" s="540" t="s">
        <v>1128</v>
      </c>
      <c r="F430" s="541"/>
      <c r="G430" s="542">
        <v>1061</v>
      </c>
      <c r="H430" s="542">
        <v>5994</v>
      </c>
      <c r="I430" s="542">
        <v>4717</v>
      </c>
      <c r="J430" s="543">
        <v>1277</v>
      </c>
    </row>
    <row r="431" spans="1:10" s="63" customFormat="1" ht="15.75" customHeight="1">
      <c r="A431" s="538"/>
      <c r="B431" s="539"/>
      <c r="C431" s="544" t="s">
        <v>1129</v>
      </c>
      <c r="D431" s="544"/>
      <c r="E431" s="540" t="s">
        <v>1130</v>
      </c>
      <c r="F431" s="541"/>
      <c r="G431" s="542">
        <v>133</v>
      </c>
      <c r="H431" s="542">
        <v>227</v>
      </c>
      <c r="I431" s="542">
        <v>155</v>
      </c>
      <c r="J431" s="543">
        <v>72</v>
      </c>
    </row>
    <row r="432" spans="1:10" s="63" customFormat="1" ht="15.75" customHeight="1">
      <c r="A432" s="538"/>
      <c r="B432" s="539"/>
      <c r="C432" s="544" t="s">
        <v>1131</v>
      </c>
      <c r="D432" s="544"/>
      <c r="E432" s="540" t="s">
        <v>89</v>
      </c>
      <c r="F432" s="541" t="s">
        <v>622</v>
      </c>
      <c r="G432" s="542">
        <v>661</v>
      </c>
      <c r="H432" s="542">
        <v>3018</v>
      </c>
      <c r="I432" s="542">
        <v>1918</v>
      </c>
      <c r="J432" s="543">
        <v>1100</v>
      </c>
    </row>
    <row r="433" spans="1:10" s="63" customFormat="1" ht="15.75" customHeight="1">
      <c r="A433" s="538"/>
      <c r="B433" s="539" t="s">
        <v>1132</v>
      </c>
      <c r="C433" s="544"/>
      <c r="D433" s="544"/>
      <c r="E433" s="540" t="s">
        <v>90</v>
      </c>
      <c r="F433" s="541"/>
      <c r="G433" s="542">
        <v>4883</v>
      </c>
      <c r="H433" s="542">
        <v>26953</v>
      </c>
      <c r="I433" s="542">
        <v>13524</v>
      </c>
      <c r="J433" s="543">
        <v>13222</v>
      </c>
    </row>
    <row r="434" spans="1:10" s="63" customFormat="1" ht="15.75" customHeight="1">
      <c r="A434" s="538"/>
      <c r="B434" s="539"/>
      <c r="C434" s="544" t="s">
        <v>1133</v>
      </c>
      <c r="D434" s="544"/>
      <c r="E434" s="540" t="s">
        <v>621</v>
      </c>
      <c r="F434" s="541" t="s">
        <v>622</v>
      </c>
      <c r="G434" s="542">
        <v>25</v>
      </c>
      <c r="H434" s="542">
        <v>221</v>
      </c>
      <c r="I434" s="542">
        <v>122</v>
      </c>
      <c r="J434" s="543">
        <v>99</v>
      </c>
    </row>
    <row r="435" spans="1:10" s="63" customFormat="1" ht="15.75" customHeight="1">
      <c r="A435" s="538"/>
      <c r="B435" s="539"/>
      <c r="C435" s="544" t="s">
        <v>1134</v>
      </c>
      <c r="D435" s="544"/>
      <c r="E435" s="540" t="s">
        <v>1135</v>
      </c>
      <c r="F435" s="541"/>
      <c r="G435" s="542">
        <v>294</v>
      </c>
      <c r="H435" s="542">
        <v>1050</v>
      </c>
      <c r="I435" s="542">
        <v>622</v>
      </c>
      <c r="J435" s="543">
        <v>428</v>
      </c>
    </row>
    <row r="436" spans="1:10" s="63" customFormat="1" ht="15.75" customHeight="1">
      <c r="A436" s="538"/>
      <c r="B436" s="539"/>
      <c r="C436" s="544" t="s">
        <v>1136</v>
      </c>
      <c r="D436" s="544"/>
      <c r="E436" s="540" t="s">
        <v>1137</v>
      </c>
      <c r="F436" s="541"/>
      <c r="G436" s="542">
        <v>288</v>
      </c>
      <c r="H436" s="542">
        <v>1026</v>
      </c>
      <c r="I436" s="542">
        <v>324</v>
      </c>
      <c r="J436" s="543">
        <v>495</v>
      </c>
    </row>
    <row r="437" spans="1:10" s="63" customFormat="1" ht="15.75" customHeight="1">
      <c r="A437" s="538"/>
      <c r="B437" s="539"/>
      <c r="C437" s="544" t="s">
        <v>1138</v>
      </c>
      <c r="D437" s="544"/>
      <c r="E437" s="540" t="s">
        <v>1139</v>
      </c>
      <c r="F437" s="541"/>
      <c r="G437" s="542">
        <v>975</v>
      </c>
      <c r="H437" s="542">
        <v>5538</v>
      </c>
      <c r="I437" s="542">
        <v>1374</v>
      </c>
      <c r="J437" s="543">
        <v>4164</v>
      </c>
    </row>
    <row r="438" spans="1:10" s="63" customFormat="1" ht="15.75" customHeight="1">
      <c r="A438" s="538"/>
      <c r="B438" s="539"/>
      <c r="C438" s="544" t="s">
        <v>1140</v>
      </c>
      <c r="D438" s="544"/>
      <c r="E438" s="540" t="s">
        <v>1141</v>
      </c>
      <c r="F438" s="541"/>
      <c r="G438" s="542">
        <v>318</v>
      </c>
      <c r="H438" s="542">
        <v>1930</v>
      </c>
      <c r="I438" s="542">
        <v>1269</v>
      </c>
      <c r="J438" s="543">
        <v>661</v>
      </c>
    </row>
    <row r="439" spans="1:10" s="63" customFormat="1" ht="15.75" customHeight="1">
      <c r="A439" s="538"/>
      <c r="B439" s="539"/>
      <c r="C439" s="544" t="s">
        <v>1142</v>
      </c>
      <c r="D439" s="544"/>
      <c r="E439" s="540" t="s">
        <v>1143</v>
      </c>
      <c r="F439" s="541"/>
      <c r="G439" s="542">
        <v>806</v>
      </c>
      <c r="H439" s="542">
        <v>4399</v>
      </c>
      <c r="I439" s="542">
        <v>3327</v>
      </c>
      <c r="J439" s="543">
        <v>1072</v>
      </c>
    </row>
    <row r="440" spans="1:10" s="63" customFormat="1" ht="15.75" customHeight="1">
      <c r="A440" s="538"/>
      <c r="B440" s="539"/>
      <c r="C440" s="544" t="s">
        <v>1144</v>
      </c>
      <c r="D440" s="544"/>
      <c r="E440" s="540" t="s">
        <v>1145</v>
      </c>
      <c r="F440" s="541"/>
      <c r="G440" s="542">
        <v>517</v>
      </c>
      <c r="H440" s="542">
        <v>5481</v>
      </c>
      <c r="I440" s="542">
        <v>3195</v>
      </c>
      <c r="J440" s="543">
        <v>2286</v>
      </c>
    </row>
    <row r="441" spans="1:10" s="63" customFormat="1" ht="15.75" customHeight="1">
      <c r="A441" s="538"/>
      <c r="B441" s="539"/>
      <c r="C441" s="544" t="s">
        <v>1146</v>
      </c>
      <c r="D441" s="544"/>
      <c r="E441" s="540" t="s">
        <v>1147</v>
      </c>
      <c r="F441" s="541" t="s">
        <v>622</v>
      </c>
      <c r="G441" s="542">
        <v>341</v>
      </c>
      <c r="H441" s="542">
        <v>1305</v>
      </c>
      <c r="I441" s="542">
        <v>702</v>
      </c>
      <c r="J441" s="543">
        <v>603</v>
      </c>
    </row>
    <row r="442" spans="1:10" s="63" customFormat="1" ht="15.75" customHeight="1">
      <c r="A442" s="538"/>
      <c r="B442" s="539"/>
      <c r="C442" s="544"/>
      <c r="D442" s="544" t="s">
        <v>1148</v>
      </c>
      <c r="E442" s="540" t="s">
        <v>1149</v>
      </c>
      <c r="F442" s="541"/>
      <c r="G442" s="542">
        <v>251</v>
      </c>
      <c r="H442" s="542">
        <v>922</v>
      </c>
      <c r="I442" s="542">
        <v>507</v>
      </c>
      <c r="J442" s="543">
        <v>415</v>
      </c>
    </row>
    <row r="443" spans="1:10" s="63" customFormat="1" ht="15.75" customHeight="1">
      <c r="A443" s="538"/>
      <c r="B443" s="539"/>
      <c r="C443" s="544"/>
      <c r="D443" s="544" t="s">
        <v>1150</v>
      </c>
      <c r="E443" s="540" t="s">
        <v>1151</v>
      </c>
      <c r="F443" s="541"/>
      <c r="G443" s="542">
        <v>50</v>
      </c>
      <c r="H443" s="542">
        <v>192</v>
      </c>
      <c r="I443" s="542">
        <v>104</v>
      </c>
      <c r="J443" s="543">
        <v>88</v>
      </c>
    </row>
    <row r="444" spans="1:10" s="63" customFormat="1" ht="15.75" customHeight="1">
      <c r="A444" s="538"/>
      <c r="B444" s="539"/>
      <c r="C444" s="544"/>
      <c r="D444" s="544" t="s">
        <v>1152</v>
      </c>
      <c r="E444" s="540" t="s">
        <v>1153</v>
      </c>
      <c r="F444" s="541"/>
      <c r="G444" s="542">
        <v>40</v>
      </c>
      <c r="H444" s="542">
        <v>191</v>
      </c>
      <c r="I444" s="542">
        <v>91</v>
      </c>
      <c r="J444" s="543">
        <v>100</v>
      </c>
    </row>
    <row r="445" spans="1:10" s="63" customFormat="1" ht="15.75" customHeight="1">
      <c r="A445" s="538"/>
      <c r="B445" s="539"/>
      <c r="C445" s="544" t="s">
        <v>1154</v>
      </c>
      <c r="D445" s="544"/>
      <c r="E445" s="540" t="s">
        <v>1155</v>
      </c>
      <c r="F445" s="541"/>
      <c r="G445" s="542">
        <v>248</v>
      </c>
      <c r="H445" s="542">
        <v>761</v>
      </c>
      <c r="I445" s="542">
        <v>411</v>
      </c>
      <c r="J445" s="543">
        <v>350</v>
      </c>
    </row>
    <row r="446" spans="1:10" s="63" customFormat="1" ht="15.75" customHeight="1">
      <c r="A446" s="538"/>
      <c r="B446" s="539"/>
      <c r="C446" s="544" t="s">
        <v>1156</v>
      </c>
      <c r="D446" s="544"/>
      <c r="E446" s="540" t="s">
        <v>1157</v>
      </c>
      <c r="F446" s="541"/>
      <c r="G446" s="542">
        <v>1071</v>
      </c>
      <c r="H446" s="542">
        <v>5242</v>
      </c>
      <c r="I446" s="542">
        <v>2178</v>
      </c>
      <c r="J446" s="543">
        <v>3064</v>
      </c>
    </row>
    <row r="447" spans="1:10" s="63" customFormat="1" ht="15.75" customHeight="1">
      <c r="A447" s="538"/>
      <c r="B447" s="539"/>
      <c r="C447" s="544"/>
      <c r="D447" s="544" t="s">
        <v>1158</v>
      </c>
      <c r="E447" s="540" t="s">
        <v>1159</v>
      </c>
      <c r="F447" s="541"/>
      <c r="G447" s="542">
        <v>258</v>
      </c>
      <c r="H447" s="542">
        <v>811</v>
      </c>
      <c r="I447" s="542">
        <v>288</v>
      </c>
      <c r="J447" s="543">
        <v>523</v>
      </c>
    </row>
    <row r="448" spans="1:10" s="63" customFormat="1" ht="15.75" customHeight="1">
      <c r="A448" s="538"/>
      <c r="B448" s="539"/>
      <c r="C448" s="544"/>
      <c r="D448" s="544" t="s">
        <v>1160</v>
      </c>
      <c r="E448" s="540" t="s">
        <v>1161</v>
      </c>
      <c r="F448" s="541"/>
      <c r="G448" s="542">
        <v>45</v>
      </c>
      <c r="H448" s="542">
        <v>112</v>
      </c>
      <c r="I448" s="542">
        <v>51</v>
      </c>
      <c r="J448" s="543">
        <v>61</v>
      </c>
    </row>
    <row r="449" spans="1:10" s="63" customFormat="1" ht="15.75" customHeight="1">
      <c r="A449" s="538"/>
      <c r="B449" s="539"/>
      <c r="C449" s="544"/>
      <c r="D449" s="544" t="s">
        <v>1162</v>
      </c>
      <c r="E449" s="540" t="s">
        <v>1163</v>
      </c>
      <c r="F449" s="541" t="s">
        <v>622</v>
      </c>
      <c r="G449" s="542">
        <v>77</v>
      </c>
      <c r="H449" s="542">
        <v>325</v>
      </c>
      <c r="I449" s="542">
        <v>182</v>
      </c>
      <c r="J449" s="543">
        <v>143</v>
      </c>
    </row>
    <row r="450" spans="1:10" s="63" customFormat="1" ht="15.75" customHeight="1">
      <c r="A450" s="538"/>
      <c r="B450" s="539"/>
      <c r="C450" s="544"/>
      <c r="D450" s="544" t="s">
        <v>1164</v>
      </c>
      <c r="E450" s="540" t="s">
        <v>1165</v>
      </c>
      <c r="F450" s="541"/>
      <c r="G450" s="542">
        <v>659</v>
      </c>
      <c r="H450" s="542">
        <v>3844</v>
      </c>
      <c r="I450" s="542">
        <v>1609</v>
      </c>
      <c r="J450" s="543">
        <v>2235</v>
      </c>
    </row>
    <row r="451" spans="1:10" s="63" customFormat="1" ht="15.75" customHeight="1">
      <c r="A451" s="538"/>
      <c r="B451" s="539" t="s">
        <v>1166</v>
      </c>
      <c r="C451" s="544"/>
      <c r="D451" s="544"/>
      <c r="E451" s="540" t="s">
        <v>91</v>
      </c>
      <c r="F451" s="541"/>
      <c r="G451" s="542">
        <v>115</v>
      </c>
      <c r="H451" s="542">
        <v>1108</v>
      </c>
      <c r="I451" s="542">
        <v>484</v>
      </c>
      <c r="J451" s="543">
        <v>624</v>
      </c>
    </row>
    <row r="452" spans="1:10" s="63" customFormat="1" ht="15.75" customHeight="1">
      <c r="A452" s="538"/>
      <c r="B452" s="539"/>
      <c r="C452" s="544" t="s">
        <v>1167</v>
      </c>
      <c r="D452" s="544"/>
      <c r="E452" s="540" t="s">
        <v>621</v>
      </c>
      <c r="F452" s="541" t="s">
        <v>622</v>
      </c>
      <c r="G452" s="542">
        <v>1</v>
      </c>
      <c r="H452" s="542">
        <v>198</v>
      </c>
      <c r="I452" s="542">
        <v>6</v>
      </c>
      <c r="J452" s="543">
        <v>192</v>
      </c>
    </row>
    <row r="453" spans="1:10" s="63" customFormat="1" ht="15.75" customHeight="1">
      <c r="A453" s="538"/>
      <c r="B453" s="539"/>
      <c r="C453" s="544" t="s">
        <v>1168</v>
      </c>
      <c r="D453" s="544"/>
      <c r="E453" s="540" t="s">
        <v>1169</v>
      </c>
      <c r="F453" s="541"/>
      <c r="G453" s="542">
        <v>96</v>
      </c>
      <c r="H453" s="542">
        <v>756</v>
      </c>
      <c r="I453" s="542">
        <v>402</v>
      </c>
      <c r="J453" s="543">
        <v>354</v>
      </c>
    </row>
    <row r="454" spans="1:10" s="63" customFormat="1" ht="15.75" customHeight="1">
      <c r="A454" s="538"/>
      <c r="B454" s="539"/>
      <c r="C454" s="544" t="s">
        <v>1170</v>
      </c>
      <c r="D454" s="544"/>
      <c r="E454" s="540" t="s">
        <v>1171</v>
      </c>
      <c r="F454" s="541"/>
      <c r="G454" s="542">
        <v>11</v>
      </c>
      <c r="H454" s="542">
        <v>87</v>
      </c>
      <c r="I454" s="542">
        <v>66</v>
      </c>
      <c r="J454" s="543">
        <v>21</v>
      </c>
    </row>
    <row r="455" spans="1:10" s="63" customFormat="1" ht="15.75" customHeight="1">
      <c r="A455" s="538"/>
      <c r="B455" s="539"/>
      <c r="C455" s="544" t="s">
        <v>1172</v>
      </c>
      <c r="D455" s="544"/>
      <c r="E455" s="540" t="s">
        <v>1173</v>
      </c>
      <c r="F455" s="541"/>
      <c r="G455" s="542">
        <v>7</v>
      </c>
      <c r="H455" s="542">
        <v>67</v>
      </c>
      <c r="I455" s="542">
        <v>10</v>
      </c>
      <c r="J455" s="543">
        <v>57</v>
      </c>
    </row>
    <row r="456" spans="1:10" s="63" customFormat="1" ht="15.75" customHeight="1">
      <c r="A456" s="532" t="s">
        <v>1174</v>
      </c>
      <c r="B456" s="533"/>
      <c r="C456" s="547"/>
      <c r="D456" s="547"/>
      <c r="E456" s="564" t="s">
        <v>93</v>
      </c>
      <c r="F456" s="535"/>
      <c r="G456" s="536">
        <v>972</v>
      </c>
      <c r="H456" s="536">
        <v>11742</v>
      </c>
      <c r="I456" s="536">
        <v>5328</v>
      </c>
      <c r="J456" s="537">
        <v>6414</v>
      </c>
    </row>
    <row r="457" spans="1:10" s="63" customFormat="1" ht="15.75" customHeight="1">
      <c r="A457" s="538"/>
      <c r="B457" s="539" t="s">
        <v>1175</v>
      </c>
      <c r="C457" s="544"/>
      <c r="D457" s="544"/>
      <c r="E457" s="540" t="s">
        <v>94</v>
      </c>
      <c r="F457" s="541"/>
      <c r="G457" s="542">
        <v>163</v>
      </c>
      <c r="H457" s="542">
        <v>3034</v>
      </c>
      <c r="I457" s="542">
        <v>1517</v>
      </c>
      <c r="J457" s="543">
        <v>1517</v>
      </c>
    </row>
    <row r="458" spans="1:10" s="63" customFormat="1" ht="15.75" customHeight="1">
      <c r="A458" s="538"/>
      <c r="B458" s="539"/>
      <c r="C458" s="544" t="s">
        <v>1176</v>
      </c>
      <c r="D458" s="544"/>
      <c r="E458" s="540" t="s">
        <v>621</v>
      </c>
      <c r="F458" s="541" t="s">
        <v>622</v>
      </c>
      <c r="G458" s="545" t="s">
        <v>3</v>
      </c>
      <c r="H458" s="545" t="s">
        <v>3</v>
      </c>
      <c r="I458" s="545" t="s">
        <v>3</v>
      </c>
      <c r="J458" s="546" t="s">
        <v>3</v>
      </c>
    </row>
    <row r="459" spans="1:10" s="63" customFormat="1" ht="15.75" customHeight="1">
      <c r="A459" s="538"/>
      <c r="B459" s="539"/>
      <c r="C459" s="544" t="s">
        <v>1177</v>
      </c>
      <c r="D459" s="544"/>
      <c r="E459" s="540" t="s">
        <v>1178</v>
      </c>
      <c r="F459" s="541"/>
      <c r="G459" s="542">
        <v>1</v>
      </c>
      <c r="H459" s="542">
        <v>4</v>
      </c>
      <c r="I459" s="542">
        <v>2</v>
      </c>
      <c r="J459" s="543">
        <v>2</v>
      </c>
    </row>
    <row r="460" spans="1:10" s="63" customFormat="1" ht="15.75" customHeight="1">
      <c r="A460" s="538"/>
      <c r="B460" s="539"/>
      <c r="C460" s="544" t="s">
        <v>1179</v>
      </c>
      <c r="D460" s="544"/>
      <c r="E460" s="540" t="s">
        <v>1180</v>
      </c>
      <c r="F460" s="541"/>
      <c r="G460" s="542">
        <v>162</v>
      </c>
      <c r="H460" s="542">
        <v>3030</v>
      </c>
      <c r="I460" s="542">
        <v>1515</v>
      </c>
      <c r="J460" s="543">
        <v>1515</v>
      </c>
    </row>
    <row r="461" spans="1:10" s="63" customFormat="1" ht="15.75" customHeight="1">
      <c r="A461" s="538"/>
      <c r="B461" s="539" t="s">
        <v>1181</v>
      </c>
      <c r="C461" s="544"/>
      <c r="D461" s="544"/>
      <c r="E461" s="540" t="s">
        <v>95</v>
      </c>
      <c r="F461" s="541"/>
      <c r="G461" s="542">
        <v>107</v>
      </c>
      <c r="H461" s="542">
        <v>1338</v>
      </c>
      <c r="I461" s="542">
        <v>824</v>
      </c>
      <c r="J461" s="543">
        <v>514</v>
      </c>
    </row>
    <row r="462" spans="1:10" s="63" customFormat="1" ht="15.75" customHeight="1">
      <c r="A462" s="538"/>
      <c r="B462" s="539"/>
      <c r="C462" s="544" t="s">
        <v>1182</v>
      </c>
      <c r="D462" s="544"/>
      <c r="E462" s="563" t="s">
        <v>621</v>
      </c>
      <c r="F462" s="541" t="s">
        <v>622</v>
      </c>
      <c r="G462" s="542">
        <v>1</v>
      </c>
      <c r="H462" s="542">
        <v>33</v>
      </c>
      <c r="I462" s="542">
        <v>29</v>
      </c>
      <c r="J462" s="543">
        <v>4</v>
      </c>
    </row>
    <row r="463" spans="1:10" s="63" customFormat="1" ht="15.75" customHeight="1">
      <c r="A463" s="538"/>
      <c r="B463" s="539"/>
      <c r="C463" s="544" t="s">
        <v>1183</v>
      </c>
      <c r="D463" s="544"/>
      <c r="E463" s="563" t="s">
        <v>1184</v>
      </c>
      <c r="F463" s="541"/>
      <c r="G463" s="542">
        <v>101</v>
      </c>
      <c r="H463" s="542">
        <v>1124</v>
      </c>
      <c r="I463" s="542">
        <v>674</v>
      </c>
      <c r="J463" s="543">
        <v>450</v>
      </c>
    </row>
    <row r="464" spans="1:10" s="63" customFormat="1" ht="15.75" customHeight="1">
      <c r="A464" s="538"/>
      <c r="B464" s="539"/>
      <c r="C464" s="544" t="s">
        <v>1185</v>
      </c>
      <c r="D464" s="544"/>
      <c r="E464" s="540" t="s">
        <v>1186</v>
      </c>
      <c r="F464" s="541"/>
      <c r="G464" s="542">
        <v>5</v>
      </c>
      <c r="H464" s="542">
        <v>181</v>
      </c>
      <c r="I464" s="542">
        <v>121</v>
      </c>
      <c r="J464" s="543">
        <v>60</v>
      </c>
    </row>
    <row r="465" spans="1:10" s="63" customFormat="1" ht="15.75" customHeight="1">
      <c r="A465" s="538"/>
      <c r="B465" s="539" t="s">
        <v>1187</v>
      </c>
      <c r="C465" s="544"/>
      <c r="D465" s="544"/>
      <c r="E465" s="540" t="s">
        <v>96</v>
      </c>
      <c r="F465" s="541" t="s">
        <v>622</v>
      </c>
      <c r="G465" s="542">
        <v>79</v>
      </c>
      <c r="H465" s="542">
        <v>687</v>
      </c>
      <c r="I465" s="542">
        <v>367</v>
      </c>
      <c r="J465" s="543">
        <v>320</v>
      </c>
    </row>
    <row r="466" spans="1:10" s="63" customFormat="1" ht="15.75" customHeight="1">
      <c r="A466" s="538"/>
      <c r="B466" s="539"/>
      <c r="C466" s="544" t="s">
        <v>1188</v>
      </c>
      <c r="D466" s="544"/>
      <c r="E466" s="540" t="s">
        <v>621</v>
      </c>
      <c r="F466" s="541" t="s">
        <v>622</v>
      </c>
      <c r="G466" s="545" t="s">
        <v>3</v>
      </c>
      <c r="H466" s="545" t="s">
        <v>3</v>
      </c>
      <c r="I466" s="545" t="s">
        <v>3</v>
      </c>
      <c r="J466" s="546" t="s">
        <v>3</v>
      </c>
    </row>
    <row r="467" spans="1:10" s="63" customFormat="1" ht="15.75" customHeight="1">
      <c r="A467" s="538"/>
      <c r="B467" s="539"/>
      <c r="C467" s="544" t="s">
        <v>1189</v>
      </c>
      <c r="D467" s="544"/>
      <c r="E467" s="540" t="s">
        <v>1190</v>
      </c>
      <c r="F467" s="541"/>
      <c r="G467" s="542">
        <v>39</v>
      </c>
      <c r="H467" s="542">
        <v>245</v>
      </c>
      <c r="I467" s="542">
        <v>138</v>
      </c>
      <c r="J467" s="543">
        <v>107</v>
      </c>
    </row>
    <row r="468" spans="1:10" s="63" customFormat="1" ht="15.75" customHeight="1">
      <c r="A468" s="538"/>
      <c r="B468" s="539"/>
      <c r="C468" s="544" t="s">
        <v>1191</v>
      </c>
      <c r="D468" s="544"/>
      <c r="E468" s="540" t="s">
        <v>1192</v>
      </c>
      <c r="F468" s="541"/>
      <c r="G468" s="542">
        <v>10</v>
      </c>
      <c r="H468" s="542">
        <v>24</v>
      </c>
      <c r="I468" s="542">
        <v>12</v>
      </c>
      <c r="J468" s="543">
        <v>12</v>
      </c>
    </row>
    <row r="469" spans="1:10" s="63" customFormat="1" ht="15.75" customHeight="1">
      <c r="A469" s="538"/>
      <c r="B469" s="539"/>
      <c r="C469" s="544" t="s">
        <v>1193</v>
      </c>
      <c r="D469" s="544"/>
      <c r="E469" s="540" t="s">
        <v>1194</v>
      </c>
      <c r="F469" s="541"/>
      <c r="G469" s="542">
        <v>21</v>
      </c>
      <c r="H469" s="542">
        <v>319</v>
      </c>
      <c r="I469" s="542">
        <v>147</v>
      </c>
      <c r="J469" s="543">
        <v>172</v>
      </c>
    </row>
    <row r="470" spans="1:10" s="63" customFormat="1" ht="15.75" customHeight="1">
      <c r="A470" s="538"/>
      <c r="B470" s="539"/>
      <c r="C470" s="544" t="s">
        <v>1195</v>
      </c>
      <c r="D470" s="544"/>
      <c r="E470" s="540" t="s">
        <v>1196</v>
      </c>
      <c r="F470" s="541"/>
      <c r="G470" s="542">
        <v>9</v>
      </c>
      <c r="H470" s="542">
        <v>99</v>
      </c>
      <c r="I470" s="542">
        <v>70</v>
      </c>
      <c r="J470" s="543">
        <v>29</v>
      </c>
    </row>
    <row r="471" spans="1:10" s="63" customFormat="1" ht="15.75" customHeight="1">
      <c r="A471" s="538"/>
      <c r="B471" s="539" t="s">
        <v>1197</v>
      </c>
      <c r="C471" s="544"/>
      <c r="D471" s="544"/>
      <c r="E471" s="540" t="s">
        <v>97</v>
      </c>
      <c r="F471" s="541"/>
      <c r="G471" s="542">
        <v>12</v>
      </c>
      <c r="H471" s="542">
        <v>181</v>
      </c>
      <c r="I471" s="542">
        <v>94</v>
      </c>
      <c r="J471" s="543">
        <v>87</v>
      </c>
    </row>
    <row r="472" spans="1:10" s="63" customFormat="1" ht="15.75" customHeight="1">
      <c r="A472" s="556"/>
      <c r="B472" s="557"/>
      <c r="C472" s="558" t="s">
        <v>1198</v>
      </c>
      <c r="D472" s="558"/>
      <c r="E472" s="559" t="s">
        <v>621</v>
      </c>
      <c r="F472" s="560" t="s">
        <v>622</v>
      </c>
      <c r="G472" s="566" t="s">
        <v>3</v>
      </c>
      <c r="H472" s="566" t="s">
        <v>3</v>
      </c>
      <c r="I472" s="566" t="s">
        <v>3</v>
      </c>
      <c r="J472" s="567" t="s">
        <v>3</v>
      </c>
    </row>
    <row r="473" spans="1:10" s="63" customFormat="1" ht="15.75" customHeight="1">
      <c r="A473" s="538"/>
      <c r="B473" s="539"/>
      <c r="C473" s="544" t="s">
        <v>1199</v>
      </c>
      <c r="D473" s="544"/>
      <c r="E473" s="540" t="s">
        <v>1200</v>
      </c>
      <c r="F473" s="541"/>
      <c r="G473" s="542">
        <v>12</v>
      </c>
      <c r="H473" s="542">
        <v>181</v>
      </c>
      <c r="I473" s="542">
        <v>94</v>
      </c>
      <c r="J473" s="543">
        <v>87</v>
      </c>
    </row>
    <row r="474" spans="1:10" s="63" customFormat="1" ht="15.75" customHeight="1">
      <c r="A474" s="538"/>
      <c r="B474" s="539"/>
      <c r="C474" s="544" t="s">
        <v>1201</v>
      </c>
      <c r="D474" s="544"/>
      <c r="E474" s="540" t="s">
        <v>1202</v>
      </c>
      <c r="F474" s="541"/>
      <c r="G474" s="545" t="s">
        <v>3</v>
      </c>
      <c r="H474" s="545" t="s">
        <v>3</v>
      </c>
      <c r="I474" s="545" t="s">
        <v>3</v>
      </c>
      <c r="J474" s="546" t="s">
        <v>3</v>
      </c>
    </row>
    <row r="475" spans="1:10" s="63" customFormat="1" ht="15.75" customHeight="1">
      <c r="A475" s="538"/>
      <c r="B475" s="539" t="s">
        <v>1203</v>
      </c>
      <c r="C475" s="544"/>
      <c r="D475" s="544"/>
      <c r="E475" s="540" t="s">
        <v>98</v>
      </c>
      <c r="F475" s="541"/>
      <c r="G475" s="542">
        <v>12</v>
      </c>
      <c r="H475" s="542">
        <v>127</v>
      </c>
      <c r="I475" s="542">
        <v>102</v>
      </c>
      <c r="J475" s="543">
        <v>25</v>
      </c>
    </row>
    <row r="476" spans="1:10" s="63" customFormat="1" ht="15.75" customHeight="1">
      <c r="A476" s="538"/>
      <c r="B476" s="539"/>
      <c r="C476" s="544" t="s">
        <v>1204</v>
      </c>
      <c r="D476" s="544"/>
      <c r="E476" s="540" t="s">
        <v>621</v>
      </c>
      <c r="F476" s="541" t="s">
        <v>622</v>
      </c>
      <c r="G476" s="545" t="s">
        <v>3</v>
      </c>
      <c r="H476" s="545" t="s">
        <v>3</v>
      </c>
      <c r="I476" s="545" t="s">
        <v>3</v>
      </c>
      <c r="J476" s="546" t="s">
        <v>3</v>
      </c>
    </row>
    <row r="477" spans="1:10" s="63" customFormat="1" ht="15.75" customHeight="1">
      <c r="A477" s="538"/>
      <c r="B477" s="539"/>
      <c r="C477" s="544" t="s">
        <v>1205</v>
      </c>
      <c r="D477" s="544"/>
      <c r="E477" s="540" t="s">
        <v>1206</v>
      </c>
      <c r="F477" s="541"/>
      <c r="G477" s="542">
        <v>11</v>
      </c>
      <c r="H477" s="542">
        <v>123</v>
      </c>
      <c r="I477" s="542">
        <v>100</v>
      </c>
      <c r="J477" s="543">
        <v>23</v>
      </c>
    </row>
    <row r="478" spans="1:10" s="63" customFormat="1" ht="15.75" customHeight="1">
      <c r="A478" s="538"/>
      <c r="B478" s="539"/>
      <c r="C478" s="544" t="s">
        <v>1207</v>
      </c>
      <c r="D478" s="544"/>
      <c r="E478" s="540" t="s">
        <v>1208</v>
      </c>
      <c r="F478" s="541"/>
      <c r="G478" s="545" t="s">
        <v>3</v>
      </c>
      <c r="H478" s="545" t="s">
        <v>3</v>
      </c>
      <c r="I478" s="545" t="s">
        <v>3</v>
      </c>
      <c r="J478" s="546" t="s">
        <v>3</v>
      </c>
    </row>
    <row r="479" spans="1:10" s="63" customFormat="1" ht="15.75" customHeight="1">
      <c r="A479" s="538"/>
      <c r="B479" s="539"/>
      <c r="C479" s="544" t="s">
        <v>1209</v>
      </c>
      <c r="D479" s="544"/>
      <c r="E479" s="540" t="s">
        <v>1210</v>
      </c>
      <c r="F479" s="541"/>
      <c r="G479" s="542">
        <v>1</v>
      </c>
      <c r="H479" s="542">
        <v>4</v>
      </c>
      <c r="I479" s="542">
        <v>2</v>
      </c>
      <c r="J479" s="543">
        <v>2</v>
      </c>
    </row>
    <row r="480" spans="1:10" s="63" customFormat="1" ht="15.75" customHeight="1">
      <c r="A480" s="538"/>
      <c r="B480" s="539" t="s">
        <v>1211</v>
      </c>
      <c r="C480" s="544"/>
      <c r="D480" s="544"/>
      <c r="E480" s="540" t="s">
        <v>99</v>
      </c>
      <c r="F480" s="541" t="s">
        <v>622</v>
      </c>
      <c r="G480" s="542">
        <v>599</v>
      </c>
      <c r="H480" s="542">
        <v>6375</v>
      </c>
      <c r="I480" s="542">
        <v>2424</v>
      </c>
      <c r="J480" s="543">
        <v>3951</v>
      </c>
    </row>
    <row r="481" spans="1:10" s="63" customFormat="1" ht="15.75" customHeight="1">
      <c r="A481" s="538"/>
      <c r="B481" s="539"/>
      <c r="C481" s="544" t="s">
        <v>1212</v>
      </c>
      <c r="D481" s="544"/>
      <c r="E481" s="540" t="s">
        <v>621</v>
      </c>
      <c r="F481" s="541" t="s">
        <v>622</v>
      </c>
      <c r="G481" s="542">
        <v>1</v>
      </c>
      <c r="H481" s="542">
        <v>5</v>
      </c>
      <c r="I481" s="542">
        <v>2</v>
      </c>
      <c r="J481" s="543">
        <v>3</v>
      </c>
    </row>
    <row r="482" spans="1:10" s="63" customFormat="1" ht="15.75" customHeight="1">
      <c r="A482" s="538"/>
      <c r="B482" s="539"/>
      <c r="C482" s="544" t="s">
        <v>1213</v>
      </c>
      <c r="D482" s="544"/>
      <c r="E482" s="540" t="s">
        <v>1214</v>
      </c>
      <c r="F482" s="541"/>
      <c r="G482" s="542">
        <v>128</v>
      </c>
      <c r="H482" s="542">
        <v>3197</v>
      </c>
      <c r="I482" s="542">
        <v>476</v>
      </c>
      <c r="J482" s="543">
        <v>2721</v>
      </c>
    </row>
    <row r="483" spans="1:10" s="63" customFormat="1" ht="15.75" customHeight="1">
      <c r="A483" s="538"/>
      <c r="B483" s="539"/>
      <c r="C483" s="544" t="s">
        <v>1215</v>
      </c>
      <c r="D483" s="544"/>
      <c r="E483" s="540" t="s">
        <v>1216</v>
      </c>
      <c r="F483" s="541"/>
      <c r="G483" s="542">
        <v>40</v>
      </c>
      <c r="H483" s="542">
        <v>875</v>
      </c>
      <c r="I483" s="542">
        <v>429</v>
      </c>
      <c r="J483" s="543">
        <v>446</v>
      </c>
    </row>
    <row r="484" spans="1:10" s="63" customFormat="1" ht="15.75" customHeight="1">
      <c r="A484" s="538"/>
      <c r="B484" s="539"/>
      <c r="C484" s="544" t="s">
        <v>1217</v>
      </c>
      <c r="D484" s="544"/>
      <c r="E484" s="540" t="s">
        <v>1218</v>
      </c>
      <c r="F484" s="541"/>
      <c r="G484" s="542">
        <v>47</v>
      </c>
      <c r="H484" s="542">
        <v>838</v>
      </c>
      <c r="I484" s="542">
        <v>629</v>
      </c>
      <c r="J484" s="543">
        <v>209</v>
      </c>
    </row>
    <row r="485" spans="1:10" s="63" customFormat="1" ht="15.75" customHeight="1">
      <c r="A485" s="538"/>
      <c r="B485" s="539"/>
      <c r="C485" s="544" t="s">
        <v>1219</v>
      </c>
      <c r="D485" s="544"/>
      <c r="E485" s="540" t="s">
        <v>1220</v>
      </c>
      <c r="F485" s="541"/>
      <c r="G485" s="542">
        <v>367</v>
      </c>
      <c r="H485" s="542">
        <v>1384</v>
      </c>
      <c r="I485" s="542">
        <v>824</v>
      </c>
      <c r="J485" s="543">
        <v>560</v>
      </c>
    </row>
    <row r="486" spans="1:10" s="63" customFormat="1" ht="15.75" customHeight="1">
      <c r="A486" s="538"/>
      <c r="B486" s="539"/>
      <c r="C486" s="544" t="s">
        <v>1221</v>
      </c>
      <c r="D486" s="544"/>
      <c r="E486" s="540" t="s">
        <v>1222</v>
      </c>
      <c r="F486" s="541"/>
      <c r="G486" s="542">
        <v>16</v>
      </c>
      <c r="H486" s="542">
        <v>76</v>
      </c>
      <c r="I486" s="542">
        <v>64</v>
      </c>
      <c r="J486" s="543">
        <v>12</v>
      </c>
    </row>
    <row r="487" spans="1:10" s="63" customFormat="1" ht="15.75" customHeight="1">
      <c r="A487" s="532" t="s">
        <v>1223</v>
      </c>
      <c r="B487" s="533"/>
      <c r="C487" s="547"/>
      <c r="D487" s="547"/>
      <c r="E487" s="564" t="s">
        <v>101</v>
      </c>
      <c r="F487" s="535"/>
      <c r="G487" s="536">
        <v>2170</v>
      </c>
      <c r="H487" s="536">
        <v>7673</v>
      </c>
      <c r="I487" s="536">
        <v>4486</v>
      </c>
      <c r="J487" s="537">
        <v>3187</v>
      </c>
    </row>
    <row r="488" spans="1:10" s="63" customFormat="1" ht="15.75" customHeight="1">
      <c r="A488" s="538"/>
      <c r="B488" s="539" t="s">
        <v>1224</v>
      </c>
      <c r="C488" s="544"/>
      <c r="D488" s="544"/>
      <c r="E488" s="540" t="s">
        <v>102</v>
      </c>
      <c r="F488" s="541"/>
      <c r="G488" s="542">
        <v>543</v>
      </c>
      <c r="H488" s="542">
        <v>1785</v>
      </c>
      <c r="I488" s="542">
        <v>1059</v>
      </c>
      <c r="J488" s="543">
        <v>726</v>
      </c>
    </row>
    <row r="489" spans="1:10" s="63" customFormat="1" ht="15.75" customHeight="1">
      <c r="A489" s="538"/>
      <c r="B489" s="539"/>
      <c r="C489" s="544" t="s">
        <v>1225</v>
      </c>
      <c r="D489" s="544"/>
      <c r="E489" s="540" t="s">
        <v>621</v>
      </c>
      <c r="F489" s="541" t="s">
        <v>622</v>
      </c>
      <c r="G489" s="545" t="s">
        <v>3</v>
      </c>
      <c r="H489" s="545" t="s">
        <v>3</v>
      </c>
      <c r="I489" s="545" t="s">
        <v>3</v>
      </c>
      <c r="J489" s="546" t="s">
        <v>3</v>
      </c>
    </row>
    <row r="490" spans="1:10" s="63" customFormat="1" ht="15.75" customHeight="1">
      <c r="A490" s="538"/>
      <c r="B490" s="539"/>
      <c r="C490" s="544" t="s">
        <v>1226</v>
      </c>
      <c r="D490" s="544"/>
      <c r="E490" s="540" t="s">
        <v>1227</v>
      </c>
      <c r="F490" s="541"/>
      <c r="G490" s="542">
        <v>79</v>
      </c>
      <c r="H490" s="542">
        <v>352</v>
      </c>
      <c r="I490" s="542">
        <v>230</v>
      </c>
      <c r="J490" s="543">
        <v>122</v>
      </c>
    </row>
    <row r="491" spans="1:10" s="63" customFormat="1" ht="15.75" customHeight="1">
      <c r="A491" s="538"/>
      <c r="B491" s="539"/>
      <c r="C491" s="544" t="s">
        <v>1228</v>
      </c>
      <c r="D491" s="544"/>
      <c r="E491" s="540" t="s">
        <v>1229</v>
      </c>
      <c r="F491" s="565"/>
      <c r="G491" s="542">
        <v>464</v>
      </c>
      <c r="H491" s="542">
        <v>1433</v>
      </c>
      <c r="I491" s="542">
        <v>829</v>
      </c>
      <c r="J491" s="543">
        <v>604</v>
      </c>
    </row>
    <row r="492" spans="1:10" s="63" customFormat="1" ht="15.75" customHeight="1">
      <c r="A492" s="538"/>
      <c r="B492" s="539" t="s">
        <v>1230</v>
      </c>
      <c r="C492" s="544"/>
      <c r="D492" s="544"/>
      <c r="E492" s="540" t="s">
        <v>103</v>
      </c>
      <c r="F492" s="565"/>
      <c r="G492" s="542">
        <v>1250</v>
      </c>
      <c r="H492" s="542">
        <v>3089</v>
      </c>
      <c r="I492" s="542">
        <v>1626</v>
      </c>
      <c r="J492" s="543">
        <v>1463</v>
      </c>
    </row>
    <row r="493" spans="1:10" s="63" customFormat="1" ht="15.75" customHeight="1">
      <c r="A493" s="538"/>
      <c r="B493" s="539"/>
      <c r="C493" s="544" t="s">
        <v>1231</v>
      </c>
      <c r="D493" s="544"/>
      <c r="E493" s="540" t="s">
        <v>621</v>
      </c>
      <c r="F493" s="541" t="s">
        <v>622</v>
      </c>
      <c r="G493" s="542">
        <v>2</v>
      </c>
      <c r="H493" s="542">
        <v>12</v>
      </c>
      <c r="I493" s="542">
        <v>12</v>
      </c>
      <c r="J493" s="546" t="s">
        <v>3</v>
      </c>
    </row>
    <row r="494" spans="1:10" s="63" customFormat="1" ht="15.75" customHeight="1">
      <c r="A494" s="538"/>
      <c r="B494" s="539"/>
      <c r="C494" s="544" t="s">
        <v>1232</v>
      </c>
      <c r="D494" s="544"/>
      <c r="E494" s="540" t="s">
        <v>1233</v>
      </c>
      <c r="F494" s="541" t="s">
        <v>622</v>
      </c>
      <c r="G494" s="542">
        <v>230</v>
      </c>
      <c r="H494" s="542">
        <v>774</v>
      </c>
      <c r="I494" s="542">
        <v>375</v>
      </c>
      <c r="J494" s="543">
        <v>399</v>
      </c>
    </row>
    <row r="495" spans="1:10" s="63" customFormat="1" ht="15.75" customHeight="1">
      <c r="A495" s="538"/>
      <c r="B495" s="539"/>
      <c r="C495" s="544" t="s">
        <v>1234</v>
      </c>
      <c r="D495" s="544"/>
      <c r="E495" s="540" t="s">
        <v>1235</v>
      </c>
      <c r="F495" s="541"/>
      <c r="G495" s="542">
        <v>744</v>
      </c>
      <c r="H495" s="542">
        <v>1384</v>
      </c>
      <c r="I495" s="542">
        <v>776</v>
      </c>
      <c r="J495" s="543">
        <v>608</v>
      </c>
    </row>
    <row r="496" spans="1:10" s="63" customFormat="1" ht="15.75" customHeight="1">
      <c r="A496" s="538"/>
      <c r="B496" s="539"/>
      <c r="C496" s="544" t="s">
        <v>1236</v>
      </c>
      <c r="D496" s="544"/>
      <c r="E496" s="540" t="s">
        <v>1237</v>
      </c>
      <c r="F496" s="541"/>
      <c r="G496" s="542">
        <v>144</v>
      </c>
      <c r="H496" s="542">
        <v>363</v>
      </c>
      <c r="I496" s="542">
        <v>228</v>
      </c>
      <c r="J496" s="543">
        <v>135</v>
      </c>
    </row>
    <row r="497" spans="1:10" s="63" customFormat="1" ht="15.75" customHeight="1">
      <c r="A497" s="538"/>
      <c r="B497" s="539"/>
      <c r="C497" s="544" t="s">
        <v>1238</v>
      </c>
      <c r="D497" s="544"/>
      <c r="E497" s="540" t="s">
        <v>1239</v>
      </c>
      <c r="F497" s="541"/>
      <c r="G497" s="542">
        <v>130</v>
      </c>
      <c r="H497" s="542">
        <v>556</v>
      </c>
      <c r="I497" s="542">
        <v>235</v>
      </c>
      <c r="J497" s="543">
        <v>321</v>
      </c>
    </row>
    <row r="498" spans="1:10" s="63" customFormat="1" ht="15.75" customHeight="1">
      <c r="A498" s="538"/>
      <c r="B498" s="539" t="s">
        <v>1240</v>
      </c>
      <c r="C498" s="544"/>
      <c r="D498" s="544"/>
      <c r="E498" s="540" t="s">
        <v>104</v>
      </c>
      <c r="F498" s="541"/>
      <c r="G498" s="542">
        <v>377</v>
      </c>
      <c r="H498" s="542">
        <v>2799</v>
      </c>
      <c r="I498" s="542">
        <v>1801</v>
      </c>
      <c r="J498" s="543">
        <v>998</v>
      </c>
    </row>
    <row r="499" spans="1:10" s="63" customFormat="1" ht="15.75" customHeight="1">
      <c r="A499" s="538"/>
      <c r="B499" s="539"/>
      <c r="C499" s="544" t="s">
        <v>1241</v>
      </c>
      <c r="D499" s="544"/>
      <c r="E499" s="540" t="s">
        <v>621</v>
      </c>
      <c r="F499" s="541" t="s">
        <v>622</v>
      </c>
      <c r="G499" s="542">
        <v>4</v>
      </c>
      <c r="H499" s="542">
        <v>54</v>
      </c>
      <c r="I499" s="542">
        <v>36</v>
      </c>
      <c r="J499" s="543">
        <v>18</v>
      </c>
    </row>
    <row r="500" spans="1:10" s="63" customFormat="1" ht="15.75" customHeight="1">
      <c r="A500" s="538"/>
      <c r="B500" s="539"/>
      <c r="C500" s="544" t="s">
        <v>1242</v>
      </c>
      <c r="D500" s="544"/>
      <c r="E500" s="540" t="s">
        <v>1243</v>
      </c>
      <c r="F500" s="541"/>
      <c r="G500" s="542">
        <v>18</v>
      </c>
      <c r="H500" s="542">
        <v>80</v>
      </c>
      <c r="I500" s="542">
        <v>63</v>
      </c>
      <c r="J500" s="543">
        <v>17</v>
      </c>
    </row>
    <row r="501" spans="1:10" s="63" customFormat="1" ht="15.75" customHeight="1">
      <c r="A501" s="538"/>
      <c r="B501" s="539"/>
      <c r="C501" s="544" t="s">
        <v>1244</v>
      </c>
      <c r="D501" s="544"/>
      <c r="E501" s="540" t="s">
        <v>1245</v>
      </c>
      <c r="F501" s="541"/>
      <c r="G501" s="542">
        <v>153</v>
      </c>
      <c r="H501" s="542">
        <v>1228</v>
      </c>
      <c r="I501" s="542">
        <v>924</v>
      </c>
      <c r="J501" s="543">
        <v>304</v>
      </c>
    </row>
    <row r="502" spans="1:10" s="63" customFormat="1" ht="15.75" customHeight="1">
      <c r="A502" s="538"/>
      <c r="B502" s="539"/>
      <c r="C502" s="544" t="s">
        <v>1246</v>
      </c>
      <c r="D502" s="544"/>
      <c r="E502" s="540" t="s">
        <v>1247</v>
      </c>
      <c r="F502" s="541"/>
      <c r="G502" s="542">
        <v>4</v>
      </c>
      <c r="H502" s="542">
        <v>16</v>
      </c>
      <c r="I502" s="542">
        <v>10</v>
      </c>
      <c r="J502" s="543">
        <v>6</v>
      </c>
    </row>
    <row r="503" spans="1:10" s="63" customFormat="1" ht="15.75" customHeight="1">
      <c r="A503" s="538"/>
      <c r="B503" s="539"/>
      <c r="C503" s="544" t="s">
        <v>1248</v>
      </c>
      <c r="D503" s="544"/>
      <c r="E503" s="540" t="s">
        <v>1249</v>
      </c>
      <c r="F503" s="541"/>
      <c r="G503" s="542">
        <v>61</v>
      </c>
      <c r="H503" s="542">
        <v>321</v>
      </c>
      <c r="I503" s="542">
        <v>235</v>
      </c>
      <c r="J503" s="543">
        <v>86</v>
      </c>
    </row>
    <row r="504" spans="1:10" s="63" customFormat="1" ht="15.75" customHeight="1">
      <c r="A504" s="538"/>
      <c r="B504" s="539"/>
      <c r="C504" s="544" t="s">
        <v>1250</v>
      </c>
      <c r="D504" s="544"/>
      <c r="E504" s="540" t="s">
        <v>1251</v>
      </c>
      <c r="F504" s="541"/>
      <c r="G504" s="542">
        <v>1</v>
      </c>
      <c r="H504" s="542">
        <v>1</v>
      </c>
      <c r="I504" s="542">
        <v>1</v>
      </c>
      <c r="J504" s="546" t="s">
        <v>3</v>
      </c>
    </row>
    <row r="505" spans="1:10" s="63" customFormat="1" ht="15.75" customHeight="1">
      <c r="A505" s="538"/>
      <c r="B505" s="539"/>
      <c r="C505" s="544" t="s">
        <v>1252</v>
      </c>
      <c r="D505" s="544"/>
      <c r="E505" s="540" t="s">
        <v>1253</v>
      </c>
      <c r="F505" s="541"/>
      <c r="G505" s="542">
        <v>136</v>
      </c>
      <c r="H505" s="542">
        <v>1099</v>
      </c>
      <c r="I505" s="542">
        <v>532</v>
      </c>
      <c r="J505" s="543">
        <v>567</v>
      </c>
    </row>
    <row r="506" spans="1:10" s="63" customFormat="1" ht="15.75" customHeight="1">
      <c r="A506" s="538"/>
      <c r="B506" s="539"/>
      <c r="C506" s="544"/>
      <c r="D506" s="544" t="s">
        <v>1254</v>
      </c>
      <c r="E506" s="540" t="s">
        <v>1255</v>
      </c>
      <c r="F506" s="541" t="s">
        <v>622</v>
      </c>
      <c r="G506" s="542">
        <v>51</v>
      </c>
      <c r="H506" s="542">
        <v>551</v>
      </c>
      <c r="I506" s="542">
        <v>323</v>
      </c>
      <c r="J506" s="543">
        <v>228</v>
      </c>
    </row>
    <row r="507" spans="1:10" s="63" customFormat="1" ht="15.75" customHeight="1">
      <c r="A507" s="538"/>
      <c r="B507" s="539"/>
      <c r="C507" s="544"/>
      <c r="D507" s="544" t="s">
        <v>1256</v>
      </c>
      <c r="E507" s="540" t="s">
        <v>1257</v>
      </c>
      <c r="F507" s="541"/>
      <c r="G507" s="542">
        <v>85</v>
      </c>
      <c r="H507" s="542">
        <v>548</v>
      </c>
      <c r="I507" s="542">
        <v>209</v>
      </c>
      <c r="J507" s="543">
        <v>339</v>
      </c>
    </row>
    <row r="508" spans="1:10" s="63" customFormat="1" ht="15.75" customHeight="1">
      <c r="A508" s="532" t="s">
        <v>1258</v>
      </c>
      <c r="B508" s="533"/>
      <c r="C508" s="547"/>
      <c r="D508" s="547"/>
      <c r="E508" s="564" t="s">
        <v>106</v>
      </c>
      <c r="F508" s="535"/>
      <c r="G508" s="536">
        <v>2063</v>
      </c>
      <c r="H508" s="536">
        <v>11450</v>
      </c>
      <c r="I508" s="536">
        <v>7731</v>
      </c>
      <c r="J508" s="537">
        <v>3719</v>
      </c>
    </row>
    <row r="509" spans="1:10" s="63" customFormat="1" ht="15.75" customHeight="1">
      <c r="A509" s="538"/>
      <c r="B509" s="539" t="s">
        <v>1259</v>
      </c>
      <c r="C509" s="544"/>
      <c r="D509" s="544"/>
      <c r="E509" s="540" t="s">
        <v>107</v>
      </c>
      <c r="F509" s="541"/>
      <c r="G509" s="542">
        <v>40</v>
      </c>
      <c r="H509" s="542">
        <v>1122</v>
      </c>
      <c r="I509" s="542">
        <v>674</v>
      </c>
      <c r="J509" s="543">
        <v>448</v>
      </c>
    </row>
    <row r="510" spans="1:10" s="63" customFormat="1" ht="15.75" customHeight="1">
      <c r="A510" s="538"/>
      <c r="B510" s="539"/>
      <c r="C510" s="544" t="s">
        <v>1260</v>
      </c>
      <c r="D510" s="544"/>
      <c r="E510" s="540" t="s">
        <v>621</v>
      </c>
      <c r="F510" s="541" t="s">
        <v>622</v>
      </c>
      <c r="G510" s="545" t="s">
        <v>3</v>
      </c>
      <c r="H510" s="545" t="s">
        <v>3</v>
      </c>
      <c r="I510" s="545" t="s">
        <v>3</v>
      </c>
      <c r="J510" s="546" t="s">
        <v>3</v>
      </c>
    </row>
    <row r="511" spans="1:10" s="63" customFormat="1" ht="15.75" customHeight="1">
      <c r="A511" s="538"/>
      <c r="B511" s="539"/>
      <c r="C511" s="544" t="s">
        <v>1261</v>
      </c>
      <c r="D511" s="544"/>
      <c r="E511" s="540" t="s">
        <v>1262</v>
      </c>
      <c r="F511" s="541"/>
      <c r="G511" s="542">
        <v>36</v>
      </c>
      <c r="H511" s="542">
        <v>824</v>
      </c>
      <c r="I511" s="542">
        <v>526</v>
      </c>
      <c r="J511" s="543">
        <v>298</v>
      </c>
    </row>
    <row r="512" spans="1:10" s="63" customFormat="1" ht="15.75" customHeight="1">
      <c r="A512" s="538"/>
      <c r="B512" s="539"/>
      <c r="C512" s="544" t="s">
        <v>1263</v>
      </c>
      <c r="D512" s="544"/>
      <c r="E512" s="540" t="s">
        <v>1264</v>
      </c>
      <c r="F512" s="541"/>
      <c r="G512" s="542">
        <v>4</v>
      </c>
      <c r="H512" s="542">
        <v>298</v>
      </c>
      <c r="I512" s="542">
        <v>148</v>
      </c>
      <c r="J512" s="543">
        <v>150</v>
      </c>
    </row>
    <row r="513" spans="1:10" s="63" customFormat="1" ht="15.75" customHeight="1">
      <c r="A513" s="538"/>
      <c r="B513" s="539" t="s">
        <v>1265</v>
      </c>
      <c r="C513" s="544"/>
      <c r="D513" s="544"/>
      <c r="E513" s="540" t="s">
        <v>1266</v>
      </c>
      <c r="F513" s="541" t="s">
        <v>622</v>
      </c>
      <c r="G513" s="542">
        <v>869</v>
      </c>
      <c r="H513" s="542">
        <v>3557</v>
      </c>
      <c r="I513" s="542">
        <v>1947</v>
      </c>
      <c r="J513" s="543">
        <v>1610</v>
      </c>
    </row>
    <row r="514" spans="1:10" s="63" customFormat="1" ht="15.75" customHeight="1">
      <c r="A514" s="538"/>
      <c r="B514" s="539"/>
      <c r="C514" s="544" t="s">
        <v>1267</v>
      </c>
      <c r="D514" s="544"/>
      <c r="E514" s="540" t="s">
        <v>621</v>
      </c>
      <c r="F514" s="541" t="s">
        <v>622</v>
      </c>
      <c r="G514" s="545" t="s">
        <v>3</v>
      </c>
      <c r="H514" s="545" t="s">
        <v>3</v>
      </c>
      <c r="I514" s="545" t="s">
        <v>3</v>
      </c>
      <c r="J514" s="546" t="s">
        <v>3</v>
      </c>
    </row>
    <row r="515" spans="1:10" s="63" customFormat="1" ht="15.75" customHeight="1">
      <c r="A515" s="538"/>
      <c r="B515" s="539"/>
      <c r="C515" s="544" t="s">
        <v>1268</v>
      </c>
      <c r="D515" s="544"/>
      <c r="E515" s="540" t="s">
        <v>1269</v>
      </c>
      <c r="F515" s="541"/>
      <c r="G515" s="542">
        <v>58</v>
      </c>
      <c r="H515" s="542">
        <v>291</v>
      </c>
      <c r="I515" s="542">
        <v>117</v>
      </c>
      <c r="J515" s="543">
        <v>174</v>
      </c>
    </row>
    <row r="516" spans="1:10" s="63" customFormat="1" ht="15.75" customHeight="1">
      <c r="A516" s="538"/>
      <c r="B516" s="539"/>
      <c r="C516" s="544"/>
      <c r="D516" s="544" t="s">
        <v>1270</v>
      </c>
      <c r="E516" s="540" t="s">
        <v>1271</v>
      </c>
      <c r="F516" s="541"/>
      <c r="G516" s="542">
        <v>57</v>
      </c>
      <c r="H516" s="542">
        <v>288</v>
      </c>
      <c r="I516" s="542">
        <v>114</v>
      </c>
      <c r="J516" s="543">
        <v>174</v>
      </c>
    </row>
    <row r="517" spans="1:10" s="63" customFormat="1" ht="15.75" customHeight="1">
      <c r="A517" s="538"/>
      <c r="B517" s="539"/>
      <c r="C517" s="544"/>
      <c r="D517" s="544" t="s">
        <v>1272</v>
      </c>
      <c r="E517" s="540" t="s">
        <v>1273</v>
      </c>
      <c r="F517" s="541"/>
      <c r="G517" s="542">
        <v>1</v>
      </c>
      <c r="H517" s="542">
        <v>3</v>
      </c>
      <c r="I517" s="542">
        <v>3</v>
      </c>
      <c r="J517" s="546" t="s">
        <v>3</v>
      </c>
    </row>
    <row r="518" spans="1:10" s="63" customFormat="1" ht="15.75" customHeight="1">
      <c r="A518" s="538"/>
      <c r="B518" s="539"/>
      <c r="C518" s="544" t="s">
        <v>1274</v>
      </c>
      <c r="D518" s="544"/>
      <c r="E518" s="540" t="s">
        <v>1275</v>
      </c>
      <c r="F518" s="541" t="s">
        <v>622</v>
      </c>
      <c r="G518" s="542">
        <v>263</v>
      </c>
      <c r="H518" s="542">
        <v>753</v>
      </c>
      <c r="I518" s="542">
        <v>433</v>
      </c>
      <c r="J518" s="543">
        <v>320</v>
      </c>
    </row>
    <row r="519" spans="1:10" s="63" customFormat="1" ht="15.75" customHeight="1">
      <c r="A519" s="556"/>
      <c r="B519" s="557"/>
      <c r="C519" s="558" t="s">
        <v>1276</v>
      </c>
      <c r="D519" s="558"/>
      <c r="E519" s="559" t="s">
        <v>1277</v>
      </c>
      <c r="F519" s="560"/>
      <c r="G519" s="561">
        <v>90</v>
      </c>
      <c r="H519" s="561">
        <v>177</v>
      </c>
      <c r="I519" s="561">
        <v>103</v>
      </c>
      <c r="J519" s="562">
        <v>74</v>
      </c>
    </row>
    <row r="520" spans="1:10" s="63" customFormat="1" ht="15.75" customHeight="1">
      <c r="A520" s="538"/>
      <c r="B520" s="539"/>
      <c r="C520" s="544" t="s">
        <v>1278</v>
      </c>
      <c r="D520" s="544"/>
      <c r="E520" s="540" t="s">
        <v>1279</v>
      </c>
      <c r="F520" s="541"/>
      <c r="G520" s="542">
        <v>186</v>
      </c>
      <c r="H520" s="542">
        <v>806</v>
      </c>
      <c r="I520" s="542">
        <v>428</v>
      </c>
      <c r="J520" s="543">
        <v>378</v>
      </c>
    </row>
    <row r="521" spans="1:10" s="63" customFormat="1" ht="15.75" customHeight="1">
      <c r="A521" s="538"/>
      <c r="B521" s="539"/>
      <c r="C521" s="544"/>
      <c r="D521" s="544" t="s">
        <v>1280</v>
      </c>
      <c r="E521" s="540" t="s">
        <v>1281</v>
      </c>
      <c r="F521" s="541"/>
      <c r="G521" s="542">
        <v>14</v>
      </c>
      <c r="H521" s="542">
        <v>71</v>
      </c>
      <c r="I521" s="542">
        <v>28</v>
      </c>
      <c r="J521" s="543">
        <v>43</v>
      </c>
    </row>
    <row r="522" spans="1:10" s="63" customFormat="1" ht="15.75" customHeight="1">
      <c r="A522" s="538"/>
      <c r="B522" s="539"/>
      <c r="C522" s="544"/>
      <c r="D522" s="544" t="s">
        <v>1282</v>
      </c>
      <c r="E522" s="540" t="s">
        <v>1283</v>
      </c>
      <c r="F522" s="541"/>
      <c r="G522" s="542">
        <v>172</v>
      </c>
      <c r="H522" s="542">
        <v>735</v>
      </c>
      <c r="I522" s="542">
        <v>400</v>
      </c>
      <c r="J522" s="543">
        <v>335</v>
      </c>
    </row>
    <row r="523" spans="1:10" s="63" customFormat="1" ht="15.75" customHeight="1">
      <c r="A523" s="538"/>
      <c r="B523" s="539"/>
      <c r="C523" s="544" t="s">
        <v>1284</v>
      </c>
      <c r="D523" s="544"/>
      <c r="E523" s="540" t="s">
        <v>1285</v>
      </c>
      <c r="F523" s="541"/>
      <c r="G523" s="542">
        <v>64</v>
      </c>
      <c r="H523" s="542">
        <v>188</v>
      </c>
      <c r="I523" s="542">
        <v>73</v>
      </c>
      <c r="J523" s="543">
        <v>115</v>
      </c>
    </row>
    <row r="524" spans="1:10" s="63" customFormat="1" ht="15.75" customHeight="1">
      <c r="A524" s="538"/>
      <c r="B524" s="539"/>
      <c r="C524" s="544" t="s">
        <v>1286</v>
      </c>
      <c r="D524" s="544"/>
      <c r="E524" s="563" t="s">
        <v>1287</v>
      </c>
      <c r="F524" s="541"/>
      <c r="G524" s="542">
        <v>27</v>
      </c>
      <c r="H524" s="542">
        <v>110</v>
      </c>
      <c r="I524" s="542">
        <v>67</v>
      </c>
      <c r="J524" s="543">
        <v>43</v>
      </c>
    </row>
    <row r="525" spans="1:10" s="63" customFormat="1" ht="15.75" customHeight="1">
      <c r="A525" s="538"/>
      <c r="B525" s="539"/>
      <c r="C525" s="544" t="s">
        <v>1288</v>
      </c>
      <c r="D525" s="544"/>
      <c r="E525" s="563" t="s">
        <v>1289</v>
      </c>
      <c r="F525" s="541"/>
      <c r="G525" s="542">
        <v>5</v>
      </c>
      <c r="H525" s="542">
        <v>5</v>
      </c>
      <c r="I525" s="542">
        <v>5</v>
      </c>
      <c r="J525" s="546" t="s">
        <v>3</v>
      </c>
    </row>
    <row r="526" spans="1:10" s="63" customFormat="1" ht="15.75" customHeight="1">
      <c r="A526" s="538"/>
      <c r="B526" s="539"/>
      <c r="C526" s="544" t="s">
        <v>1290</v>
      </c>
      <c r="D526" s="544"/>
      <c r="E526" s="540" t="s">
        <v>1291</v>
      </c>
      <c r="F526" s="541"/>
      <c r="G526" s="542">
        <v>39</v>
      </c>
      <c r="H526" s="542">
        <v>313</v>
      </c>
      <c r="I526" s="542">
        <v>186</v>
      </c>
      <c r="J526" s="543">
        <v>127</v>
      </c>
    </row>
    <row r="527" spans="1:10" s="63" customFormat="1" ht="15.75" customHeight="1">
      <c r="A527" s="538"/>
      <c r="B527" s="539"/>
      <c r="C527" s="544"/>
      <c r="D527" s="544" t="s">
        <v>1292</v>
      </c>
      <c r="E527" s="540" t="s">
        <v>1293</v>
      </c>
      <c r="F527" s="541"/>
      <c r="G527" s="542">
        <v>38</v>
      </c>
      <c r="H527" s="542">
        <v>312</v>
      </c>
      <c r="I527" s="542">
        <v>185</v>
      </c>
      <c r="J527" s="543">
        <v>127</v>
      </c>
    </row>
    <row r="528" spans="1:10" s="63" customFormat="1" ht="15.75" customHeight="1">
      <c r="A528" s="538"/>
      <c r="B528" s="539"/>
      <c r="C528" s="544"/>
      <c r="D528" s="544" t="s">
        <v>1294</v>
      </c>
      <c r="E528" s="540" t="s">
        <v>1295</v>
      </c>
      <c r="F528" s="541"/>
      <c r="G528" s="545" t="s">
        <v>3</v>
      </c>
      <c r="H528" s="545" t="s">
        <v>3</v>
      </c>
      <c r="I528" s="545" t="s">
        <v>3</v>
      </c>
      <c r="J528" s="546" t="s">
        <v>3</v>
      </c>
    </row>
    <row r="529" spans="1:10" s="63" customFormat="1" ht="15.75" customHeight="1">
      <c r="A529" s="538"/>
      <c r="B529" s="539"/>
      <c r="C529" s="544" t="s">
        <v>1296</v>
      </c>
      <c r="D529" s="544"/>
      <c r="E529" s="540" t="s">
        <v>1297</v>
      </c>
      <c r="F529" s="541"/>
      <c r="G529" s="542">
        <v>137</v>
      </c>
      <c r="H529" s="542">
        <v>914</v>
      </c>
      <c r="I529" s="542">
        <v>535</v>
      </c>
      <c r="J529" s="543">
        <v>379</v>
      </c>
    </row>
    <row r="530" spans="1:10" s="63" customFormat="1" ht="15.75" customHeight="1">
      <c r="A530" s="538"/>
      <c r="B530" s="539"/>
      <c r="C530" s="544"/>
      <c r="D530" s="544" t="s">
        <v>1298</v>
      </c>
      <c r="E530" s="540" t="s">
        <v>1299</v>
      </c>
      <c r="F530" s="541"/>
      <c r="G530" s="542">
        <v>3</v>
      </c>
      <c r="H530" s="542">
        <v>26</v>
      </c>
      <c r="I530" s="542">
        <v>13</v>
      </c>
      <c r="J530" s="543">
        <v>13</v>
      </c>
    </row>
    <row r="531" spans="1:10" s="63" customFormat="1" ht="15.75" customHeight="1">
      <c r="A531" s="538"/>
      <c r="B531" s="539"/>
      <c r="C531" s="544"/>
      <c r="D531" s="544" t="s">
        <v>1300</v>
      </c>
      <c r="E531" s="540" t="s">
        <v>1301</v>
      </c>
      <c r="F531" s="541"/>
      <c r="G531" s="542">
        <v>134</v>
      </c>
      <c r="H531" s="542">
        <v>888</v>
      </c>
      <c r="I531" s="542">
        <v>522</v>
      </c>
      <c r="J531" s="543">
        <v>366</v>
      </c>
    </row>
    <row r="532" spans="1:10" s="63" customFormat="1" ht="15.75" customHeight="1">
      <c r="A532" s="538"/>
      <c r="B532" s="539" t="s">
        <v>1302</v>
      </c>
      <c r="C532" s="544"/>
      <c r="D532" s="544"/>
      <c r="E532" s="540" t="s">
        <v>108</v>
      </c>
      <c r="F532" s="541"/>
      <c r="G532" s="542">
        <v>64</v>
      </c>
      <c r="H532" s="542">
        <v>419</v>
      </c>
      <c r="I532" s="542">
        <v>273</v>
      </c>
      <c r="J532" s="543">
        <v>146</v>
      </c>
    </row>
    <row r="533" spans="1:10" s="63" customFormat="1" ht="15.75" customHeight="1">
      <c r="A533" s="538"/>
      <c r="B533" s="539"/>
      <c r="C533" s="544" t="s">
        <v>1303</v>
      </c>
      <c r="D533" s="544"/>
      <c r="E533" s="540" t="s">
        <v>621</v>
      </c>
      <c r="F533" s="541" t="s">
        <v>622</v>
      </c>
      <c r="G533" s="545" t="s">
        <v>3</v>
      </c>
      <c r="H533" s="545" t="s">
        <v>3</v>
      </c>
      <c r="I533" s="545" t="s">
        <v>3</v>
      </c>
      <c r="J533" s="546" t="s">
        <v>3</v>
      </c>
    </row>
    <row r="534" spans="1:10" s="63" customFormat="1" ht="15.75" customHeight="1">
      <c r="A534" s="538"/>
      <c r="B534" s="539"/>
      <c r="C534" s="544" t="s">
        <v>1304</v>
      </c>
      <c r="D534" s="544"/>
      <c r="E534" s="540" t="s">
        <v>108</v>
      </c>
      <c r="F534" s="541"/>
      <c r="G534" s="542">
        <v>64</v>
      </c>
      <c r="H534" s="542">
        <v>419</v>
      </c>
      <c r="I534" s="542">
        <v>273</v>
      </c>
      <c r="J534" s="543">
        <v>146</v>
      </c>
    </row>
    <row r="535" spans="1:10" s="63" customFormat="1" ht="15.75" customHeight="1">
      <c r="A535" s="538"/>
      <c r="B535" s="539" t="s">
        <v>1305</v>
      </c>
      <c r="C535" s="544"/>
      <c r="D535" s="544"/>
      <c r="E535" s="540" t="s">
        <v>1306</v>
      </c>
      <c r="F535" s="541" t="s">
        <v>622</v>
      </c>
      <c r="G535" s="542">
        <v>1090</v>
      </c>
      <c r="H535" s="542">
        <v>6352</v>
      </c>
      <c r="I535" s="542">
        <v>4837</v>
      </c>
      <c r="J535" s="543">
        <v>1515</v>
      </c>
    </row>
    <row r="536" spans="1:10" s="63" customFormat="1" ht="15.75" customHeight="1">
      <c r="A536" s="538"/>
      <c r="B536" s="539"/>
      <c r="C536" s="544" t="s">
        <v>1307</v>
      </c>
      <c r="D536" s="544"/>
      <c r="E536" s="540" t="s">
        <v>621</v>
      </c>
      <c r="F536" s="541" t="s">
        <v>622</v>
      </c>
      <c r="G536" s="542">
        <v>1</v>
      </c>
      <c r="H536" s="542">
        <v>4</v>
      </c>
      <c r="I536" s="542">
        <v>3</v>
      </c>
      <c r="J536" s="543">
        <v>1</v>
      </c>
    </row>
    <row r="537" spans="1:10" s="63" customFormat="1" ht="15.75" customHeight="1">
      <c r="A537" s="538"/>
      <c r="B537" s="539"/>
      <c r="C537" s="544" t="s">
        <v>1308</v>
      </c>
      <c r="D537" s="544"/>
      <c r="E537" s="540" t="s">
        <v>1309</v>
      </c>
      <c r="F537" s="541"/>
      <c r="G537" s="542">
        <v>104</v>
      </c>
      <c r="H537" s="542">
        <v>403</v>
      </c>
      <c r="I537" s="542">
        <v>150</v>
      </c>
      <c r="J537" s="543">
        <v>253</v>
      </c>
    </row>
    <row r="538" spans="1:10" s="63" customFormat="1" ht="15.75" customHeight="1">
      <c r="A538" s="538"/>
      <c r="B538" s="539"/>
      <c r="C538" s="544" t="s">
        <v>1310</v>
      </c>
      <c r="D538" s="544"/>
      <c r="E538" s="540" t="s">
        <v>1311</v>
      </c>
      <c r="F538" s="541"/>
      <c r="G538" s="542">
        <v>733</v>
      </c>
      <c r="H538" s="542">
        <v>4241</v>
      </c>
      <c r="I538" s="542">
        <v>3380</v>
      </c>
      <c r="J538" s="543">
        <v>861</v>
      </c>
    </row>
    <row r="539" spans="1:10" s="63" customFormat="1" ht="15.75" customHeight="1">
      <c r="A539" s="538"/>
      <c r="B539" s="539"/>
      <c r="C539" s="544"/>
      <c r="D539" s="544" t="s">
        <v>1312</v>
      </c>
      <c r="E539" s="540" t="s">
        <v>1313</v>
      </c>
      <c r="F539" s="541"/>
      <c r="G539" s="542">
        <v>506</v>
      </c>
      <c r="H539" s="542">
        <v>3010</v>
      </c>
      <c r="I539" s="542">
        <v>2397</v>
      </c>
      <c r="J539" s="543">
        <v>613</v>
      </c>
    </row>
    <row r="540" spans="1:10" s="63" customFormat="1" ht="15.75" customHeight="1">
      <c r="A540" s="538"/>
      <c r="B540" s="539"/>
      <c r="C540" s="544"/>
      <c r="D540" s="544" t="s">
        <v>1314</v>
      </c>
      <c r="E540" s="540" t="s">
        <v>1315</v>
      </c>
      <c r="F540" s="541"/>
      <c r="G540" s="542">
        <v>182</v>
      </c>
      <c r="H540" s="542">
        <v>935</v>
      </c>
      <c r="I540" s="542">
        <v>744</v>
      </c>
      <c r="J540" s="543">
        <v>191</v>
      </c>
    </row>
    <row r="541" spans="1:10" s="63" customFormat="1" ht="15.75" customHeight="1">
      <c r="A541" s="538"/>
      <c r="B541" s="539"/>
      <c r="C541" s="544"/>
      <c r="D541" s="544" t="s">
        <v>1316</v>
      </c>
      <c r="E541" s="540" t="s">
        <v>1317</v>
      </c>
      <c r="F541" s="541"/>
      <c r="G541" s="542">
        <v>45</v>
      </c>
      <c r="H541" s="542">
        <v>296</v>
      </c>
      <c r="I541" s="542">
        <v>239</v>
      </c>
      <c r="J541" s="543">
        <v>57</v>
      </c>
    </row>
    <row r="542" spans="1:10" s="63" customFormat="1" ht="15.75" customHeight="1">
      <c r="A542" s="538"/>
      <c r="B542" s="539"/>
      <c r="C542" s="544" t="s">
        <v>1318</v>
      </c>
      <c r="D542" s="544"/>
      <c r="E542" s="540" t="s">
        <v>1319</v>
      </c>
      <c r="F542" s="541"/>
      <c r="G542" s="542">
        <v>30</v>
      </c>
      <c r="H542" s="542">
        <v>172</v>
      </c>
      <c r="I542" s="542">
        <v>135</v>
      </c>
      <c r="J542" s="543">
        <v>37</v>
      </c>
    </row>
    <row r="543" spans="1:10" s="63" customFormat="1" ht="15.75" customHeight="1">
      <c r="A543" s="538"/>
      <c r="B543" s="539"/>
      <c r="C543" s="544" t="s">
        <v>1320</v>
      </c>
      <c r="D543" s="544"/>
      <c r="E543" s="540" t="s">
        <v>1321</v>
      </c>
      <c r="F543" s="541"/>
      <c r="G543" s="542">
        <v>14</v>
      </c>
      <c r="H543" s="542">
        <v>118</v>
      </c>
      <c r="I543" s="542">
        <v>106</v>
      </c>
      <c r="J543" s="543">
        <v>12</v>
      </c>
    </row>
    <row r="544" spans="1:10" s="63" customFormat="1" ht="15.75" customHeight="1">
      <c r="A544" s="538"/>
      <c r="B544" s="539"/>
      <c r="C544" s="544" t="s">
        <v>1322</v>
      </c>
      <c r="D544" s="544"/>
      <c r="E544" s="540" t="s">
        <v>1323</v>
      </c>
      <c r="F544" s="541"/>
      <c r="G544" s="542">
        <v>10</v>
      </c>
      <c r="H544" s="542">
        <v>106</v>
      </c>
      <c r="I544" s="542">
        <v>73</v>
      </c>
      <c r="J544" s="543">
        <v>33</v>
      </c>
    </row>
    <row r="545" spans="1:10" s="63" customFormat="1" ht="15.75" customHeight="1">
      <c r="A545" s="538"/>
      <c r="B545" s="539"/>
      <c r="C545" s="544" t="s">
        <v>1324</v>
      </c>
      <c r="D545" s="544"/>
      <c r="E545" s="540" t="s">
        <v>1325</v>
      </c>
      <c r="F545" s="541"/>
      <c r="G545" s="542">
        <v>119</v>
      </c>
      <c r="H545" s="542">
        <v>359</v>
      </c>
      <c r="I545" s="542">
        <v>190</v>
      </c>
      <c r="J545" s="543">
        <v>169</v>
      </c>
    </row>
    <row r="546" spans="1:10" s="63" customFormat="1" ht="15.75" customHeight="1">
      <c r="A546" s="538"/>
      <c r="B546" s="539"/>
      <c r="C546" s="544" t="s">
        <v>1326</v>
      </c>
      <c r="D546" s="544"/>
      <c r="E546" s="540" t="s">
        <v>1327</v>
      </c>
      <c r="F546" s="541"/>
      <c r="G546" s="542">
        <v>79</v>
      </c>
      <c r="H546" s="542">
        <v>949</v>
      </c>
      <c r="I546" s="542">
        <v>800</v>
      </c>
      <c r="J546" s="543">
        <v>149</v>
      </c>
    </row>
    <row r="547" spans="1:10" s="63" customFormat="1" ht="15.75" customHeight="1">
      <c r="A547" s="532" t="s">
        <v>1328</v>
      </c>
      <c r="B547" s="533"/>
      <c r="C547" s="547"/>
      <c r="D547" s="547"/>
      <c r="E547" s="564" t="s">
        <v>109</v>
      </c>
      <c r="F547" s="535"/>
      <c r="G547" s="536">
        <v>7877</v>
      </c>
      <c r="H547" s="536">
        <v>44283</v>
      </c>
      <c r="I547" s="536">
        <v>15401</v>
      </c>
      <c r="J547" s="537">
        <v>28858</v>
      </c>
    </row>
    <row r="548" spans="1:10" s="63" customFormat="1" ht="15.75" customHeight="1">
      <c r="A548" s="538"/>
      <c r="B548" s="539" t="s">
        <v>1329</v>
      </c>
      <c r="C548" s="544"/>
      <c r="D548" s="544"/>
      <c r="E548" s="540" t="s">
        <v>110</v>
      </c>
      <c r="F548" s="541"/>
      <c r="G548" s="542">
        <v>611</v>
      </c>
      <c r="H548" s="542">
        <v>8115</v>
      </c>
      <c r="I548" s="542">
        <v>3123</v>
      </c>
      <c r="J548" s="543">
        <v>4992</v>
      </c>
    </row>
    <row r="549" spans="1:10" s="63" customFormat="1" ht="15.75" customHeight="1">
      <c r="A549" s="538"/>
      <c r="B549" s="539"/>
      <c r="C549" s="544" t="s">
        <v>1330</v>
      </c>
      <c r="D549" s="544"/>
      <c r="E549" s="540" t="s">
        <v>621</v>
      </c>
      <c r="F549" s="541" t="s">
        <v>622</v>
      </c>
      <c r="G549" s="542">
        <v>1</v>
      </c>
      <c r="H549" s="542">
        <v>46</v>
      </c>
      <c r="I549" s="542">
        <v>28</v>
      </c>
      <c r="J549" s="543">
        <v>18</v>
      </c>
    </row>
    <row r="550" spans="1:10" s="63" customFormat="1" ht="15.75" customHeight="1">
      <c r="A550" s="538"/>
      <c r="B550" s="539"/>
      <c r="C550" s="544" t="s">
        <v>1331</v>
      </c>
      <c r="D550" s="544"/>
      <c r="E550" s="540" t="s">
        <v>1332</v>
      </c>
      <c r="F550" s="541"/>
      <c r="G550" s="542">
        <v>526</v>
      </c>
      <c r="H550" s="542">
        <v>7728</v>
      </c>
      <c r="I550" s="542">
        <v>2970</v>
      </c>
      <c r="J550" s="543">
        <v>4758</v>
      </c>
    </row>
    <row r="551" spans="1:10" s="63" customFormat="1" ht="15.75" customHeight="1">
      <c r="A551" s="538"/>
      <c r="B551" s="539"/>
      <c r="C551" s="544" t="s">
        <v>1333</v>
      </c>
      <c r="D551" s="544"/>
      <c r="E551" s="540" t="s">
        <v>1334</v>
      </c>
      <c r="F551" s="541"/>
      <c r="G551" s="542">
        <v>7</v>
      </c>
      <c r="H551" s="542">
        <v>39</v>
      </c>
      <c r="I551" s="542">
        <v>17</v>
      </c>
      <c r="J551" s="543">
        <v>22</v>
      </c>
    </row>
    <row r="552" spans="1:10" s="63" customFormat="1" ht="15.75" customHeight="1">
      <c r="A552" s="538"/>
      <c r="B552" s="539"/>
      <c r="C552" s="544" t="s">
        <v>1335</v>
      </c>
      <c r="D552" s="544"/>
      <c r="E552" s="540" t="s">
        <v>1336</v>
      </c>
      <c r="F552" s="541"/>
      <c r="G552" s="542">
        <v>16</v>
      </c>
      <c r="H552" s="542">
        <v>27</v>
      </c>
      <c r="I552" s="542">
        <v>7</v>
      </c>
      <c r="J552" s="543">
        <v>20</v>
      </c>
    </row>
    <row r="553" spans="1:10" s="63" customFormat="1" ht="15.75" customHeight="1">
      <c r="A553" s="538"/>
      <c r="B553" s="539"/>
      <c r="C553" s="544" t="s">
        <v>1337</v>
      </c>
      <c r="D553" s="544"/>
      <c r="E553" s="540" t="s">
        <v>1338</v>
      </c>
      <c r="F553" s="565"/>
      <c r="G553" s="542">
        <v>61</v>
      </c>
      <c r="H553" s="542">
        <v>275</v>
      </c>
      <c r="I553" s="542">
        <v>101</v>
      </c>
      <c r="J553" s="543">
        <v>174</v>
      </c>
    </row>
    <row r="554" spans="1:10" s="63" customFormat="1" ht="15.75" customHeight="1">
      <c r="A554" s="538"/>
      <c r="B554" s="539"/>
      <c r="C554" s="544"/>
      <c r="D554" s="544" t="s">
        <v>1339</v>
      </c>
      <c r="E554" s="540" t="s">
        <v>1340</v>
      </c>
      <c r="F554" s="565"/>
      <c r="G554" s="542">
        <v>5</v>
      </c>
      <c r="H554" s="542">
        <v>14</v>
      </c>
      <c r="I554" s="542">
        <v>3</v>
      </c>
      <c r="J554" s="543">
        <v>11</v>
      </c>
    </row>
    <row r="555" spans="1:10" s="63" customFormat="1" ht="15.75" customHeight="1">
      <c r="A555" s="538"/>
      <c r="B555" s="539"/>
      <c r="C555" s="544"/>
      <c r="D555" s="544" t="s">
        <v>1341</v>
      </c>
      <c r="E555" s="540" t="s">
        <v>1342</v>
      </c>
      <c r="F555" s="541"/>
      <c r="G555" s="542">
        <v>56</v>
      </c>
      <c r="H555" s="542">
        <v>261</v>
      </c>
      <c r="I555" s="542">
        <v>98</v>
      </c>
      <c r="J555" s="543">
        <v>163</v>
      </c>
    </row>
    <row r="556" spans="1:10" s="63" customFormat="1" ht="15.75" customHeight="1">
      <c r="A556" s="538"/>
      <c r="B556" s="539" t="s">
        <v>1343</v>
      </c>
      <c r="C556" s="544"/>
      <c r="D556" s="544"/>
      <c r="E556" s="540" t="s">
        <v>111</v>
      </c>
      <c r="F556" s="541"/>
      <c r="G556" s="542">
        <v>6770</v>
      </c>
      <c r="H556" s="542">
        <v>31379</v>
      </c>
      <c r="I556" s="542">
        <v>11129</v>
      </c>
      <c r="J556" s="543">
        <v>20226</v>
      </c>
    </row>
    <row r="557" spans="1:10" s="63" customFormat="1" ht="15.75" customHeight="1">
      <c r="A557" s="538"/>
      <c r="B557" s="539"/>
      <c r="C557" s="544" t="s">
        <v>1344</v>
      </c>
      <c r="D557" s="544"/>
      <c r="E557" s="540" t="s">
        <v>621</v>
      </c>
      <c r="F557" s="541" t="s">
        <v>622</v>
      </c>
      <c r="G557" s="542">
        <v>23</v>
      </c>
      <c r="H557" s="542">
        <v>89</v>
      </c>
      <c r="I557" s="542">
        <v>43</v>
      </c>
      <c r="J557" s="543">
        <v>46</v>
      </c>
    </row>
    <row r="558" spans="1:10" s="63" customFormat="1" ht="15.75" customHeight="1">
      <c r="A558" s="538"/>
      <c r="B558" s="539"/>
      <c r="C558" s="544" t="s">
        <v>1345</v>
      </c>
      <c r="D558" s="544"/>
      <c r="E558" s="540" t="s">
        <v>1346</v>
      </c>
      <c r="F558" s="541" t="s">
        <v>622</v>
      </c>
      <c r="G558" s="542">
        <v>685</v>
      </c>
      <c r="H558" s="542">
        <v>4449</v>
      </c>
      <c r="I558" s="542">
        <v>1360</v>
      </c>
      <c r="J558" s="543">
        <v>3089</v>
      </c>
    </row>
    <row r="559" spans="1:10" s="63" customFormat="1" ht="15.75" customHeight="1">
      <c r="A559" s="538"/>
      <c r="B559" s="539"/>
      <c r="C559" s="544" t="s">
        <v>1347</v>
      </c>
      <c r="D559" s="544"/>
      <c r="E559" s="540" t="s">
        <v>1348</v>
      </c>
      <c r="F559" s="541"/>
      <c r="G559" s="542">
        <v>1368</v>
      </c>
      <c r="H559" s="542">
        <v>8118</v>
      </c>
      <c r="I559" s="542">
        <v>3429</v>
      </c>
      <c r="J559" s="543">
        <v>4689</v>
      </c>
    </row>
    <row r="560" spans="1:10" s="63" customFormat="1" ht="15.75" customHeight="1">
      <c r="A560" s="538"/>
      <c r="B560" s="539"/>
      <c r="C560" s="544"/>
      <c r="D560" s="544" t="s">
        <v>1349</v>
      </c>
      <c r="E560" s="540" t="s">
        <v>1350</v>
      </c>
      <c r="F560" s="541"/>
      <c r="G560" s="542">
        <v>376</v>
      </c>
      <c r="H560" s="542">
        <v>2510</v>
      </c>
      <c r="I560" s="542">
        <v>983</v>
      </c>
      <c r="J560" s="543">
        <v>1527</v>
      </c>
    </row>
    <row r="561" spans="1:10" s="63" customFormat="1" ht="15.75" customHeight="1">
      <c r="A561" s="538"/>
      <c r="B561" s="539"/>
      <c r="C561" s="544"/>
      <c r="D561" s="544" t="s">
        <v>1351</v>
      </c>
      <c r="E561" s="540" t="s">
        <v>1352</v>
      </c>
      <c r="F561" s="541"/>
      <c r="G561" s="542">
        <v>483</v>
      </c>
      <c r="H561" s="542">
        <v>2302</v>
      </c>
      <c r="I561" s="542">
        <v>1033</v>
      </c>
      <c r="J561" s="543">
        <v>1269</v>
      </c>
    </row>
    <row r="562" spans="1:10" s="63" customFormat="1" ht="15.75" customHeight="1">
      <c r="A562" s="538"/>
      <c r="B562" s="539"/>
      <c r="C562" s="544"/>
      <c r="D562" s="544" t="s">
        <v>1353</v>
      </c>
      <c r="E562" s="540" t="s">
        <v>1354</v>
      </c>
      <c r="F562" s="541"/>
      <c r="G562" s="542">
        <v>189</v>
      </c>
      <c r="H562" s="542">
        <v>1180</v>
      </c>
      <c r="I562" s="542">
        <v>563</v>
      </c>
      <c r="J562" s="543">
        <v>617</v>
      </c>
    </row>
    <row r="563" spans="1:10" s="63" customFormat="1" ht="15.75" customHeight="1">
      <c r="A563" s="538"/>
      <c r="B563" s="539"/>
      <c r="C563" s="544"/>
      <c r="D563" s="544" t="s">
        <v>1355</v>
      </c>
      <c r="E563" s="540" t="s">
        <v>1356</v>
      </c>
      <c r="F563" s="541"/>
      <c r="G563" s="542">
        <v>320</v>
      </c>
      <c r="H563" s="542">
        <v>2126</v>
      </c>
      <c r="I563" s="542">
        <v>850</v>
      </c>
      <c r="J563" s="543">
        <v>1276</v>
      </c>
    </row>
    <row r="564" spans="1:10" s="63" customFormat="1" ht="15.75" customHeight="1">
      <c r="A564" s="538"/>
      <c r="B564" s="539"/>
      <c r="C564" s="544" t="s">
        <v>1357</v>
      </c>
      <c r="D564" s="544"/>
      <c r="E564" s="540" t="s">
        <v>1358</v>
      </c>
      <c r="F564" s="541"/>
      <c r="G564" s="542">
        <v>260</v>
      </c>
      <c r="H564" s="542">
        <v>1768</v>
      </c>
      <c r="I564" s="542">
        <v>496</v>
      </c>
      <c r="J564" s="543">
        <v>1272</v>
      </c>
    </row>
    <row r="565" spans="1:10" s="63" customFormat="1" ht="15.75" customHeight="1">
      <c r="A565" s="538"/>
      <c r="B565" s="539"/>
      <c r="C565" s="544" t="s">
        <v>1359</v>
      </c>
      <c r="D565" s="544"/>
      <c r="E565" s="540" t="s">
        <v>1360</v>
      </c>
      <c r="F565" s="541"/>
      <c r="G565" s="542">
        <v>225</v>
      </c>
      <c r="H565" s="542">
        <v>1496</v>
      </c>
      <c r="I565" s="542">
        <v>667</v>
      </c>
      <c r="J565" s="543">
        <v>829</v>
      </c>
    </row>
    <row r="566" spans="1:10" s="63" customFormat="1" ht="15.75" customHeight="1">
      <c r="A566" s="556"/>
      <c r="B566" s="557"/>
      <c r="C566" s="558" t="s">
        <v>1361</v>
      </c>
      <c r="D566" s="558"/>
      <c r="E566" s="559" t="s">
        <v>1362</v>
      </c>
      <c r="F566" s="560"/>
      <c r="G566" s="561">
        <v>1356</v>
      </c>
      <c r="H566" s="561">
        <v>5104</v>
      </c>
      <c r="I566" s="561">
        <v>2531</v>
      </c>
      <c r="J566" s="562">
        <v>2573</v>
      </c>
    </row>
    <row r="567" spans="1:10" s="63" customFormat="1" ht="15.75" customHeight="1">
      <c r="A567" s="538"/>
      <c r="B567" s="539"/>
      <c r="C567" s="544" t="s">
        <v>1363</v>
      </c>
      <c r="D567" s="544"/>
      <c r="E567" s="540" t="s">
        <v>1364</v>
      </c>
      <c r="F567" s="541"/>
      <c r="G567" s="542">
        <v>2287</v>
      </c>
      <c r="H567" s="542">
        <v>7098</v>
      </c>
      <c r="I567" s="542">
        <v>1526</v>
      </c>
      <c r="J567" s="543">
        <v>5572</v>
      </c>
    </row>
    <row r="568" spans="1:10" s="63" customFormat="1" ht="15.75" customHeight="1">
      <c r="A568" s="538"/>
      <c r="B568" s="539"/>
      <c r="C568" s="544" t="s">
        <v>1365</v>
      </c>
      <c r="D568" s="544"/>
      <c r="E568" s="540" t="s">
        <v>1366</v>
      </c>
      <c r="F568" s="541"/>
      <c r="G568" s="542">
        <v>374</v>
      </c>
      <c r="H568" s="542">
        <v>1370</v>
      </c>
      <c r="I568" s="542">
        <v>453</v>
      </c>
      <c r="J568" s="543">
        <v>893</v>
      </c>
    </row>
    <row r="569" spans="1:10" s="63" customFormat="1" ht="15.75" customHeight="1">
      <c r="A569" s="538"/>
      <c r="B569" s="539"/>
      <c r="C569" s="544" t="s">
        <v>1367</v>
      </c>
      <c r="D569" s="544"/>
      <c r="E569" s="540" t="s">
        <v>1368</v>
      </c>
      <c r="F569" s="541"/>
      <c r="G569" s="542">
        <v>192</v>
      </c>
      <c r="H569" s="542">
        <v>1887</v>
      </c>
      <c r="I569" s="542">
        <v>624</v>
      </c>
      <c r="J569" s="543">
        <v>1263</v>
      </c>
    </row>
    <row r="570" spans="1:10" s="63" customFormat="1" ht="15.75" customHeight="1">
      <c r="A570" s="538"/>
      <c r="B570" s="539"/>
      <c r="C570" s="544"/>
      <c r="D570" s="544" t="s">
        <v>1369</v>
      </c>
      <c r="E570" s="540" t="s">
        <v>1370</v>
      </c>
      <c r="F570" s="541"/>
      <c r="G570" s="542">
        <v>46</v>
      </c>
      <c r="H570" s="542">
        <v>981</v>
      </c>
      <c r="I570" s="542">
        <v>298</v>
      </c>
      <c r="J570" s="543">
        <v>683</v>
      </c>
    </row>
    <row r="571" spans="1:10" s="63" customFormat="1" ht="15.75" customHeight="1">
      <c r="A571" s="538"/>
      <c r="B571" s="539"/>
      <c r="C571" s="544"/>
      <c r="D571" s="544" t="s">
        <v>1371</v>
      </c>
      <c r="E571" s="540" t="s">
        <v>1372</v>
      </c>
      <c r="F571" s="541"/>
      <c r="G571" s="542">
        <v>111</v>
      </c>
      <c r="H571" s="542">
        <v>381</v>
      </c>
      <c r="I571" s="542">
        <v>165</v>
      </c>
      <c r="J571" s="543">
        <v>216</v>
      </c>
    </row>
    <row r="572" spans="1:10" s="63" customFormat="1" ht="15.75" customHeight="1">
      <c r="A572" s="538"/>
      <c r="B572" s="539"/>
      <c r="C572" s="544"/>
      <c r="D572" s="544" t="s">
        <v>1373</v>
      </c>
      <c r="E572" s="540" t="s">
        <v>1374</v>
      </c>
      <c r="F572" s="541"/>
      <c r="G572" s="542">
        <v>35</v>
      </c>
      <c r="H572" s="542">
        <v>525</v>
      </c>
      <c r="I572" s="542">
        <v>161</v>
      </c>
      <c r="J572" s="543">
        <v>364</v>
      </c>
    </row>
    <row r="573" spans="1:10" s="63" customFormat="1" ht="15.75" customHeight="1">
      <c r="A573" s="538"/>
      <c r="B573" s="539" t="s">
        <v>1375</v>
      </c>
      <c r="C573" s="544"/>
      <c r="D573" s="544"/>
      <c r="E573" s="540" t="s">
        <v>112</v>
      </c>
      <c r="F573" s="541"/>
      <c r="G573" s="542">
        <v>496</v>
      </c>
      <c r="H573" s="542">
        <v>4789</v>
      </c>
      <c r="I573" s="542">
        <v>1149</v>
      </c>
      <c r="J573" s="543">
        <v>3640</v>
      </c>
    </row>
    <row r="574" spans="1:10" s="63" customFormat="1" ht="15.75" customHeight="1">
      <c r="A574" s="538"/>
      <c r="B574" s="539"/>
      <c r="C574" s="544" t="s">
        <v>1376</v>
      </c>
      <c r="D574" s="544"/>
      <c r="E574" s="540" t="s">
        <v>621</v>
      </c>
      <c r="F574" s="541" t="s">
        <v>622</v>
      </c>
      <c r="G574" s="542">
        <v>5</v>
      </c>
      <c r="H574" s="542">
        <v>129</v>
      </c>
      <c r="I574" s="542">
        <v>24</v>
      </c>
      <c r="J574" s="543">
        <v>105</v>
      </c>
    </row>
    <row r="575" spans="1:10" s="63" customFormat="1" ht="15.75" customHeight="1">
      <c r="A575" s="538"/>
      <c r="B575" s="539"/>
      <c r="C575" s="544" t="s">
        <v>1377</v>
      </c>
      <c r="D575" s="544"/>
      <c r="E575" s="540" t="s">
        <v>1378</v>
      </c>
      <c r="F575" s="541"/>
      <c r="G575" s="542">
        <v>162</v>
      </c>
      <c r="H575" s="542">
        <v>1464</v>
      </c>
      <c r="I575" s="542">
        <v>385</v>
      </c>
      <c r="J575" s="543">
        <v>1079</v>
      </c>
    </row>
    <row r="576" spans="1:10" s="63" customFormat="1" ht="15.75" customHeight="1">
      <c r="A576" s="538"/>
      <c r="B576" s="539"/>
      <c r="C576" s="544" t="s">
        <v>1379</v>
      </c>
      <c r="D576" s="544"/>
      <c r="E576" s="540" t="s">
        <v>1380</v>
      </c>
      <c r="F576" s="541"/>
      <c r="G576" s="542">
        <v>329</v>
      </c>
      <c r="H576" s="542">
        <v>3196</v>
      </c>
      <c r="I576" s="542">
        <v>740</v>
      </c>
      <c r="J576" s="543">
        <v>2456</v>
      </c>
    </row>
    <row r="577" spans="1:10" s="63" customFormat="1" ht="15.75" customHeight="1">
      <c r="A577" s="532" t="s">
        <v>1381</v>
      </c>
      <c r="B577" s="533"/>
      <c r="C577" s="547"/>
      <c r="D577" s="547"/>
      <c r="E577" s="564" t="s">
        <v>114</v>
      </c>
      <c r="F577" s="535"/>
      <c r="G577" s="536">
        <v>5760</v>
      </c>
      <c r="H577" s="536">
        <v>24470</v>
      </c>
      <c r="I577" s="536">
        <v>10324</v>
      </c>
      <c r="J577" s="537">
        <v>14146</v>
      </c>
    </row>
    <row r="578" spans="1:10" s="63" customFormat="1" ht="15.75" customHeight="1">
      <c r="A578" s="538"/>
      <c r="B578" s="539" t="s">
        <v>1382</v>
      </c>
      <c r="C578" s="544"/>
      <c r="D578" s="544"/>
      <c r="E578" s="540" t="s">
        <v>115</v>
      </c>
      <c r="F578" s="541"/>
      <c r="G578" s="542">
        <v>4394</v>
      </c>
      <c r="H578" s="542">
        <v>11167</v>
      </c>
      <c r="I578" s="542">
        <v>3665</v>
      </c>
      <c r="J578" s="543">
        <v>7502</v>
      </c>
    </row>
    <row r="579" spans="1:10" s="63" customFormat="1" ht="15.75" customHeight="1">
      <c r="A579" s="538"/>
      <c r="B579" s="539"/>
      <c r="C579" s="544" t="s">
        <v>1383</v>
      </c>
      <c r="D579" s="544"/>
      <c r="E579" s="540" t="s">
        <v>621</v>
      </c>
      <c r="F579" s="541" t="s">
        <v>622</v>
      </c>
      <c r="G579" s="542">
        <v>6</v>
      </c>
      <c r="H579" s="542">
        <v>24</v>
      </c>
      <c r="I579" s="542">
        <v>15</v>
      </c>
      <c r="J579" s="543">
        <v>9</v>
      </c>
    </row>
    <row r="580" spans="1:10" s="63" customFormat="1" ht="15.75" customHeight="1">
      <c r="A580" s="538"/>
      <c r="B580" s="539"/>
      <c r="C580" s="544" t="s">
        <v>1384</v>
      </c>
      <c r="D580" s="544"/>
      <c r="E580" s="540" t="s">
        <v>1385</v>
      </c>
      <c r="F580" s="541"/>
      <c r="G580" s="542">
        <v>736</v>
      </c>
      <c r="H580" s="542">
        <v>3200</v>
      </c>
      <c r="I580" s="542">
        <v>1047</v>
      </c>
      <c r="J580" s="543">
        <v>2153</v>
      </c>
    </row>
    <row r="581" spans="1:10" s="63" customFormat="1" ht="15.75" customHeight="1">
      <c r="A581" s="538"/>
      <c r="B581" s="539"/>
      <c r="C581" s="544"/>
      <c r="D581" s="544" t="s">
        <v>1386</v>
      </c>
      <c r="E581" s="540" t="s">
        <v>1387</v>
      </c>
      <c r="F581" s="541"/>
      <c r="G581" s="542">
        <v>669</v>
      </c>
      <c r="H581" s="542">
        <v>1992</v>
      </c>
      <c r="I581" s="542">
        <v>652</v>
      </c>
      <c r="J581" s="543">
        <v>1340</v>
      </c>
    </row>
    <row r="582" spans="1:10" s="63" customFormat="1" ht="15.75" customHeight="1">
      <c r="A582" s="538"/>
      <c r="B582" s="539"/>
      <c r="C582" s="544"/>
      <c r="D582" s="544" t="s">
        <v>1388</v>
      </c>
      <c r="E582" s="540" t="s">
        <v>1389</v>
      </c>
      <c r="F582" s="541"/>
      <c r="G582" s="542">
        <v>67</v>
      </c>
      <c r="H582" s="542">
        <v>1208</v>
      </c>
      <c r="I582" s="542">
        <v>395</v>
      </c>
      <c r="J582" s="543">
        <v>813</v>
      </c>
    </row>
    <row r="583" spans="1:10" s="63" customFormat="1" ht="15.75" customHeight="1">
      <c r="A583" s="538"/>
      <c r="B583" s="539"/>
      <c r="C583" s="544" t="s">
        <v>1390</v>
      </c>
      <c r="D583" s="544"/>
      <c r="E583" s="540" t="s">
        <v>1391</v>
      </c>
      <c r="F583" s="541"/>
      <c r="G583" s="542">
        <v>1258</v>
      </c>
      <c r="H583" s="542">
        <v>2391</v>
      </c>
      <c r="I583" s="542">
        <v>1369</v>
      </c>
      <c r="J583" s="543">
        <v>1022</v>
      </c>
    </row>
    <row r="584" spans="1:10" s="63" customFormat="1" ht="15.75" customHeight="1">
      <c r="A584" s="538"/>
      <c r="B584" s="539"/>
      <c r="C584" s="544" t="s">
        <v>1392</v>
      </c>
      <c r="D584" s="544"/>
      <c r="E584" s="540" t="s">
        <v>1393</v>
      </c>
      <c r="F584" s="541"/>
      <c r="G584" s="542">
        <v>2135</v>
      </c>
      <c r="H584" s="542">
        <v>4327</v>
      </c>
      <c r="I584" s="542">
        <v>903</v>
      </c>
      <c r="J584" s="543">
        <v>3424</v>
      </c>
    </row>
    <row r="585" spans="1:10" s="63" customFormat="1" ht="15.75" customHeight="1">
      <c r="A585" s="538"/>
      <c r="B585" s="539"/>
      <c r="C585" s="544" t="s">
        <v>1394</v>
      </c>
      <c r="D585" s="544"/>
      <c r="E585" s="540" t="s">
        <v>1395</v>
      </c>
      <c r="F585" s="541"/>
      <c r="G585" s="542">
        <v>15</v>
      </c>
      <c r="H585" s="542">
        <v>103</v>
      </c>
      <c r="I585" s="542">
        <v>33</v>
      </c>
      <c r="J585" s="543">
        <v>70</v>
      </c>
    </row>
    <row r="586" spans="1:10" s="63" customFormat="1" ht="15.75" customHeight="1">
      <c r="A586" s="538"/>
      <c r="B586" s="539"/>
      <c r="C586" s="544" t="s">
        <v>1396</v>
      </c>
      <c r="D586" s="544"/>
      <c r="E586" s="540" t="s">
        <v>1397</v>
      </c>
      <c r="F586" s="541"/>
      <c r="G586" s="542">
        <v>55</v>
      </c>
      <c r="H586" s="542">
        <v>620</v>
      </c>
      <c r="I586" s="542">
        <v>199</v>
      </c>
      <c r="J586" s="543">
        <v>421</v>
      </c>
    </row>
    <row r="587" spans="1:10" s="63" customFormat="1" ht="15.75" customHeight="1">
      <c r="A587" s="538"/>
      <c r="B587" s="539"/>
      <c r="C587" s="544" t="s">
        <v>1398</v>
      </c>
      <c r="D587" s="544"/>
      <c r="E587" s="540" t="s">
        <v>1399</v>
      </c>
      <c r="F587" s="541"/>
      <c r="G587" s="542">
        <v>189</v>
      </c>
      <c r="H587" s="542">
        <v>502</v>
      </c>
      <c r="I587" s="542">
        <v>99</v>
      </c>
      <c r="J587" s="543">
        <v>403</v>
      </c>
    </row>
    <row r="588" spans="1:10" s="63" customFormat="1" ht="15.75" customHeight="1">
      <c r="A588" s="538"/>
      <c r="B588" s="539" t="s">
        <v>1400</v>
      </c>
      <c r="C588" s="544"/>
      <c r="D588" s="544"/>
      <c r="E588" s="563" t="s">
        <v>116</v>
      </c>
      <c r="F588" s="541"/>
      <c r="G588" s="542">
        <v>754</v>
      </c>
      <c r="H588" s="542">
        <v>4628</v>
      </c>
      <c r="I588" s="542">
        <v>2204</v>
      </c>
      <c r="J588" s="543">
        <v>2424</v>
      </c>
    </row>
    <row r="589" spans="1:10" s="63" customFormat="1" ht="15.75" customHeight="1">
      <c r="A589" s="538"/>
      <c r="B589" s="539"/>
      <c r="C589" s="544" t="s">
        <v>1401</v>
      </c>
      <c r="D589" s="544"/>
      <c r="E589" s="563" t="s">
        <v>621</v>
      </c>
      <c r="F589" s="541" t="s">
        <v>622</v>
      </c>
      <c r="G589" s="542">
        <v>2</v>
      </c>
      <c r="H589" s="542">
        <v>17</v>
      </c>
      <c r="I589" s="542">
        <v>7</v>
      </c>
      <c r="J589" s="543">
        <v>10</v>
      </c>
    </row>
    <row r="590" spans="1:10" s="63" customFormat="1" ht="15.75" customHeight="1">
      <c r="A590" s="538"/>
      <c r="B590" s="539"/>
      <c r="C590" s="544" t="s">
        <v>1402</v>
      </c>
      <c r="D590" s="544"/>
      <c r="E590" s="540" t="s">
        <v>1403</v>
      </c>
      <c r="F590" s="541"/>
      <c r="G590" s="542">
        <v>90</v>
      </c>
      <c r="H590" s="542">
        <v>707</v>
      </c>
      <c r="I590" s="542">
        <v>354</v>
      </c>
      <c r="J590" s="543">
        <v>353</v>
      </c>
    </row>
    <row r="591" spans="1:10" s="63" customFormat="1" ht="15.75" customHeight="1">
      <c r="A591" s="538"/>
      <c r="B591" s="539"/>
      <c r="C591" s="544" t="s">
        <v>1404</v>
      </c>
      <c r="D591" s="544"/>
      <c r="E591" s="540" t="s">
        <v>1405</v>
      </c>
      <c r="F591" s="541"/>
      <c r="G591" s="542">
        <v>96</v>
      </c>
      <c r="H591" s="542">
        <v>173</v>
      </c>
      <c r="I591" s="542">
        <v>49</v>
      </c>
      <c r="J591" s="543">
        <v>124</v>
      </c>
    </row>
    <row r="592" spans="1:10" s="63" customFormat="1" ht="15.75" customHeight="1">
      <c r="A592" s="538"/>
      <c r="B592" s="539"/>
      <c r="C592" s="544" t="s">
        <v>1406</v>
      </c>
      <c r="D592" s="544"/>
      <c r="E592" s="540" t="s">
        <v>1407</v>
      </c>
      <c r="F592" s="541"/>
      <c r="G592" s="545" t="s">
        <v>3</v>
      </c>
      <c r="H592" s="545" t="s">
        <v>3</v>
      </c>
      <c r="I592" s="545" t="s">
        <v>3</v>
      </c>
      <c r="J592" s="546" t="s">
        <v>3</v>
      </c>
    </row>
    <row r="593" spans="1:10" s="63" customFormat="1" ht="15.75" customHeight="1">
      <c r="A593" s="538"/>
      <c r="B593" s="539"/>
      <c r="C593" s="544" t="s">
        <v>1408</v>
      </c>
      <c r="D593" s="544"/>
      <c r="E593" s="540" t="s">
        <v>1409</v>
      </c>
      <c r="F593" s="541"/>
      <c r="G593" s="542">
        <v>19</v>
      </c>
      <c r="H593" s="542">
        <v>34</v>
      </c>
      <c r="I593" s="542">
        <v>27</v>
      </c>
      <c r="J593" s="543">
        <v>7</v>
      </c>
    </row>
    <row r="594" spans="1:10" s="63" customFormat="1" ht="15.75" customHeight="1">
      <c r="A594" s="538"/>
      <c r="B594" s="539"/>
      <c r="C594" s="544" t="s">
        <v>1410</v>
      </c>
      <c r="D594" s="544"/>
      <c r="E594" s="540" t="s">
        <v>1411</v>
      </c>
      <c r="F594" s="541"/>
      <c r="G594" s="542">
        <v>122</v>
      </c>
      <c r="H594" s="542">
        <v>1972</v>
      </c>
      <c r="I594" s="542">
        <v>759</v>
      </c>
      <c r="J594" s="543">
        <v>1213</v>
      </c>
    </row>
    <row r="595" spans="1:10" s="63" customFormat="1" ht="15.75" customHeight="1">
      <c r="A595" s="538"/>
      <c r="B595" s="539"/>
      <c r="C595" s="544"/>
      <c r="D595" s="544" t="s">
        <v>1412</v>
      </c>
      <c r="E595" s="540" t="s">
        <v>1413</v>
      </c>
      <c r="F595" s="541"/>
      <c r="G595" s="542">
        <v>98</v>
      </c>
      <c r="H595" s="542">
        <v>1180</v>
      </c>
      <c r="I595" s="542">
        <v>517</v>
      </c>
      <c r="J595" s="543">
        <v>663</v>
      </c>
    </row>
    <row r="596" spans="1:10" s="63" customFormat="1" ht="15.75" customHeight="1">
      <c r="A596" s="538"/>
      <c r="B596" s="539"/>
      <c r="C596" s="544"/>
      <c r="D596" s="544" t="s">
        <v>1414</v>
      </c>
      <c r="E596" s="540" t="s">
        <v>1415</v>
      </c>
      <c r="F596" s="541"/>
      <c r="G596" s="542">
        <v>18</v>
      </c>
      <c r="H596" s="542">
        <v>697</v>
      </c>
      <c r="I596" s="542">
        <v>219</v>
      </c>
      <c r="J596" s="543">
        <v>478</v>
      </c>
    </row>
    <row r="597" spans="1:10" s="63" customFormat="1" ht="15.75" customHeight="1">
      <c r="A597" s="538"/>
      <c r="B597" s="539"/>
      <c r="C597" s="544"/>
      <c r="D597" s="544" t="s">
        <v>1416</v>
      </c>
      <c r="E597" s="540" t="s">
        <v>1417</v>
      </c>
      <c r="F597" s="541"/>
      <c r="G597" s="542">
        <v>6</v>
      </c>
      <c r="H597" s="542">
        <v>95</v>
      </c>
      <c r="I597" s="542">
        <v>23</v>
      </c>
      <c r="J597" s="543">
        <v>72</v>
      </c>
    </row>
    <row r="598" spans="1:10" s="63" customFormat="1" ht="15.75" customHeight="1">
      <c r="A598" s="538"/>
      <c r="B598" s="539"/>
      <c r="C598" s="544" t="s">
        <v>1418</v>
      </c>
      <c r="D598" s="544"/>
      <c r="E598" s="540" t="s">
        <v>1419</v>
      </c>
      <c r="F598" s="541"/>
      <c r="G598" s="542">
        <v>425</v>
      </c>
      <c r="H598" s="542">
        <v>1725</v>
      </c>
      <c r="I598" s="542">
        <v>1008</v>
      </c>
      <c r="J598" s="543">
        <v>717</v>
      </c>
    </row>
    <row r="599" spans="1:10" s="63" customFormat="1" ht="15.75" customHeight="1">
      <c r="A599" s="538"/>
      <c r="B599" s="539"/>
      <c r="C599" s="544"/>
      <c r="D599" s="544" t="s">
        <v>1420</v>
      </c>
      <c r="E599" s="540" t="s">
        <v>1421</v>
      </c>
      <c r="F599" s="541"/>
      <c r="G599" s="542">
        <v>90</v>
      </c>
      <c r="H599" s="542">
        <v>303</v>
      </c>
      <c r="I599" s="542">
        <v>102</v>
      </c>
      <c r="J599" s="543">
        <v>201</v>
      </c>
    </row>
    <row r="600" spans="1:10" s="63" customFormat="1" ht="15.75" customHeight="1">
      <c r="A600" s="538"/>
      <c r="B600" s="539"/>
      <c r="C600" s="544"/>
      <c r="D600" s="544" t="s">
        <v>1422</v>
      </c>
      <c r="E600" s="540" t="s">
        <v>1423</v>
      </c>
      <c r="F600" s="541" t="s">
        <v>622</v>
      </c>
      <c r="G600" s="542">
        <v>335</v>
      </c>
      <c r="H600" s="542">
        <v>1422</v>
      </c>
      <c r="I600" s="542">
        <v>906</v>
      </c>
      <c r="J600" s="543">
        <v>516</v>
      </c>
    </row>
    <row r="601" spans="1:10" s="63" customFormat="1" ht="15.75" customHeight="1">
      <c r="A601" s="538"/>
      <c r="B601" s="539" t="s">
        <v>1424</v>
      </c>
      <c r="C601" s="544"/>
      <c r="D601" s="544"/>
      <c r="E601" s="540" t="s">
        <v>117</v>
      </c>
      <c r="F601" s="541"/>
      <c r="G601" s="542">
        <v>612</v>
      </c>
      <c r="H601" s="542">
        <v>8675</v>
      </c>
      <c r="I601" s="542">
        <v>4455</v>
      </c>
      <c r="J601" s="543">
        <v>4220</v>
      </c>
    </row>
    <row r="602" spans="1:10" s="63" customFormat="1" ht="15.75" customHeight="1">
      <c r="A602" s="538"/>
      <c r="B602" s="539"/>
      <c r="C602" s="544" t="s">
        <v>1425</v>
      </c>
      <c r="D602" s="544"/>
      <c r="E602" s="540" t="s">
        <v>621</v>
      </c>
      <c r="F602" s="541" t="s">
        <v>622</v>
      </c>
      <c r="G602" s="542">
        <v>12</v>
      </c>
      <c r="H602" s="542">
        <v>170</v>
      </c>
      <c r="I602" s="542">
        <v>108</v>
      </c>
      <c r="J602" s="543">
        <v>62</v>
      </c>
    </row>
    <row r="603" spans="1:10" s="63" customFormat="1" ht="15.75" customHeight="1">
      <c r="A603" s="538"/>
      <c r="B603" s="539"/>
      <c r="C603" s="544" t="s">
        <v>1426</v>
      </c>
      <c r="D603" s="544"/>
      <c r="E603" s="540" t="s">
        <v>1427</v>
      </c>
      <c r="F603" s="541"/>
      <c r="G603" s="542">
        <v>5</v>
      </c>
      <c r="H603" s="542">
        <v>86</v>
      </c>
      <c r="I603" s="542">
        <v>33</v>
      </c>
      <c r="J603" s="543">
        <v>53</v>
      </c>
    </row>
    <row r="604" spans="1:10" s="63" customFormat="1" ht="15.75" customHeight="1">
      <c r="A604" s="538"/>
      <c r="B604" s="539"/>
      <c r="C604" s="544" t="s">
        <v>1428</v>
      </c>
      <c r="D604" s="544"/>
      <c r="E604" s="540" t="s">
        <v>1429</v>
      </c>
      <c r="F604" s="541"/>
      <c r="G604" s="542">
        <v>15</v>
      </c>
      <c r="H604" s="542">
        <v>80</v>
      </c>
      <c r="I604" s="542">
        <v>43</v>
      </c>
      <c r="J604" s="543">
        <v>37</v>
      </c>
    </row>
    <row r="605" spans="1:10" s="63" customFormat="1" ht="15.75" customHeight="1">
      <c r="A605" s="538"/>
      <c r="B605" s="539"/>
      <c r="C605" s="544" t="s">
        <v>1430</v>
      </c>
      <c r="D605" s="544"/>
      <c r="E605" s="540" t="s">
        <v>1431</v>
      </c>
      <c r="F605" s="541"/>
      <c r="G605" s="545" t="s">
        <v>3</v>
      </c>
      <c r="H605" s="545" t="s">
        <v>3</v>
      </c>
      <c r="I605" s="545" t="s">
        <v>3</v>
      </c>
      <c r="J605" s="546" t="s">
        <v>3</v>
      </c>
    </row>
    <row r="606" spans="1:10" s="63" customFormat="1" ht="15.75" customHeight="1">
      <c r="A606" s="538"/>
      <c r="B606" s="539"/>
      <c r="C606" s="544" t="s">
        <v>1432</v>
      </c>
      <c r="D606" s="544"/>
      <c r="E606" s="540" t="s">
        <v>1433</v>
      </c>
      <c r="F606" s="541"/>
      <c r="G606" s="542">
        <v>169</v>
      </c>
      <c r="H606" s="542">
        <v>2592</v>
      </c>
      <c r="I606" s="542">
        <v>1161</v>
      </c>
      <c r="J606" s="543">
        <v>1431</v>
      </c>
    </row>
    <row r="607" spans="1:10" s="63" customFormat="1" ht="15.75" customHeight="1">
      <c r="A607" s="538"/>
      <c r="B607" s="539"/>
      <c r="C607" s="544"/>
      <c r="D607" s="544" t="s">
        <v>1434</v>
      </c>
      <c r="E607" s="540" t="s">
        <v>1435</v>
      </c>
      <c r="F607" s="541"/>
      <c r="G607" s="542">
        <v>23</v>
      </c>
      <c r="H607" s="542">
        <v>166</v>
      </c>
      <c r="I607" s="542">
        <v>120</v>
      </c>
      <c r="J607" s="543">
        <v>46</v>
      </c>
    </row>
    <row r="608" spans="1:10" s="63" customFormat="1" ht="15.75" customHeight="1">
      <c r="A608" s="538"/>
      <c r="B608" s="539"/>
      <c r="C608" s="544"/>
      <c r="D608" s="544" t="s">
        <v>1436</v>
      </c>
      <c r="E608" s="540" t="s">
        <v>1437</v>
      </c>
      <c r="F608" s="541"/>
      <c r="G608" s="542">
        <v>18</v>
      </c>
      <c r="H608" s="542">
        <v>69</v>
      </c>
      <c r="I608" s="542">
        <v>55</v>
      </c>
      <c r="J608" s="543">
        <v>14</v>
      </c>
    </row>
    <row r="609" spans="1:10" s="63" customFormat="1" ht="15.75" customHeight="1">
      <c r="A609" s="538"/>
      <c r="B609" s="539"/>
      <c r="C609" s="544"/>
      <c r="D609" s="544" t="s">
        <v>1438</v>
      </c>
      <c r="E609" s="540" t="s">
        <v>1439</v>
      </c>
      <c r="F609" s="541"/>
      <c r="G609" s="542">
        <v>36</v>
      </c>
      <c r="H609" s="542">
        <v>1528</v>
      </c>
      <c r="I609" s="542">
        <v>593</v>
      </c>
      <c r="J609" s="543">
        <v>935</v>
      </c>
    </row>
    <row r="610" spans="1:10" s="63" customFormat="1" ht="15.75" customHeight="1">
      <c r="A610" s="538"/>
      <c r="B610" s="539"/>
      <c r="C610" s="544"/>
      <c r="D610" s="544" t="s">
        <v>1440</v>
      </c>
      <c r="E610" s="540" t="s">
        <v>1441</v>
      </c>
      <c r="F610" s="541"/>
      <c r="G610" s="542">
        <v>35</v>
      </c>
      <c r="H610" s="542">
        <v>264</v>
      </c>
      <c r="I610" s="542">
        <v>141</v>
      </c>
      <c r="J610" s="543">
        <v>123</v>
      </c>
    </row>
    <row r="611" spans="1:10" s="63" customFormat="1" ht="15.75" customHeight="1">
      <c r="A611" s="538"/>
      <c r="B611" s="539"/>
      <c r="C611" s="544"/>
      <c r="D611" s="544" t="s">
        <v>1442</v>
      </c>
      <c r="E611" s="540" t="s">
        <v>1443</v>
      </c>
      <c r="F611" s="541"/>
      <c r="G611" s="542">
        <v>9</v>
      </c>
      <c r="H611" s="542">
        <v>121</v>
      </c>
      <c r="I611" s="542">
        <v>69</v>
      </c>
      <c r="J611" s="543">
        <v>52</v>
      </c>
    </row>
    <row r="612" spans="1:10" s="63" customFormat="1" ht="15.75" customHeight="1">
      <c r="A612" s="538"/>
      <c r="B612" s="539"/>
      <c r="C612" s="544"/>
      <c r="D612" s="544" t="s">
        <v>1444</v>
      </c>
      <c r="E612" s="540" t="s">
        <v>1445</v>
      </c>
      <c r="F612" s="541"/>
      <c r="G612" s="542">
        <v>4</v>
      </c>
      <c r="H612" s="542">
        <v>12</v>
      </c>
      <c r="I612" s="542">
        <v>9</v>
      </c>
      <c r="J612" s="543">
        <v>3</v>
      </c>
    </row>
    <row r="613" spans="1:10" s="63" customFormat="1" ht="15.75" customHeight="1">
      <c r="A613" s="556"/>
      <c r="B613" s="557"/>
      <c r="C613" s="558"/>
      <c r="D613" s="558" t="s">
        <v>1446</v>
      </c>
      <c r="E613" s="559" t="s">
        <v>1447</v>
      </c>
      <c r="F613" s="560"/>
      <c r="G613" s="561">
        <v>8</v>
      </c>
      <c r="H613" s="561">
        <v>21</v>
      </c>
      <c r="I613" s="561">
        <v>13</v>
      </c>
      <c r="J613" s="562">
        <v>8</v>
      </c>
    </row>
    <row r="614" spans="1:10" s="63" customFormat="1" ht="15.75" customHeight="1">
      <c r="A614" s="538"/>
      <c r="B614" s="539"/>
      <c r="C614" s="544"/>
      <c r="D614" s="544" t="s">
        <v>1448</v>
      </c>
      <c r="E614" s="540" t="s">
        <v>1449</v>
      </c>
      <c r="F614" s="541"/>
      <c r="G614" s="542">
        <v>36</v>
      </c>
      <c r="H614" s="542">
        <v>411</v>
      </c>
      <c r="I614" s="542">
        <v>161</v>
      </c>
      <c r="J614" s="543">
        <v>250</v>
      </c>
    </row>
    <row r="615" spans="1:10" s="63" customFormat="1" ht="15.75" customHeight="1">
      <c r="A615" s="538"/>
      <c r="B615" s="539"/>
      <c r="C615" s="544" t="s">
        <v>1450</v>
      </c>
      <c r="D615" s="544"/>
      <c r="E615" s="540" t="s">
        <v>1451</v>
      </c>
      <c r="F615" s="541"/>
      <c r="G615" s="542">
        <v>20</v>
      </c>
      <c r="H615" s="542">
        <v>312</v>
      </c>
      <c r="I615" s="542">
        <v>179</v>
      </c>
      <c r="J615" s="543">
        <v>133</v>
      </c>
    </row>
    <row r="616" spans="1:10" s="63" customFormat="1" ht="15.75" customHeight="1">
      <c r="A616" s="538"/>
      <c r="B616" s="539"/>
      <c r="C616" s="544" t="s">
        <v>1452</v>
      </c>
      <c r="D616" s="544"/>
      <c r="E616" s="540" t="s">
        <v>1453</v>
      </c>
      <c r="F616" s="541"/>
      <c r="G616" s="542">
        <v>261</v>
      </c>
      <c r="H616" s="542">
        <v>4617</v>
      </c>
      <c r="I616" s="542">
        <v>2534</v>
      </c>
      <c r="J616" s="543">
        <v>2083</v>
      </c>
    </row>
    <row r="617" spans="1:10" s="63" customFormat="1" ht="15.75" customHeight="1">
      <c r="A617" s="538"/>
      <c r="B617" s="539"/>
      <c r="C617" s="544"/>
      <c r="D617" s="544" t="s">
        <v>1454</v>
      </c>
      <c r="E617" s="540" t="s">
        <v>1455</v>
      </c>
      <c r="F617" s="565"/>
      <c r="G617" s="542">
        <v>57</v>
      </c>
      <c r="H617" s="542">
        <v>116</v>
      </c>
      <c r="I617" s="542">
        <v>73</v>
      </c>
      <c r="J617" s="543">
        <v>43</v>
      </c>
    </row>
    <row r="618" spans="1:10" s="63" customFormat="1" ht="15.75" customHeight="1">
      <c r="A618" s="538"/>
      <c r="B618" s="539"/>
      <c r="C618" s="544"/>
      <c r="D618" s="544" t="s">
        <v>1456</v>
      </c>
      <c r="E618" s="540" t="s">
        <v>1457</v>
      </c>
      <c r="F618" s="565"/>
      <c r="G618" s="542">
        <v>149</v>
      </c>
      <c r="H618" s="542">
        <v>3959</v>
      </c>
      <c r="I618" s="542">
        <v>2144</v>
      </c>
      <c r="J618" s="543">
        <v>1815</v>
      </c>
    </row>
    <row r="619" spans="1:10" s="63" customFormat="1" ht="15.75" customHeight="1">
      <c r="A619" s="538"/>
      <c r="B619" s="539"/>
      <c r="C619" s="544"/>
      <c r="D619" s="544" t="s">
        <v>1458</v>
      </c>
      <c r="E619" s="540" t="s">
        <v>1459</v>
      </c>
      <c r="F619" s="541"/>
      <c r="G619" s="542">
        <v>37</v>
      </c>
      <c r="H619" s="542">
        <v>481</v>
      </c>
      <c r="I619" s="542">
        <v>273</v>
      </c>
      <c r="J619" s="543">
        <v>208</v>
      </c>
    </row>
    <row r="620" spans="1:10" s="63" customFormat="1" ht="15.75" customHeight="1">
      <c r="A620" s="538"/>
      <c r="B620" s="539"/>
      <c r="C620" s="544"/>
      <c r="D620" s="544" t="s">
        <v>1460</v>
      </c>
      <c r="E620" s="540" t="s">
        <v>1461</v>
      </c>
      <c r="F620" s="541"/>
      <c r="G620" s="542">
        <v>18</v>
      </c>
      <c r="H620" s="542">
        <v>61</v>
      </c>
      <c r="I620" s="542">
        <v>44</v>
      </c>
      <c r="J620" s="543">
        <v>17</v>
      </c>
    </row>
    <row r="621" spans="1:10" s="63" customFormat="1" ht="15.75" customHeight="1">
      <c r="A621" s="538"/>
      <c r="B621" s="539"/>
      <c r="C621" s="544" t="s">
        <v>1462</v>
      </c>
      <c r="D621" s="544"/>
      <c r="E621" s="540" t="s">
        <v>1463</v>
      </c>
      <c r="F621" s="541"/>
      <c r="G621" s="542">
        <v>130</v>
      </c>
      <c r="H621" s="542">
        <v>818</v>
      </c>
      <c r="I621" s="542">
        <v>397</v>
      </c>
      <c r="J621" s="543">
        <v>421</v>
      </c>
    </row>
    <row r="622" spans="1:10" s="63" customFormat="1" ht="15.75" customHeight="1">
      <c r="A622" s="538"/>
      <c r="B622" s="539"/>
      <c r="C622" s="544"/>
      <c r="D622" s="544" t="s">
        <v>1464</v>
      </c>
      <c r="E622" s="540" t="s">
        <v>1465</v>
      </c>
      <c r="F622" s="541"/>
      <c r="G622" s="542">
        <v>67</v>
      </c>
      <c r="H622" s="542">
        <v>421</v>
      </c>
      <c r="I622" s="542">
        <v>181</v>
      </c>
      <c r="J622" s="543">
        <v>240</v>
      </c>
    </row>
    <row r="623" spans="1:10" s="63" customFormat="1" ht="15.75" customHeight="1">
      <c r="A623" s="538"/>
      <c r="B623" s="539"/>
      <c r="C623" s="544"/>
      <c r="D623" s="544" t="s">
        <v>1466</v>
      </c>
      <c r="E623" s="540" t="s">
        <v>1467</v>
      </c>
      <c r="F623" s="541"/>
      <c r="G623" s="542">
        <v>63</v>
      </c>
      <c r="H623" s="542">
        <v>397</v>
      </c>
      <c r="I623" s="542">
        <v>216</v>
      </c>
      <c r="J623" s="543">
        <v>181</v>
      </c>
    </row>
    <row r="624" spans="1:10" s="63" customFormat="1" ht="15.75" customHeight="1">
      <c r="A624" s="532" t="s">
        <v>1468</v>
      </c>
      <c r="B624" s="533"/>
      <c r="C624" s="547"/>
      <c r="D624" s="547"/>
      <c r="E624" s="564" t="s">
        <v>119</v>
      </c>
      <c r="F624" s="535"/>
      <c r="G624" s="536">
        <v>2261</v>
      </c>
      <c r="H624" s="536">
        <v>24883</v>
      </c>
      <c r="I624" s="536">
        <v>12112</v>
      </c>
      <c r="J624" s="537">
        <v>12771</v>
      </c>
    </row>
    <row r="625" spans="1:10" s="63" customFormat="1" ht="15.75" customHeight="1">
      <c r="A625" s="538"/>
      <c r="B625" s="539" t="s">
        <v>1469</v>
      </c>
      <c r="C625" s="544"/>
      <c r="D625" s="544"/>
      <c r="E625" s="540" t="s">
        <v>120</v>
      </c>
      <c r="F625" s="541"/>
      <c r="G625" s="542">
        <v>692</v>
      </c>
      <c r="H625" s="542">
        <v>19281</v>
      </c>
      <c r="I625" s="542">
        <v>9281</v>
      </c>
      <c r="J625" s="543">
        <v>10000</v>
      </c>
    </row>
    <row r="626" spans="1:10" s="63" customFormat="1" ht="15.75" customHeight="1">
      <c r="A626" s="538"/>
      <c r="B626" s="539"/>
      <c r="C626" s="544" t="s">
        <v>1470</v>
      </c>
      <c r="D626" s="544"/>
      <c r="E626" s="540" t="s">
        <v>621</v>
      </c>
      <c r="F626" s="541" t="s">
        <v>622</v>
      </c>
      <c r="G626" s="542">
        <v>3</v>
      </c>
      <c r="H626" s="542">
        <v>19</v>
      </c>
      <c r="I626" s="542">
        <v>15</v>
      </c>
      <c r="J626" s="543">
        <v>4</v>
      </c>
    </row>
    <row r="627" spans="1:10" s="63" customFormat="1" ht="15.75" customHeight="1">
      <c r="A627" s="538"/>
      <c r="B627" s="539"/>
      <c r="C627" s="544" t="s">
        <v>1471</v>
      </c>
      <c r="D627" s="544"/>
      <c r="E627" s="540" t="s">
        <v>1472</v>
      </c>
      <c r="F627" s="541"/>
      <c r="G627" s="542">
        <v>140</v>
      </c>
      <c r="H627" s="542">
        <v>1516</v>
      </c>
      <c r="I627" s="542">
        <v>286</v>
      </c>
      <c r="J627" s="543">
        <v>1230</v>
      </c>
    </row>
    <row r="628" spans="1:10" s="63" customFormat="1" ht="15.75" customHeight="1">
      <c r="A628" s="538"/>
      <c r="B628" s="539"/>
      <c r="C628" s="544" t="s">
        <v>1473</v>
      </c>
      <c r="D628" s="544"/>
      <c r="E628" s="540" t="s">
        <v>1474</v>
      </c>
      <c r="F628" s="541"/>
      <c r="G628" s="542">
        <v>264</v>
      </c>
      <c r="H628" s="542">
        <v>5574</v>
      </c>
      <c r="I628" s="542">
        <v>2024</v>
      </c>
      <c r="J628" s="543">
        <v>3550</v>
      </c>
    </row>
    <row r="629" spans="1:10" s="63" customFormat="1" ht="15.75" customHeight="1">
      <c r="A629" s="538"/>
      <c r="B629" s="539"/>
      <c r="C629" s="544" t="s">
        <v>1475</v>
      </c>
      <c r="D629" s="544"/>
      <c r="E629" s="540" t="s">
        <v>1476</v>
      </c>
      <c r="F629" s="541"/>
      <c r="G629" s="542">
        <v>145</v>
      </c>
      <c r="H629" s="542">
        <v>3509</v>
      </c>
      <c r="I629" s="542">
        <v>1860</v>
      </c>
      <c r="J629" s="543">
        <v>1649</v>
      </c>
    </row>
    <row r="630" spans="1:10" s="63" customFormat="1" ht="15.75" customHeight="1">
      <c r="A630" s="538"/>
      <c r="B630" s="539"/>
      <c r="C630" s="544" t="s">
        <v>1477</v>
      </c>
      <c r="D630" s="544"/>
      <c r="E630" s="540" t="s">
        <v>1478</v>
      </c>
      <c r="F630" s="541"/>
      <c r="G630" s="542">
        <v>62</v>
      </c>
      <c r="H630" s="542">
        <v>4143</v>
      </c>
      <c r="I630" s="542">
        <v>2638</v>
      </c>
      <c r="J630" s="543">
        <v>1505</v>
      </c>
    </row>
    <row r="631" spans="1:10" s="63" customFormat="1" ht="15.75" customHeight="1">
      <c r="A631" s="538"/>
      <c r="B631" s="539"/>
      <c r="C631" s="544" t="s">
        <v>1479</v>
      </c>
      <c r="D631" s="544"/>
      <c r="E631" s="540" t="s">
        <v>1480</v>
      </c>
      <c r="F631" s="541"/>
      <c r="G631" s="542">
        <v>16</v>
      </c>
      <c r="H631" s="542">
        <v>1121</v>
      </c>
      <c r="I631" s="542">
        <v>406</v>
      </c>
      <c r="J631" s="543">
        <v>715</v>
      </c>
    </row>
    <row r="632" spans="1:10" s="63" customFormat="1" ht="15.75" customHeight="1">
      <c r="A632" s="538"/>
      <c r="B632" s="539"/>
      <c r="C632" s="544" t="s">
        <v>1481</v>
      </c>
      <c r="D632" s="544"/>
      <c r="E632" s="540" t="s">
        <v>1482</v>
      </c>
      <c r="F632" s="541"/>
      <c r="G632" s="542">
        <v>22</v>
      </c>
      <c r="H632" s="542">
        <v>2401</v>
      </c>
      <c r="I632" s="542">
        <v>1515</v>
      </c>
      <c r="J632" s="543">
        <v>886</v>
      </c>
    </row>
    <row r="633" spans="1:10" s="63" customFormat="1" ht="15.75" customHeight="1">
      <c r="A633" s="538"/>
      <c r="B633" s="539"/>
      <c r="C633" s="544" t="s">
        <v>1483</v>
      </c>
      <c r="D633" s="544"/>
      <c r="E633" s="540" t="s">
        <v>1484</v>
      </c>
      <c r="F633" s="541"/>
      <c r="G633" s="542">
        <v>40</v>
      </c>
      <c r="H633" s="542">
        <v>998</v>
      </c>
      <c r="I633" s="542">
        <v>537</v>
      </c>
      <c r="J633" s="543">
        <v>461</v>
      </c>
    </row>
    <row r="634" spans="1:10" s="63" customFormat="1" ht="15.75" customHeight="1">
      <c r="A634" s="538"/>
      <c r="B634" s="539"/>
      <c r="C634" s="544" t="s">
        <v>1485</v>
      </c>
      <c r="D634" s="544"/>
      <c r="E634" s="540" t="s">
        <v>1486</v>
      </c>
      <c r="F634" s="541"/>
      <c r="G634" s="545" t="s">
        <v>3</v>
      </c>
      <c r="H634" s="545" t="s">
        <v>3</v>
      </c>
      <c r="I634" s="545" t="s">
        <v>3</v>
      </c>
      <c r="J634" s="546" t="s">
        <v>3</v>
      </c>
    </row>
    <row r="635" spans="1:10" s="63" customFormat="1" ht="15.75" customHeight="1">
      <c r="A635" s="538"/>
      <c r="B635" s="539" t="s">
        <v>1487</v>
      </c>
      <c r="C635" s="544"/>
      <c r="D635" s="544"/>
      <c r="E635" s="540" t="s">
        <v>121</v>
      </c>
      <c r="F635" s="541"/>
      <c r="G635" s="542">
        <v>1569</v>
      </c>
      <c r="H635" s="542">
        <v>5602</v>
      </c>
      <c r="I635" s="542">
        <v>2831</v>
      </c>
      <c r="J635" s="543">
        <v>2771</v>
      </c>
    </row>
    <row r="636" spans="1:10" s="63" customFormat="1" ht="15.75" customHeight="1">
      <c r="A636" s="538"/>
      <c r="B636" s="539"/>
      <c r="C636" s="544" t="s">
        <v>1488</v>
      </c>
      <c r="D636" s="544"/>
      <c r="E636" s="540" t="s">
        <v>621</v>
      </c>
      <c r="F636" s="541" t="s">
        <v>622</v>
      </c>
      <c r="G636" s="542">
        <v>2</v>
      </c>
      <c r="H636" s="542">
        <v>17</v>
      </c>
      <c r="I636" s="542">
        <v>7</v>
      </c>
      <c r="J636" s="543">
        <v>10</v>
      </c>
    </row>
    <row r="637" spans="1:10" s="63" customFormat="1" ht="15.75" customHeight="1">
      <c r="A637" s="538"/>
      <c r="B637" s="539"/>
      <c r="C637" s="544" t="s">
        <v>1489</v>
      </c>
      <c r="D637" s="544"/>
      <c r="E637" s="540" t="s">
        <v>1490</v>
      </c>
      <c r="F637" s="541"/>
      <c r="G637" s="542">
        <v>149</v>
      </c>
      <c r="H637" s="542">
        <v>1103</v>
      </c>
      <c r="I637" s="542">
        <v>534</v>
      </c>
      <c r="J637" s="543">
        <v>569</v>
      </c>
    </row>
    <row r="638" spans="1:10" s="63" customFormat="1" ht="15.75" customHeight="1">
      <c r="A638" s="538"/>
      <c r="B638" s="539"/>
      <c r="C638" s="544"/>
      <c r="D638" s="544" t="s">
        <v>1491</v>
      </c>
      <c r="E638" s="540" t="s">
        <v>1492</v>
      </c>
      <c r="F638" s="541"/>
      <c r="G638" s="542">
        <v>58</v>
      </c>
      <c r="H638" s="542">
        <v>238</v>
      </c>
      <c r="I638" s="542">
        <v>148</v>
      </c>
      <c r="J638" s="543">
        <v>90</v>
      </c>
    </row>
    <row r="639" spans="1:10" s="63" customFormat="1" ht="15.75" customHeight="1">
      <c r="A639" s="538"/>
      <c r="B639" s="539"/>
      <c r="C639" s="544"/>
      <c r="D639" s="544" t="s">
        <v>1493</v>
      </c>
      <c r="E639" s="540" t="s">
        <v>1494</v>
      </c>
      <c r="F639" s="541"/>
      <c r="G639" s="542">
        <v>26</v>
      </c>
      <c r="H639" s="542">
        <v>232</v>
      </c>
      <c r="I639" s="542">
        <v>65</v>
      </c>
      <c r="J639" s="543">
        <v>167</v>
      </c>
    </row>
    <row r="640" spans="1:10" s="63" customFormat="1" ht="15.75" customHeight="1">
      <c r="A640" s="538"/>
      <c r="B640" s="539"/>
      <c r="C640" s="544"/>
      <c r="D640" s="544" t="s">
        <v>1495</v>
      </c>
      <c r="E640" s="540" t="s">
        <v>1496</v>
      </c>
      <c r="F640" s="541"/>
      <c r="G640" s="542">
        <v>36</v>
      </c>
      <c r="H640" s="542">
        <v>296</v>
      </c>
      <c r="I640" s="542">
        <v>128</v>
      </c>
      <c r="J640" s="543">
        <v>168</v>
      </c>
    </row>
    <row r="641" spans="1:10" s="63" customFormat="1" ht="15.75" customHeight="1">
      <c r="A641" s="538"/>
      <c r="B641" s="539"/>
      <c r="C641" s="544"/>
      <c r="D641" s="544" t="s">
        <v>1497</v>
      </c>
      <c r="E641" s="540" t="s">
        <v>1498</v>
      </c>
      <c r="F641" s="541"/>
      <c r="G641" s="542">
        <v>5</v>
      </c>
      <c r="H641" s="542">
        <v>141</v>
      </c>
      <c r="I641" s="542">
        <v>68</v>
      </c>
      <c r="J641" s="543">
        <v>73</v>
      </c>
    </row>
    <row r="642" spans="1:10" s="63" customFormat="1" ht="15.75" customHeight="1">
      <c r="A642" s="538"/>
      <c r="B642" s="539"/>
      <c r="C642" s="544"/>
      <c r="D642" s="544" t="s">
        <v>1499</v>
      </c>
      <c r="E642" s="540" t="s">
        <v>1500</v>
      </c>
      <c r="F642" s="541"/>
      <c r="G642" s="542">
        <v>24</v>
      </c>
      <c r="H642" s="542">
        <v>196</v>
      </c>
      <c r="I642" s="542">
        <v>125</v>
      </c>
      <c r="J642" s="543">
        <v>71</v>
      </c>
    </row>
    <row r="643" spans="1:10" s="63" customFormat="1" ht="15.75" customHeight="1">
      <c r="A643" s="538"/>
      <c r="B643" s="539"/>
      <c r="C643" s="544" t="s">
        <v>1501</v>
      </c>
      <c r="D643" s="544"/>
      <c r="E643" s="540" t="s">
        <v>1502</v>
      </c>
      <c r="F643" s="541"/>
      <c r="G643" s="542">
        <v>51</v>
      </c>
      <c r="H643" s="542">
        <v>682</v>
      </c>
      <c r="I643" s="542">
        <v>501</v>
      </c>
      <c r="J643" s="543">
        <v>181</v>
      </c>
    </row>
    <row r="644" spans="1:10" s="63" customFormat="1" ht="15.75" customHeight="1">
      <c r="A644" s="538"/>
      <c r="B644" s="539"/>
      <c r="C644" s="544" t="s">
        <v>1503</v>
      </c>
      <c r="D644" s="544"/>
      <c r="E644" s="540" t="s">
        <v>1504</v>
      </c>
      <c r="F644" s="541"/>
      <c r="G644" s="542">
        <v>430</v>
      </c>
      <c r="H644" s="542">
        <v>1552</v>
      </c>
      <c r="I644" s="542">
        <v>748</v>
      </c>
      <c r="J644" s="543">
        <v>804</v>
      </c>
    </row>
    <row r="645" spans="1:10" s="63" customFormat="1" ht="15.75" customHeight="1">
      <c r="A645" s="538"/>
      <c r="B645" s="539"/>
      <c r="C645" s="544" t="s">
        <v>1505</v>
      </c>
      <c r="D645" s="544"/>
      <c r="E645" s="540" t="s">
        <v>1506</v>
      </c>
      <c r="F645" s="541"/>
      <c r="G645" s="542">
        <v>893</v>
      </c>
      <c r="H645" s="542">
        <v>1565</v>
      </c>
      <c r="I645" s="542">
        <v>523</v>
      </c>
      <c r="J645" s="543">
        <v>1042</v>
      </c>
    </row>
    <row r="646" spans="1:10" s="63" customFormat="1" ht="15.75" customHeight="1">
      <c r="A646" s="538"/>
      <c r="B646" s="539"/>
      <c r="C646" s="544"/>
      <c r="D646" s="544" t="s">
        <v>1507</v>
      </c>
      <c r="E646" s="540" t="s">
        <v>1508</v>
      </c>
      <c r="F646" s="541"/>
      <c r="G646" s="542">
        <v>267</v>
      </c>
      <c r="H646" s="542">
        <v>347</v>
      </c>
      <c r="I646" s="542">
        <v>61</v>
      </c>
      <c r="J646" s="543">
        <v>286</v>
      </c>
    </row>
    <row r="647" spans="1:10" s="63" customFormat="1" ht="15.75" customHeight="1">
      <c r="A647" s="538"/>
      <c r="B647" s="539"/>
      <c r="C647" s="544"/>
      <c r="D647" s="544" t="s">
        <v>1509</v>
      </c>
      <c r="E647" s="540" t="s">
        <v>1510</v>
      </c>
      <c r="F647" s="541"/>
      <c r="G647" s="542">
        <v>141</v>
      </c>
      <c r="H647" s="542">
        <v>174</v>
      </c>
      <c r="I647" s="542">
        <v>63</v>
      </c>
      <c r="J647" s="543">
        <v>111</v>
      </c>
    </row>
    <row r="648" spans="1:10" s="63" customFormat="1" ht="15.75" customHeight="1">
      <c r="A648" s="538"/>
      <c r="B648" s="539"/>
      <c r="C648" s="544"/>
      <c r="D648" s="544" t="s">
        <v>1511</v>
      </c>
      <c r="E648" s="540" t="s">
        <v>1512</v>
      </c>
      <c r="F648" s="541"/>
      <c r="G648" s="542">
        <v>70</v>
      </c>
      <c r="H648" s="542">
        <v>75</v>
      </c>
      <c r="I648" s="542">
        <v>3</v>
      </c>
      <c r="J648" s="543">
        <v>72</v>
      </c>
    </row>
    <row r="649" spans="1:10" s="63" customFormat="1" ht="15.75" customHeight="1">
      <c r="A649" s="538"/>
      <c r="B649" s="539"/>
      <c r="C649" s="544"/>
      <c r="D649" s="544" t="s">
        <v>1513</v>
      </c>
      <c r="E649" s="540" t="s">
        <v>1514</v>
      </c>
      <c r="F649" s="541"/>
      <c r="G649" s="542">
        <v>51</v>
      </c>
      <c r="H649" s="542">
        <v>89</v>
      </c>
      <c r="I649" s="542">
        <v>31</v>
      </c>
      <c r="J649" s="543">
        <v>58</v>
      </c>
    </row>
    <row r="650" spans="1:10" s="63" customFormat="1" ht="15.75" customHeight="1">
      <c r="A650" s="538"/>
      <c r="B650" s="539"/>
      <c r="C650" s="544"/>
      <c r="D650" s="544" t="s">
        <v>1515</v>
      </c>
      <c r="E650" s="540" t="s">
        <v>1516</v>
      </c>
      <c r="F650" s="541"/>
      <c r="G650" s="542">
        <v>71</v>
      </c>
      <c r="H650" s="542">
        <v>160</v>
      </c>
      <c r="I650" s="542">
        <v>78</v>
      </c>
      <c r="J650" s="543">
        <v>82</v>
      </c>
    </row>
    <row r="651" spans="1:10" s="63" customFormat="1" ht="15.75" customHeight="1">
      <c r="A651" s="538"/>
      <c r="B651" s="539"/>
      <c r="C651" s="544"/>
      <c r="D651" s="544" t="s">
        <v>1517</v>
      </c>
      <c r="E651" s="540" t="s">
        <v>1518</v>
      </c>
      <c r="F651" s="541"/>
      <c r="G651" s="542">
        <v>73</v>
      </c>
      <c r="H651" s="542">
        <v>350</v>
      </c>
      <c r="I651" s="542">
        <v>206</v>
      </c>
      <c r="J651" s="543">
        <v>144</v>
      </c>
    </row>
    <row r="652" spans="1:10" s="63" customFormat="1" ht="15.75" customHeight="1">
      <c r="A652" s="538"/>
      <c r="B652" s="539"/>
      <c r="C652" s="544"/>
      <c r="D652" s="544" t="s">
        <v>1519</v>
      </c>
      <c r="E652" s="540" t="s">
        <v>1520</v>
      </c>
      <c r="F652" s="541"/>
      <c r="G652" s="542">
        <v>220</v>
      </c>
      <c r="H652" s="542">
        <v>370</v>
      </c>
      <c r="I652" s="542">
        <v>81</v>
      </c>
      <c r="J652" s="543">
        <v>289</v>
      </c>
    </row>
    <row r="653" spans="1:10" s="63" customFormat="1" ht="15.75" customHeight="1">
      <c r="A653" s="538"/>
      <c r="B653" s="539"/>
      <c r="C653" s="544" t="s">
        <v>1521</v>
      </c>
      <c r="D653" s="544"/>
      <c r="E653" s="540" t="s">
        <v>1522</v>
      </c>
      <c r="F653" s="541"/>
      <c r="G653" s="542">
        <v>44</v>
      </c>
      <c r="H653" s="542">
        <v>683</v>
      </c>
      <c r="I653" s="542">
        <v>518</v>
      </c>
      <c r="J653" s="543">
        <v>165</v>
      </c>
    </row>
    <row r="654" spans="1:10" s="63" customFormat="1" ht="15.75" customHeight="1">
      <c r="A654" s="532" t="s">
        <v>1523</v>
      </c>
      <c r="B654" s="533"/>
      <c r="C654" s="547"/>
      <c r="D654" s="547"/>
      <c r="E654" s="564" t="s">
        <v>123</v>
      </c>
      <c r="F654" s="535"/>
      <c r="G654" s="536">
        <v>4019</v>
      </c>
      <c r="H654" s="536">
        <v>71664</v>
      </c>
      <c r="I654" s="536">
        <v>16271</v>
      </c>
      <c r="J654" s="537">
        <v>55393</v>
      </c>
    </row>
    <row r="655" spans="1:10" s="63" customFormat="1" ht="15.75" customHeight="1">
      <c r="A655" s="538"/>
      <c r="B655" s="539" t="s">
        <v>1524</v>
      </c>
      <c r="C655" s="544"/>
      <c r="D655" s="544"/>
      <c r="E655" s="540" t="s">
        <v>124</v>
      </c>
      <c r="F655" s="541"/>
      <c r="G655" s="542">
        <v>2242</v>
      </c>
      <c r="H655" s="542">
        <v>38520</v>
      </c>
      <c r="I655" s="542">
        <v>9290</v>
      </c>
      <c r="J655" s="543">
        <v>29230</v>
      </c>
    </row>
    <row r="656" spans="1:10" s="63" customFormat="1" ht="15.75" customHeight="1">
      <c r="A656" s="538"/>
      <c r="B656" s="539"/>
      <c r="C656" s="544" t="s">
        <v>1525</v>
      </c>
      <c r="D656" s="544"/>
      <c r="E656" s="540" t="s">
        <v>621</v>
      </c>
      <c r="F656" s="541" t="s">
        <v>622</v>
      </c>
      <c r="G656" s="542">
        <v>3</v>
      </c>
      <c r="H656" s="542">
        <v>45</v>
      </c>
      <c r="I656" s="542">
        <v>31</v>
      </c>
      <c r="J656" s="543">
        <v>14</v>
      </c>
    </row>
    <row r="657" spans="1:10" s="63" customFormat="1" ht="15.75" customHeight="1">
      <c r="A657" s="538"/>
      <c r="B657" s="539"/>
      <c r="C657" s="544" t="s">
        <v>1526</v>
      </c>
      <c r="D657" s="544"/>
      <c r="E657" s="540" t="s">
        <v>1527</v>
      </c>
      <c r="F657" s="541"/>
      <c r="G657" s="542">
        <v>145</v>
      </c>
      <c r="H657" s="542">
        <v>22423</v>
      </c>
      <c r="I657" s="542">
        <v>5392</v>
      </c>
      <c r="J657" s="543">
        <v>17031</v>
      </c>
    </row>
    <row r="658" spans="1:10" s="63" customFormat="1" ht="15.75" customHeight="1">
      <c r="A658" s="538"/>
      <c r="B658" s="539"/>
      <c r="C658" s="544" t="s">
        <v>1528</v>
      </c>
      <c r="D658" s="544"/>
      <c r="E658" s="540" t="s">
        <v>1529</v>
      </c>
      <c r="F658" s="541"/>
      <c r="G658" s="542">
        <v>707</v>
      </c>
      <c r="H658" s="542">
        <v>10318</v>
      </c>
      <c r="I658" s="542">
        <v>1947</v>
      </c>
      <c r="J658" s="543">
        <v>8371</v>
      </c>
    </row>
    <row r="659" spans="1:10" s="63" customFormat="1" ht="15.75" customHeight="1">
      <c r="A659" s="538"/>
      <c r="B659" s="539"/>
      <c r="C659" s="544" t="s">
        <v>1530</v>
      </c>
      <c r="D659" s="544"/>
      <c r="E659" s="540" t="s">
        <v>1531</v>
      </c>
      <c r="F659" s="541"/>
      <c r="G659" s="542">
        <v>510</v>
      </c>
      <c r="H659" s="542">
        <v>3300</v>
      </c>
      <c r="I659" s="542">
        <v>821</v>
      </c>
      <c r="J659" s="543">
        <v>2479</v>
      </c>
    </row>
    <row r="660" spans="1:10" s="63" customFormat="1" ht="15.75" customHeight="1">
      <c r="A660" s="556"/>
      <c r="B660" s="557"/>
      <c r="C660" s="558" t="s">
        <v>1532</v>
      </c>
      <c r="D660" s="558"/>
      <c r="E660" s="559" t="s">
        <v>1533</v>
      </c>
      <c r="F660" s="560"/>
      <c r="G660" s="561">
        <v>41</v>
      </c>
      <c r="H660" s="561">
        <v>306</v>
      </c>
      <c r="I660" s="561">
        <v>35</v>
      </c>
      <c r="J660" s="562">
        <v>271</v>
      </c>
    </row>
    <row r="661" spans="1:10" s="63" customFormat="1" ht="15.75" customHeight="1">
      <c r="A661" s="538"/>
      <c r="B661" s="539"/>
      <c r="C661" s="544"/>
      <c r="D661" s="544" t="s">
        <v>1534</v>
      </c>
      <c r="E661" s="540" t="s">
        <v>1535</v>
      </c>
      <c r="F661" s="541"/>
      <c r="G661" s="542">
        <v>6</v>
      </c>
      <c r="H661" s="542">
        <v>21</v>
      </c>
      <c r="I661" s="542">
        <v>2</v>
      </c>
      <c r="J661" s="543">
        <v>19</v>
      </c>
    </row>
    <row r="662" spans="1:10" s="63" customFormat="1" ht="15.75" customHeight="1">
      <c r="A662" s="538"/>
      <c r="B662" s="539"/>
      <c r="C662" s="544"/>
      <c r="D662" s="544" t="s">
        <v>1536</v>
      </c>
      <c r="E662" s="540" t="s">
        <v>1537</v>
      </c>
      <c r="F662" s="541"/>
      <c r="G662" s="542">
        <v>35</v>
      </c>
      <c r="H662" s="542">
        <v>285</v>
      </c>
      <c r="I662" s="542">
        <v>33</v>
      </c>
      <c r="J662" s="543">
        <v>252</v>
      </c>
    </row>
    <row r="663" spans="1:10" s="63" customFormat="1" ht="15.75" customHeight="1">
      <c r="A663" s="538"/>
      <c r="B663" s="539"/>
      <c r="C663" s="544" t="s">
        <v>1538</v>
      </c>
      <c r="D663" s="544"/>
      <c r="E663" s="540" t="s">
        <v>1539</v>
      </c>
      <c r="F663" s="541"/>
      <c r="G663" s="542">
        <v>749</v>
      </c>
      <c r="H663" s="542">
        <v>1710</v>
      </c>
      <c r="I663" s="542">
        <v>860</v>
      </c>
      <c r="J663" s="543">
        <v>850</v>
      </c>
    </row>
    <row r="664" spans="1:10" s="63" customFormat="1" ht="15.75" customHeight="1">
      <c r="A664" s="538"/>
      <c r="B664" s="539"/>
      <c r="C664" s="544" t="s">
        <v>1540</v>
      </c>
      <c r="D664" s="544"/>
      <c r="E664" s="540" t="s">
        <v>1541</v>
      </c>
      <c r="F664" s="541"/>
      <c r="G664" s="542">
        <v>87</v>
      </c>
      <c r="H664" s="542">
        <v>418</v>
      </c>
      <c r="I664" s="542">
        <v>204</v>
      </c>
      <c r="J664" s="543">
        <v>214</v>
      </c>
    </row>
    <row r="665" spans="1:10" s="63" customFormat="1" ht="15.75" customHeight="1">
      <c r="A665" s="538"/>
      <c r="B665" s="539"/>
      <c r="C665" s="544"/>
      <c r="D665" s="544" t="s">
        <v>1542</v>
      </c>
      <c r="E665" s="540" t="s">
        <v>1543</v>
      </c>
      <c r="F665" s="541"/>
      <c r="G665" s="542">
        <v>65</v>
      </c>
      <c r="H665" s="542">
        <v>184</v>
      </c>
      <c r="I665" s="542">
        <v>106</v>
      </c>
      <c r="J665" s="543">
        <v>78</v>
      </c>
    </row>
    <row r="666" spans="1:10" s="63" customFormat="1" ht="15.75" customHeight="1">
      <c r="A666" s="538"/>
      <c r="B666" s="539"/>
      <c r="C666" s="544"/>
      <c r="D666" s="544" t="s">
        <v>1544</v>
      </c>
      <c r="E666" s="540" t="s">
        <v>1545</v>
      </c>
      <c r="F666" s="541"/>
      <c r="G666" s="542">
        <v>22</v>
      </c>
      <c r="H666" s="542">
        <v>234</v>
      </c>
      <c r="I666" s="542">
        <v>98</v>
      </c>
      <c r="J666" s="543">
        <v>136</v>
      </c>
    </row>
    <row r="667" spans="1:10" s="63" customFormat="1" ht="15.75" customHeight="1">
      <c r="A667" s="538"/>
      <c r="B667" s="539" t="s">
        <v>1546</v>
      </c>
      <c r="C667" s="544"/>
      <c r="D667" s="544"/>
      <c r="E667" s="540" t="s">
        <v>125</v>
      </c>
      <c r="F667" s="541"/>
      <c r="G667" s="542">
        <v>66</v>
      </c>
      <c r="H667" s="542">
        <v>1316</v>
      </c>
      <c r="I667" s="542">
        <v>490</v>
      </c>
      <c r="J667" s="543">
        <v>826</v>
      </c>
    </row>
    <row r="668" spans="1:10" s="63" customFormat="1" ht="15.75" customHeight="1">
      <c r="A668" s="538"/>
      <c r="B668" s="539"/>
      <c r="C668" s="544" t="s">
        <v>1547</v>
      </c>
      <c r="D668" s="544"/>
      <c r="E668" s="540" t="s">
        <v>621</v>
      </c>
      <c r="F668" s="541" t="s">
        <v>622</v>
      </c>
      <c r="G668" s="545" t="s">
        <v>3</v>
      </c>
      <c r="H668" s="545" t="s">
        <v>3</v>
      </c>
      <c r="I668" s="545" t="s">
        <v>3</v>
      </c>
      <c r="J668" s="546" t="s">
        <v>3</v>
      </c>
    </row>
    <row r="669" spans="1:10" s="63" customFormat="1" ht="15.75" customHeight="1">
      <c r="A669" s="538"/>
      <c r="B669" s="539"/>
      <c r="C669" s="544" t="s">
        <v>1548</v>
      </c>
      <c r="D669" s="544"/>
      <c r="E669" s="540" t="s">
        <v>1549</v>
      </c>
      <c r="F669" s="541"/>
      <c r="G669" s="542">
        <v>9</v>
      </c>
      <c r="H669" s="542">
        <v>348</v>
      </c>
      <c r="I669" s="542">
        <v>160</v>
      </c>
      <c r="J669" s="543">
        <v>188</v>
      </c>
    </row>
    <row r="670" spans="1:10" s="63" customFormat="1" ht="15.75" customHeight="1">
      <c r="A670" s="538"/>
      <c r="B670" s="539"/>
      <c r="C670" s="544" t="s">
        <v>1550</v>
      </c>
      <c r="D670" s="544"/>
      <c r="E670" s="540" t="s">
        <v>1551</v>
      </c>
      <c r="F670" s="565"/>
      <c r="G670" s="542">
        <v>45</v>
      </c>
      <c r="H670" s="542">
        <v>762</v>
      </c>
      <c r="I670" s="542">
        <v>197</v>
      </c>
      <c r="J670" s="543">
        <v>565</v>
      </c>
    </row>
    <row r="671" spans="1:10" s="63" customFormat="1" ht="15.75" customHeight="1">
      <c r="A671" s="538"/>
      <c r="B671" s="539"/>
      <c r="C671" s="544" t="s">
        <v>1552</v>
      </c>
      <c r="D671" s="544"/>
      <c r="E671" s="540" t="s">
        <v>1553</v>
      </c>
      <c r="F671" s="565"/>
      <c r="G671" s="542">
        <v>12</v>
      </c>
      <c r="H671" s="542">
        <v>206</v>
      </c>
      <c r="I671" s="542">
        <v>133</v>
      </c>
      <c r="J671" s="543">
        <v>73</v>
      </c>
    </row>
    <row r="672" spans="1:10" s="63" customFormat="1" ht="15.75" customHeight="1">
      <c r="A672" s="538"/>
      <c r="B672" s="539" t="s">
        <v>1554</v>
      </c>
      <c r="C672" s="544"/>
      <c r="D672" s="544"/>
      <c r="E672" s="540" t="s">
        <v>126</v>
      </c>
      <c r="F672" s="541"/>
      <c r="G672" s="542">
        <v>1711</v>
      </c>
      <c r="H672" s="542">
        <v>31828</v>
      </c>
      <c r="I672" s="542">
        <v>6491</v>
      </c>
      <c r="J672" s="543">
        <v>25337</v>
      </c>
    </row>
    <row r="673" spans="1:10" s="63" customFormat="1" ht="15.75" customHeight="1">
      <c r="A673" s="538"/>
      <c r="B673" s="539"/>
      <c r="C673" s="544" t="s">
        <v>1555</v>
      </c>
      <c r="D673" s="544"/>
      <c r="E673" s="540" t="s">
        <v>621</v>
      </c>
      <c r="F673" s="541" t="s">
        <v>622</v>
      </c>
      <c r="G673" s="542">
        <v>6</v>
      </c>
      <c r="H673" s="542">
        <v>28</v>
      </c>
      <c r="I673" s="542">
        <v>7</v>
      </c>
      <c r="J673" s="543">
        <v>21</v>
      </c>
    </row>
    <row r="674" spans="1:10" s="63" customFormat="1" ht="15.75" customHeight="1">
      <c r="A674" s="538"/>
      <c r="B674" s="539"/>
      <c r="C674" s="544" t="s">
        <v>1556</v>
      </c>
      <c r="D674" s="544"/>
      <c r="E674" s="540" t="s">
        <v>1557</v>
      </c>
      <c r="F674" s="541"/>
      <c r="G674" s="542">
        <v>21</v>
      </c>
      <c r="H674" s="542">
        <v>633</v>
      </c>
      <c r="I674" s="542">
        <v>316</v>
      </c>
      <c r="J674" s="543">
        <v>317</v>
      </c>
    </row>
    <row r="675" spans="1:10" s="63" customFormat="1" ht="15.75" customHeight="1">
      <c r="A675" s="538"/>
      <c r="B675" s="539"/>
      <c r="C675" s="544" t="s">
        <v>1558</v>
      </c>
      <c r="D675" s="544"/>
      <c r="E675" s="540" t="s">
        <v>1559</v>
      </c>
      <c r="F675" s="541"/>
      <c r="G675" s="542">
        <v>8</v>
      </c>
      <c r="H675" s="542">
        <v>654</v>
      </c>
      <c r="I675" s="542">
        <v>263</v>
      </c>
      <c r="J675" s="543">
        <v>391</v>
      </c>
    </row>
    <row r="676" spans="1:10" s="63" customFormat="1" ht="15.75" customHeight="1">
      <c r="A676" s="538"/>
      <c r="B676" s="539"/>
      <c r="C676" s="544" t="s">
        <v>1560</v>
      </c>
      <c r="D676" s="544"/>
      <c r="E676" s="540" t="s">
        <v>1561</v>
      </c>
      <c r="F676" s="541"/>
      <c r="G676" s="542">
        <v>609</v>
      </c>
      <c r="H676" s="542">
        <v>9285</v>
      </c>
      <c r="I676" s="542">
        <v>842</v>
      </c>
      <c r="J676" s="543">
        <v>8443</v>
      </c>
    </row>
    <row r="677" spans="1:10" s="63" customFormat="1" ht="15.75" customHeight="1">
      <c r="A677" s="538"/>
      <c r="B677" s="539"/>
      <c r="C677" s="544"/>
      <c r="D677" s="544" t="s">
        <v>1562</v>
      </c>
      <c r="E677" s="540" t="s">
        <v>1563</v>
      </c>
      <c r="F677" s="541"/>
      <c r="G677" s="542">
        <v>474</v>
      </c>
      <c r="H677" s="542">
        <v>7797</v>
      </c>
      <c r="I677" s="542">
        <v>506</v>
      </c>
      <c r="J677" s="543">
        <v>7291</v>
      </c>
    </row>
    <row r="678" spans="1:10" s="63" customFormat="1" ht="15.75" customHeight="1">
      <c r="A678" s="538"/>
      <c r="B678" s="539"/>
      <c r="C678" s="544"/>
      <c r="D678" s="544" t="s">
        <v>1564</v>
      </c>
      <c r="E678" s="540" t="s">
        <v>1565</v>
      </c>
      <c r="F678" s="541"/>
      <c r="G678" s="542">
        <v>135</v>
      </c>
      <c r="H678" s="542">
        <v>1488</v>
      </c>
      <c r="I678" s="542">
        <v>336</v>
      </c>
      <c r="J678" s="543">
        <v>1152</v>
      </c>
    </row>
    <row r="679" spans="1:10" s="63" customFormat="1" ht="15.75" customHeight="1">
      <c r="A679" s="538"/>
      <c r="B679" s="539"/>
      <c r="C679" s="544" t="s">
        <v>1566</v>
      </c>
      <c r="D679" s="544"/>
      <c r="E679" s="540" t="s">
        <v>1567</v>
      </c>
      <c r="F679" s="541"/>
      <c r="G679" s="542">
        <v>826</v>
      </c>
      <c r="H679" s="542">
        <v>17107</v>
      </c>
      <c r="I679" s="542">
        <v>3736</v>
      </c>
      <c r="J679" s="543">
        <v>13371</v>
      </c>
    </row>
    <row r="680" spans="1:10" s="63" customFormat="1" ht="15.75" customHeight="1">
      <c r="A680" s="538"/>
      <c r="B680" s="539"/>
      <c r="C680" s="544"/>
      <c r="D680" s="544" t="s">
        <v>1568</v>
      </c>
      <c r="E680" s="540" t="s">
        <v>1569</v>
      </c>
      <c r="F680" s="541"/>
      <c r="G680" s="542">
        <v>82</v>
      </c>
      <c r="H680" s="542">
        <v>4749</v>
      </c>
      <c r="I680" s="542">
        <v>1079</v>
      </c>
      <c r="J680" s="543">
        <v>3670</v>
      </c>
    </row>
    <row r="681" spans="1:10" s="63" customFormat="1" ht="15.75" customHeight="1">
      <c r="A681" s="538"/>
      <c r="B681" s="539"/>
      <c r="C681" s="544"/>
      <c r="D681" s="544" t="s">
        <v>1570</v>
      </c>
      <c r="E681" s="540" t="s">
        <v>1571</v>
      </c>
      <c r="F681" s="541"/>
      <c r="G681" s="542">
        <v>38</v>
      </c>
      <c r="H681" s="542">
        <v>2416</v>
      </c>
      <c r="I681" s="542">
        <v>674</v>
      </c>
      <c r="J681" s="543">
        <v>1742</v>
      </c>
    </row>
    <row r="682" spans="1:10" s="63" customFormat="1" ht="15.75" customHeight="1">
      <c r="A682" s="538"/>
      <c r="B682" s="539"/>
      <c r="C682" s="544"/>
      <c r="D682" s="544" t="s">
        <v>1572</v>
      </c>
      <c r="E682" s="540" t="s">
        <v>1573</v>
      </c>
      <c r="F682" s="541"/>
      <c r="G682" s="542">
        <v>198</v>
      </c>
      <c r="H682" s="542">
        <v>2742</v>
      </c>
      <c r="I682" s="542">
        <v>594</v>
      </c>
      <c r="J682" s="543">
        <v>2148</v>
      </c>
    </row>
    <row r="683" spans="1:10" s="63" customFormat="1" ht="15.75" customHeight="1">
      <c r="A683" s="538"/>
      <c r="B683" s="539"/>
      <c r="C683" s="544"/>
      <c r="D683" s="544" t="s">
        <v>1574</v>
      </c>
      <c r="E683" s="540" t="s">
        <v>1575</v>
      </c>
      <c r="F683" s="541"/>
      <c r="G683" s="542">
        <v>135</v>
      </c>
      <c r="H683" s="542">
        <v>2087</v>
      </c>
      <c r="I683" s="542">
        <v>298</v>
      </c>
      <c r="J683" s="543">
        <v>1789</v>
      </c>
    </row>
    <row r="684" spans="1:10" s="63" customFormat="1" ht="15.75" customHeight="1">
      <c r="A684" s="538"/>
      <c r="B684" s="539"/>
      <c r="C684" s="544"/>
      <c r="D684" s="544" t="s">
        <v>1576</v>
      </c>
      <c r="E684" s="540" t="s">
        <v>1577</v>
      </c>
      <c r="F684" s="541"/>
      <c r="G684" s="542">
        <v>87</v>
      </c>
      <c r="H684" s="542">
        <v>1359</v>
      </c>
      <c r="I684" s="542">
        <v>239</v>
      </c>
      <c r="J684" s="543">
        <v>1120</v>
      </c>
    </row>
    <row r="685" spans="1:10" s="63" customFormat="1" ht="15.75" customHeight="1">
      <c r="A685" s="538"/>
      <c r="B685" s="539"/>
      <c r="C685" s="544"/>
      <c r="D685" s="544" t="s">
        <v>1578</v>
      </c>
      <c r="E685" s="540" t="s">
        <v>1579</v>
      </c>
      <c r="F685" s="541"/>
      <c r="G685" s="542">
        <v>37</v>
      </c>
      <c r="H685" s="542">
        <v>1220</v>
      </c>
      <c r="I685" s="542">
        <v>243</v>
      </c>
      <c r="J685" s="543">
        <v>977</v>
      </c>
    </row>
    <row r="686" spans="1:10" s="63" customFormat="1" ht="15.75" customHeight="1">
      <c r="A686" s="538"/>
      <c r="B686" s="539"/>
      <c r="C686" s="544"/>
      <c r="D686" s="544" t="s">
        <v>1580</v>
      </c>
      <c r="E686" s="540" t="s">
        <v>1581</v>
      </c>
      <c r="F686" s="541"/>
      <c r="G686" s="542">
        <v>156</v>
      </c>
      <c r="H686" s="542">
        <v>1485</v>
      </c>
      <c r="I686" s="542">
        <v>362</v>
      </c>
      <c r="J686" s="543">
        <v>1123</v>
      </c>
    </row>
    <row r="687" spans="1:10" s="63" customFormat="1" ht="15.75" customHeight="1">
      <c r="A687" s="538"/>
      <c r="B687" s="539"/>
      <c r="C687" s="544" t="s">
        <v>1582</v>
      </c>
      <c r="D687" s="544"/>
      <c r="E687" s="540" t="s">
        <v>1583</v>
      </c>
      <c r="F687" s="541"/>
      <c r="G687" s="542">
        <v>171</v>
      </c>
      <c r="H687" s="542">
        <v>2555</v>
      </c>
      <c r="I687" s="542">
        <v>904</v>
      </c>
      <c r="J687" s="543">
        <v>1651</v>
      </c>
    </row>
    <row r="688" spans="1:10" s="63" customFormat="1" ht="15.75" customHeight="1">
      <c r="A688" s="538"/>
      <c r="B688" s="539"/>
      <c r="C688" s="544" t="s">
        <v>1584</v>
      </c>
      <c r="D688" s="544"/>
      <c r="E688" s="540" t="s">
        <v>1585</v>
      </c>
      <c r="F688" s="541" t="s">
        <v>622</v>
      </c>
      <c r="G688" s="542">
        <v>70</v>
      </c>
      <c r="H688" s="542">
        <v>1566</v>
      </c>
      <c r="I688" s="542">
        <v>423</v>
      </c>
      <c r="J688" s="543">
        <v>1143</v>
      </c>
    </row>
    <row r="689" spans="1:10" s="63" customFormat="1" ht="15.75" customHeight="1">
      <c r="A689" s="538"/>
      <c r="B689" s="539"/>
      <c r="C689" s="544"/>
      <c r="D689" s="544" t="s">
        <v>1586</v>
      </c>
      <c r="E689" s="540" t="s">
        <v>1587</v>
      </c>
      <c r="F689" s="541"/>
      <c r="G689" s="542">
        <v>1</v>
      </c>
      <c r="H689" s="542">
        <v>9</v>
      </c>
      <c r="I689" s="542">
        <v>8</v>
      </c>
      <c r="J689" s="543">
        <v>1</v>
      </c>
    </row>
    <row r="690" spans="1:10" s="63" customFormat="1" ht="15.75" customHeight="1">
      <c r="A690" s="538"/>
      <c r="B690" s="539"/>
      <c r="C690" s="544"/>
      <c r="D690" s="544" t="s">
        <v>1588</v>
      </c>
      <c r="E690" s="540" t="s">
        <v>1589</v>
      </c>
      <c r="F690" s="541" t="s">
        <v>622</v>
      </c>
      <c r="G690" s="542">
        <v>69</v>
      </c>
      <c r="H690" s="542">
        <v>1557</v>
      </c>
      <c r="I690" s="542">
        <v>415</v>
      </c>
      <c r="J690" s="543">
        <v>1142</v>
      </c>
    </row>
    <row r="691" spans="1:10" s="63" customFormat="1" ht="15.75" customHeight="1">
      <c r="A691" s="532" t="s">
        <v>1590</v>
      </c>
      <c r="B691" s="533"/>
      <c r="C691" s="547"/>
      <c r="D691" s="547"/>
      <c r="E691" s="564" t="s">
        <v>128</v>
      </c>
      <c r="F691" s="535"/>
      <c r="G691" s="536">
        <v>500</v>
      </c>
      <c r="H691" s="536">
        <v>6281</v>
      </c>
      <c r="I691" s="536">
        <v>3798</v>
      </c>
      <c r="J691" s="537">
        <v>2483</v>
      </c>
    </row>
    <row r="692" spans="1:10" s="63" customFormat="1" ht="15.75" customHeight="1">
      <c r="A692" s="538"/>
      <c r="B692" s="539" t="s">
        <v>1591</v>
      </c>
      <c r="C692" s="544"/>
      <c r="D692" s="544"/>
      <c r="E692" s="540" t="s">
        <v>129</v>
      </c>
      <c r="F692" s="541"/>
      <c r="G692" s="542">
        <v>309</v>
      </c>
      <c r="H692" s="542">
        <v>1670</v>
      </c>
      <c r="I692" s="542">
        <v>973</v>
      </c>
      <c r="J692" s="543">
        <v>697</v>
      </c>
    </row>
    <row r="693" spans="1:10" s="63" customFormat="1" ht="15.75" customHeight="1">
      <c r="A693" s="538"/>
      <c r="B693" s="539"/>
      <c r="C693" s="544" t="s">
        <v>1592</v>
      </c>
      <c r="D693" s="544"/>
      <c r="E693" s="540" t="s">
        <v>621</v>
      </c>
      <c r="F693" s="541" t="s">
        <v>622</v>
      </c>
      <c r="G693" s="542">
        <v>2</v>
      </c>
      <c r="H693" s="542">
        <v>22</v>
      </c>
      <c r="I693" s="542">
        <v>14</v>
      </c>
      <c r="J693" s="543">
        <v>8</v>
      </c>
    </row>
    <row r="694" spans="1:10" s="63" customFormat="1" ht="15.75" customHeight="1">
      <c r="A694" s="538"/>
      <c r="B694" s="539"/>
      <c r="C694" s="544" t="s">
        <v>1593</v>
      </c>
      <c r="D694" s="544"/>
      <c r="E694" s="540" t="s">
        <v>129</v>
      </c>
      <c r="F694" s="541"/>
      <c r="G694" s="542">
        <v>196</v>
      </c>
      <c r="H694" s="542">
        <v>1347</v>
      </c>
      <c r="I694" s="542">
        <v>871</v>
      </c>
      <c r="J694" s="543">
        <v>476</v>
      </c>
    </row>
    <row r="695" spans="1:10" s="63" customFormat="1" ht="15.75" customHeight="1">
      <c r="A695" s="538"/>
      <c r="B695" s="539"/>
      <c r="C695" s="544" t="s">
        <v>1594</v>
      </c>
      <c r="D695" s="544"/>
      <c r="E695" s="540" t="s">
        <v>1595</v>
      </c>
      <c r="F695" s="541"/>
      <c r="G695" s="542">
        <v>111</v>
      </c>
      <c r="H695" s="542">
        <v>301</v>
      </c>
      <c r="I695" s="542">
        <v>88</v>
      </c>
      <c r="J695" s="543">
        <v>213</v>
      </c>
    </row>
    <row r="696" spans="1:10" s="63" customFormat="1" ht="15.75" customHeight="1">
      <c r="A696" s="538"/>
      <c r="B696" s="539" t="s">
        <v>1596</v>
      </c>
      <c r="C696" s="544"/>
      <c r="D696" s="544"/>
      <c r="E696" s="540" t="s">
        <v>130</v>
      </c>
      <c r="F696" s="541"/>
      <c r="G696" s="542">
        <v>191</v>
      </c>
      <c r="H696" s="542">
        <v>4611</v>
      </c>
      <c r="I696" s="542">
        <v>2825</v>
      </c>
      <c r="J696" s="543">
        <v>1786</v>
      </c>
    </row>
    <row r="697" spans="1:10" s="63" customFormat="1" ht="15.75" customHeight="1">
      <c r="A697" s="538"/>
      <c r="B697" s="539"/>
      <c r="C697" s="544" t="s">
        <v>1597</v>
      </c>
      <c r="D697" s="544"/>
      <c r="E697" s="540" t="s">
        <v>621</v>
      </c>
      <c r="F697" s="541" t="s">
        <v>622</v>
      </c>
      <c r="G697" s="542">
        <v>5</v>
      </c>
      <c r="H697" s="542">
        <v>252</v>
      </c>
      <c r="I697" s="542">
        <v>159</v>
      </c>
      <c r="J697" s="543">
        <v>93</v>
      </c>
    </row>
    <row r="698" spans="1:10" s="63" customFormat="1" ht="15.75" customHeight="1">
      <c r="A698" s="538"/>
      <c r="B698" s="539"/>
      <c r="C698" s="544" t="s">
        <v>1598</v>
      </c>
      <c r="D698" s="544"/>
      <c r="E698" s="540" t="s">
        <v>1599</v>
      </c>
      <c r="F698" s="541" t="s">
        <v>622</v>
      </c>
      <c r="G698" s="542">
        <v>166</v>
      </c>
      <c r="H698" s="542">
        <v>4242</v>
      </c>
      <c r="I698" s="542">
        <v>2576</v>
      </c>
      <c r="J698" s="543">
        <v>1666</v>
      </c>
    </row>
    <row r="699" spans="1:10" s="63" customFormat="1" ht="15.75" customHeight="1">
      <c r="A699" s="538"/>
      <c r="B699" s="539"/>
      <c r="C699" s="544" t="s">
        <v>1600</v>
      </c>
      <c r="D699" s="544"/>
      <c r="E699" s="540" t="s">
        <v>1601</v>
      </c>
      <c r="F699" s="541" t="s">
        <v>622</v>
      </c>
      <c r="G699" s="542">
        <v>20</v>
      </c>
      <c r="H699" s="542">
        <v>117</v>
      </c>
      <c r="I699" s="542">
        <v>90</v>
      </c>
      <c r="J699" s="543">
        <v>27</v>
      </c>
    </row>
    <row r="700" spans="1:10" s="63" customFormat="1" ht="15.75" customHeight="1">
      <c r="A700" s="532" t="s">
        <v>1602</v>
      </c>
      <c r="B700" s="533"/>
      <c r="C700" s="547"/>
      <c r="D700" s="547"/>
      <c r="E700" s="564" t="s">
        <v>132</v>
      </c>
      <c r="F700" s="535"/>
      <c r="G700" s="536">
        <v>3653</v>
      </c>
      <c r="H700" s="536">
        <v>30324</v>
      </c>
      <c r="I700" s="536">
        <v>17947</v>
      </c>
      <c r="J700" s="537">
        <v>12377</v>
      </c>
    </row>
    <row r="701" spans="1:10" s="63" customFormat="1" ht="15.75" customHeight="1">
      <c r="A701" s="538"/>
      <c r="B701" s="539" t="s">
        <v>1603</v>
      </c>
      <c r="C701" s="544"/>
      <c r="D701" s="544"/>
      <c r="E701" s="540" t="s">
        <v>133</v>
      </c>
      <c r="F701" s="541"/>
      <c r="G701" s="542">
        <v>206</v>
      </c>
      <c r="H701" s="542">
        <v>3602</v>
      </c>
      <c r="I701" s="542">
        <v>2988</v>
      </c>
      <c r="J701" s="543">
        <v>614</v>
      </c>
    </row>
    <row r="702" spans="1:10" s="63" customFormat="1" ht="15.75" customHeight="1">
      <c r="A702" s="538"/>
      <c r="B702" s="539"/>
      <c r="C702" s="544" t="s">
        <v>1604</v>
      </c>
      <c r="D702" s="544"/>
      <c r="E702" s="540" t="s">
        <v>621</v>
      </c>
      <c r="F702" s="541" t="s">
        <v>622</v>
      </c>
      <c r="G702" s="542">
        <v>1</v>
      </c>
      <c r="H702" s="542">
        <v>30</v>
      </c>
      <c r="I702" s="542">
        <v>19</v>
      </c>
      <c r="J702" s="543">
        <v>11</v>
      </c>
    </row>
    <row r="703" spans="1:10" s="63" customFormat="1" ht="15.75" customHeight="1">
      <c r="A703" s="538"/>
      <c r="B703" s="539"/>
      <c r="C703" s="544" t="s">
        <v>1605</v>
      </c>
      <c r="D703" s="544"/>
      <c r="E703" s="540" t="s">
        <v>1606</v>
      </c>
      <c r="F703" s="541"/>
      <c r="G703" s="542">
        <v>125</v>
      </c>
      <c r="H703" s="542">
        <v>2241</v>
      </c>
      <c r="I703" s="542">
        <v>1959</v>
      </c>
      <c r="J703" s="543">
        <v>282</v>
      </c>
    </row>
    <row r="704" spans="1:10" s="63" customFormat="1" ht="15.75" customHeight="1">
      <c r="A704" s="538"/>
      <c r="B704" s="539"/>
      <c r="C704" s="544" t="s">
        <v>1607</v>
      </c>
      <c r="D704" s="544"/>
      <c r="E704" s="540" t="s">
        <v>1608</v>
      </c>
      <c r="F704" s="541"/>
      <c r="G704" s="542">
        <v>79</v>
      </c>
      <c r="H704" s="542">
        <v>1330</v>
      </c>
      <c r="I704" s="542">
        <v>1009</v>
      </c>
      <c r="J704" s="543">
        <v>321</v>
      </c>
    </row>
    <row r="705" spans="1:10" s="63" customFormat="1" ht="15.75" customHeight="1">
      <c r="A705" s="538"/>
      <c r="B705" s="539"/>
      <c r="C705" s="544" t="s">
        <v>1609</v>
      </c>
      <c r="D705" s="544"/>
      <c r="E705" s="540" t="s">
        <v>1610</v>
      </c>
      <c r="F705" s="541"/>
      <c r="G705" s="542">
        <v>1</v>
      </c>
      <c r="H705" s="542">
        <v>1</v>
      </c>
      <c r="I705" s="542">
        <v>1</v>
      </c>
      <c r="J705" s="546" t="s">
        <v>3</v>
      </c>
    </row>
    <row r="706" spans="1:10" s="63" customFormat="1" ht="15.75" customHeight="1">
      <c r="A706" s="538"/>
      <c r="B706" s="539" t="s">
        <v>1611</v>
      </c>
      <c r="C706" s="544"/>
      <c r="D706" s="544"/>
      <c r="E706" s="540" t="s">
        <v>134</v>
      </c>
      <c r="F706" s="541"/>
      <c r="G706" s="542">
        <v>990</v>
      </c>
      <c r="H706" s="542">
        <v>3502</v>
      </c>
      <c r="I706" s="542">
        <v>2613</v>
      </c>
      <c r="J706" s="543">
        <v>889</v>
      </c>
    </row>
    <row r="707" spans="1:10" s="63" customFormat="1" ht="15.75" customHeight="1">
      <c r="A707" s="556"/>
      <c r="B707" s="557"/>
      <c r="C707" s="558" t="s">
        <v>1612</v>
      </c>
      <c r="D707" s="558"/>
      <c r="E707" s="559" t="s">
        <v>621</v>
      </c>
      <c r="F707" s="560" t="s">
        <v>622</v>
      </c>
      <c r="G707" s="561">
        <v>2</v>
      </c>
      <c r="H707" s="561">
        <v>7</v>
      </c>
      <c r="I707" s="561">
        <v>2</v>
      </c>
      <c r="J707" s="562">
        <v>5</v>
      </c>
    </row>
    <row r="708" spans="1:10" s="63" customFormat="1" ht="15.75" customHeight="1">
      <c r="A708" s="538"/>
      <c r="B708" s="539"/>
      <c r="C708" s="544" t="s">
        <v>1613</v>
      </c>
      <c r="D708" s="544"/>
      <c r="E708" s="540" t="s">
        <v>134</v>
      </c>
      <c r="F708" s="541"/>
      <c r="G708" s="542">
        <v>988</v>
      </c>
      <c r="H708" s="542">
        <v>3495</v>
      </c>
      <c r="I708" s="542">
        <v>2611</v>
      </c>
      <c r="J708" s="543">
        <v>884</v>
      </c>
    </row>
    <row r="709" spans="1:10" s="63" customFormat="1" ht="15.75" customHeight="1">
      <c r="A709" s="538"/>
      <c r="B709" s="539" t="s">
        <v>1614</v>
      </c>
      <c r="C709" s="544"/>
      <c r="D709" s="544"/>
      <c r="E709" s="540" t="s">
        <v>135</v>
      </c>
      <c r="F709" s="541"/>
      <c r="G709" s="542">
        <v>385</v>
      </c>
      <c r="H709" s="542">
        <v>1276</v>
      </c>
      <c r="I709" s="542">
        <v>1037</v>
      </c>
      <c r="J709" s="543">
        <v>239</v>
      </c>
    </row>
    <row r="710" spans="1:10" s="63" customFormat="1" ht="15.75" customHeight="1">
      <c r="A710" s="538"/>
      <c r="B710" s="539"/>
      <c r="C710" s="544" t="s">
        <v>1615</v>
      </c>
      <c r="D710" s="544"/>
      <c r="E710" s="540" t="s">
        <v>621</v>
      </c>
      <c r="F710" s="541" t="s">
        <v>622</v>
      </c>
      <c r="G710" s="542">
        <v>2</v>
      </c>
      <c r="H710" s="542">
        <v>3</v>
      </c>
      <c r="I710" s="542">
        <v>3</v>
      </c>
      <c r="J710" s="546" t="s">
        <v>3</v>
      </c>
    </row>
    <row r="711" spans="1:10" s="63" customFormat="1" ht="15.75" customHeight="1">
      <c r="A711" s="538"/>
      <c r="B711" s="539"/>
      <c r="C711" s="544" t="s">
        <v>1616</v>
      </c>
      <c r="D711" s="544"/>
      <c r="E711" s="540" t="s">
        <v>1617</v>
      </c>
      <c r="F711" s="541"/>
      <c r="G711" s="542">
        <v>179</v>
      </c>
      <c r="H711" s="542">
        <v>751</v>
      </c>
      <c r="I711" s="542">
        <v>631</v>
      </c>
      <c r="J711" s="543">
        <v>120</v>
      </c>
    </row>
    <row r="712" spans="1:10" s="63" customFormat="1" ht="15.75" customHeight="1">
      <c r="A712" s="538"/>
      <c r="B712" s="539"/>
      <c r="C712" s="544" t="s">
        <v>1618</v>
      </c>
      <c r="D712" s="544"/>
      <c r="E712" s="540" t="s">
        <v>1619</v>
      </c>
      <c r="F712" s="541"/>
      <c r="G712" s="542">
        <v>100</v>
      </c>
      <c r="H712" s="542">
        <v>329</v>
      </c>
      <c r="I712" s="542">
        <v>267</v>
      </c>
      <c r="J712" s="543">
        <v>62</v>
      </c>
    </row>
    <row r="713" spans="1:10" s="63" customFormat="1" ht="15.75" customHeight="1">
      <c r="A713" s="538"/>
      <c r="B713" s="539"/>
      <c r="C713" s="544" t="s">
        <v>1620</v>
      </c>
      <c r="D713" s="544"/>
      <c r="E713" s="540" t="s">
        <v>1621</v>
      </c>
      <c r="F713" s="541"/>
      <c r="G713" s="542">
        <v>37</v>
      </c>
      <c r="H713" s="542">
        <v>68</v>
      </c>
      <c r="I713" s="542">
        <v>41</v>
      </c>
      <c r="J713" s="543">
        <v>27</v>
      </c>
    </row>
    <row r="714" spans="1:10" s="63" customFormat="1" ht="15.75" customHeight="1">
      <c r="A714" s="538"/>
      <c r="B714" s="539"/>
      <c r="C714" s="544" t="s">
        <v>1622</v>
      </c>
      <c r="D714" s="544"/>
      <c r="E714" s="540" t="s">
        <v>1623</v>
      </c>
      <c r="F714" s="541"/>
      <c r="G714" s="542">
        <v>67</v>
      </c>
      <c r="H714" s="542">
        <v>125</v>
      </c>
      <c r="I714" s="542">
        <v>95</v>
      </c>
      <c r="J714" s="543">
        <v>30</v>
      </c>
    </row>
    <row r="715" spans="1:10" s="63" customFormat="1" ht="15.75" customHeight="1">
      <c r="A715" s="538"/>
      <c r="B715" s="539" t="s">
        <v>1624</v>
      </c>
      <c r="C715" s="544"/>
      <c r="D715" s="544"/>
      <c r="E715" s="540" t="s">
        <v>136</v>
      </c>
      <c r="F715" s="541"/>
      <c r="G715" s="542">
        <v>125</v>
      </c>
      <c r="H715" s="542">
        <v>3795</v>
      </c>
      <c r="I715" s="542">
        <v>1538</v>
      </c>
      <c r="J715" s="543">
        <v>2257</v>
      </c>
    </row>
    <row r="716" spans="1:10" s="63" customFormat="1" ht="15.75" customHeight="1">
      <c r="A716" s="538"/>
      <c r="B716" s="539"/>
      <c r="C716" s="544" t="s">
        <v>1625</v>
      </c>
      <c r="D716" s="544"/>
      <c r="E716" s="540" t="s">
        <v>621</v>
      </c>
      <c r="F716" s="565" t="s">
        <v>622</v>
      </c>
      <c r="G716" s="542">
        <v>1</v>
      </c>
      <c r="H716" s="542">
        <v>3</v>
      </c>
      <c r="I716" s="545" t="s">
        <v>3</v>
      </c>
      <c r="J716" s="543">
        <v>3</v>
      </c>
    </row>
    <row r="717" spans="1:10" s="63" customFormat="1" ht="15.75" customHeight="1">
      <c r="A717" s="538"/>
      <c r="B717" s="539"/>
      <c r="C717" s="544" t="s">
        <v>1626</v>
      </c>
      <c r="D717" s="544"/>
      <c r="E717" s="540" t="s">
        <v>1627</v>
      </c>
      <c r="F717" s="565"/>
      <c r="G717" s="542">
        <v>47</v>
      </c>
      <c r="H717" s="542">
        <v>454</v>
      </c>
      <c r="I717" s="542">
        <v>124</v>
      </c>
      <c r="J717" s="543">
        <v>330</v>
      </c>
    </row>
    <row r="718" spans="1:10" s="63" customFormat="1" ht="15.75" customHeight="1">
      <c r="A718" s="538"/>
      <c r="B718" s="539"/>
      <c r="C718" s="544" t="s">
        <v>1628</v>
      </c>
      <c r="D718" s="544"/>
      <c r="E718" s="540" t="s">
        <v>1629</v>
      </c>
      <c r="F718" s="541"/>
      <c r="G718" s="542">
        <v>77</v>
      </c>
      <c r="H718" s="542">
        <v>3338</v>
      </c>
      <c r="I718" s="542">
        <v>1414</v>
      </c>
      <c r="J718" s="543">
        <v>1924</v>
      </c>
    </row>
    <row r="719" spans="1:10" s="63" customFormat="1" ht="15.75" customHeight="1">
      <c r="A719" s="538"/>
      <c r="B719" s="539" t="s">
        <v>1630</v>
      </c>
      <c r="C719" s="544"/>
      <c r="D719" s="544"/>
      <c r="E719" s="540" t="s">
        <v>137</v>
      </c>
      <c r="F719" s="541"/>
      <c r="G719" s="542">
        <v>579</v>
      </c>
      <c r="H719" s="542">
        <v>12494</v>
      </c>
      <c r="I719" s="542">
        <v>6551</v>
      </c>
      <c r="J719" s="543">
        <v>5943</v>
      </c>
    </row>
    <row r="720" spans="1:10" s="63" customFormat="1" ht="15.75" customHeight="1">
      <c r="A720" s="538"/>
      <c r="B720" s="539"/>
      <c r="C720" s="544" t="s">
        <v>1631</v>
      </c>
      <c r="D720" s="544"/>
      <c r="E720" s="540" t="s">
        <v>621</v>
      </c>
      <c r="F720" s="541" t="s">
        <v>622</v>
      </c>
      <c r="G720" s="542">
        <v>1</v>
      </c>
      <c r="H720" s="542">
        <v>1</v>
      </c>
      <c r="I720" s="545" t="s">
        <v>3</v>
      </c>
      <c r="J720" s="543">
        <v>1</v>
      </c>
    </row>
    <row r="721" spans="1:10" s="63" customFormat="1" ht="15.75" customHeight="1">
      <c r="A721" s="538"/>
      <c r="B721" s="539"/>
      <c r="C721" s="544" t="s">
        <v>1632</v>
      </c>
      <c r="D721" s="544"/>
      <c r="E721" s="540" t="s">
        <v>1633</v>
      </c>
      <c r="F721" s="541"/>
      <c r="G721" s="542">
        <v>27</v>
      </c>
      <c r="H721" s="542">
        <v>168</v>
      </c>
      <c r="I721" s="542">
        <v>70</v>
      </c>
      <c r="J721" s="543">
        <v>98</v>
      </c>
    </row>
    <row r="722" spans="1:10" s="63" customFormat="1" ht="15.75" customHeight="1">
      <c r="A722" s="538"/>
      <c r="B722" s="539"/>
      <c r="C722" s="544" t="s">
        <v>1634</v>
      </c>
      <c r="D722" s="544"/>
      <c r="E722" s="540" t="s">
        <v>1635</v>
      </c>
      <c r="F722" s="541"/>
      <c r="G722" s="542">
        <v>191</v>
      </c>
      <c r="H722" s="542">
        <v>4849</v>
      </c>
      <c r="I722" s="542">
        <v>1647</v>
      </c>
      <c r="J722" s="543">
        <v>3202</v>
      </c>
    </row>
    <row r="723" spans="1:10" s="63" customFormat="1" ht="15.75" customHeight="1">
      <c r="A723" s="538"/>
      <c r="B723" s="539"/>
      <c r="C723" s="544" t="s">
        <v>1636</v>
      </c>
      <c r="D723" s="544"/>
      <c r="E723" s="540" t="s">
        <v>1637</v>
      </c>
      <c r="F723" s="541"/>
      <c r="G723" s="542">
        <v>84</v>
      </c>
      <c r="H723" s="542">
        <v>3841</v>
      </c>
      <c r="I723" s="542">
        <v>3478</v>
      </c>
      <c r="J723" s="543">
        <v>363</v>
      </c>
    </row>
    <row r="724" spans="1:10" s="63" customFormat="1" ht="15.75" customHeight="1">
      <c r="A724" s="538"/>
      <c r="B724" s="539"/>
      <c r="C724" s="544" t="s">
        <v>1638</v>
      </c>
      <c r="D724" s="544"/>
      <c r="E724" s="540" t="s">
        <v>1639</v>
      </c>
      <c r="F724" s="541"/>
      <c r="G724" s="542">
        <v>276</v>
      </c>
      <c r="H724" s="542">
        <v>3635</v>
      </c>
      <c r="I724" s="542">
        <v>1356</v>
      </c>
      <c r="J724" s="543">
        <v>2279</v>
      </c>
    </row>
    <row r="725" spans="1:10" s="63" customFormat="1" ht="15.75" customHeight="1">
      <c r="A725" s="538"/>
      <c r="B725" s="539" t="s">
        <v>1640</v>
      </c>
      <c r="C725" s="544"/>
      <c r="D725" s="544"/>
      <c r="E725" s="540" t="s">
        <v>138</v>
      </c>
      <c r="F725" s="541"/>
      <c r="G725" s="542">
        <v>638</v>
      </c>
      <c r="H725" s="542">
        <v>3553</v>
      </c>
      <c r="I725" s="542">
        <v>1935</v>
      </c>
      <c r="J725" s="543">
        <v>1618</v>
      </c>
    </row>
    <row r="726" spans="1:10" s="63" customFormat="1" ht="15.75" customHeight="1">
      <c r="A726" s="538"/>
      <c r="B726" s="539"/>
      <c r="C726" s="544" t="s">
        <v>1641</v>
      </c>
      <c r="D726" s="544"/>
      <c r="E726" s="540" t="s">
        <v>1642</v>
      </c>
      <c r="F726" s="541"/>
      <c r="G726" s="542">
        <v>298</v>
      </c>
      <c r="H726" s="542">
        <v>1987</v>
      </c>
      <c r="I726" s="542">
        <v>1195</v>
      </c>
      <c r="J726" s="543">
        <v>792</v>
      </c>
    </row>
    <row r="727" spans="1:10" s="63" customFormat="1" ht="15.75" customHeight="1">
      <c r="A727" s="538"/>
      <c r="B727" s="539"/>
      <c r="C727" s="544" t="s">
        <v>1643</v>
      </c>
      <c r="D727" s="544"/>
      <c r="E727" s="540" t="s">
        <v>1644</v>
      </c>
      <c r="F727" s="541"/>
      <c r="G727" s="542">
        <v>61</v>
      </c>
      <c r="H727" s="542">
        <v>162</v>
      </c>
      <c r="I727" s="542">
        <v>71</v>
      </c>
      <c r="J727" s="543">
        <v>91</v>
      </c>
    </row>
    <row r="728" spans="1:10" s="63" customFormat="1" ht="15.75" customHeight="1">
      <c r="A728" s="538"/>
      <c r="B728" s="539"/>
      <c r="C728" s="544" t="s">
        <v>1645</v>
      </c>
      <c r="D728" s="544"/>
      <c r="E728" s="540" t="s">
        <v>1646</v>
      </c>
      <c r="F728" s="541"/>
      <c r="G728" s="542">
        <v>4</v>
      </c>
      <c r="H728" s="542">
        <v>6</v>
      </c>
      <c r="I728" s="542">
        <v>3</v>
      </c>
      <c r="J728" s="543">
        <v>3</v>
      </c>
    </row>
    <row r="729" spans="1:10" s="63" customFormat="1" ht="15.75" customHeight="1">
      <c r="A729" s="538"/>
      <c r="B729" s="539"/>
      <c r="C729" s="544" t="s">
        <v>1647</v>
      </c>
      <c r="D729" s="544"/>
      <c r="E729" s="540" t="s">
        <v>1648</v>
      </c>
      <c r="F729" s="541"/>
      <c r="G729" s="542">
        <v>8</v>
      </c>
      <c r="H729" s="542">
        <v>28</v>
      </c>
      <c r="I729" s="542">
        <v>17</v>
      </c>
      <c r="J729" s="543">
        <v>11</v>
      </c>
    </row>
    <row r="730" spans="1:10" s="63" customFormat="1" ht="15.75" customHeight="1">
      <c r="A730" s="538"/>
      <c r="B730" s="539"/>
      <c r="C730" s="544" t="s">
        <v>1649</v>
      </c>
      <c r="D730" s="544"/>
      <c r="E730" s="540" t="s">
        <v>1650</v>
      </c>
      <c r="F730" s="541"/>
      <c r="G730" s="542">
        <v>267</v>
      </c>
      <c r="H730" s="542">
        <v>1370</v>
      </c>
      <c r="I730" s="542">
        <v>649</v>
      </c>
      <c r="J730" s="543">
        <v>721</v>
      </c>
    </row>
    <row r="731" spans="1:10" s="63" customFormat="1" ht="15.75" customHeight="1">
      <c r="A731" s="538"/>
      <c r="B731" s="539" t="s">
        <v>1651</v>
      </c>
      <c r="C731" s="544"/>
      <c r="D731" s="544"/>
      <c r="E731" s="540" t="s">
        <v>139</v>
      </c>
      <c r="F731" s="541"/>
      <c r="G731" s="542">
        <v>670</v>
      </c>
      <c r="H731" s="542">
        <v>1659</v>
      </c>
      <c r="I731" s="542">
        <v>1021</v>
      </c>
      <c r="J731" s="543">
        <v>638</v>
      </c>
    </row>
    <row r="732" spans="1:10" s="63" customFormat="1" ht="15.75" customHeight="1">
      <c r="A732" s="538"/>
      <c r="B732" s="539"/>
      <c r="C732" s="544" t="s">
        <v>1652</v>
      </c>
      <c r="D732" s="544"/>
      <c r="E732" s="540" t="s">
        <v>1653</v>
      </c>
      <c r="F732" s="541"/>
      <c r="G732" s="542">
        <v>159</v>
      </c>
      <c r="H732" s="542">
        <v>464</v>
      </c>
      <c r="I732" s="542">
        <v>320</v>
      </c>
      <c r="J732" s="543">
        <v>144</v>
      </c>
    </row>
    <row r="733" spans="1:10" s="63" customFormat="1" ht="15.75" customHeight="1">
      <c r="A733" s="538"/>
      <c r="B733" s="539"/>
      <c r="C733" s="544" t="s">
        <v>1654</v>
      </c>
      <c r="D733" s="544"/>
      <c r="E733" s="540" t="s">
        <v>1655</v>
      </c>
      <c r="F733" s="541"/>
      <c r="G733" s="542">
        <v>324</v>
      </c>
      <c r="H733" s="542">
        <v>848</v>
      </c>
      <c r="I733" s="542">
        <v>497</v>
      </c>
      <c r="J733" s="543">
        <v>351</v>
      </c>
    </row>
    <row r="734" spans="1:10" s="63" customFormat="1" ht="15.75" customHeight="1">
      <c r="A734" s="538"/>
      <c r="B734" s="539"/>
      <c r="C734" s="544" t="s">
        <v>1656</v>
      </c>
      <c r="D734" s="544"/>
      <c r="E734" s="540" t="s">
        <v>1657</v>
      </c>
      <c r="F734" s="541"/>
      <c r="G734" s="542">
        <v>54</v>
      </c>
      <c r="H734" s="542">
        <v>81</v>
      </c>
      <c r="I734" s="542">
        <v>55</v>
      </c>
      <c r="J734" s="543">
        <v>26</v>
      </c>
    </row>
    <row r="735" spans="1:10" s="63" customFormat="1" ht="15.75" customHeight="1">
      <c r="A735" s="538"/>
      <c r="B735" s="539"/>
      <c r="C735" s="544" t="s">
        <v>1658</v>
      </c>
      <c r="D735" s="544"/>
      <c r="E735" s="540" t="s">
        <v>1659</v>
      </c>
      <c r="F735" s="541"/>
      <c r="G735" s="542">
        <v>133</v>
      </c>
      <c r="H735" s="542">
        <v>266</v>
      </c>
      <c r="I735" s="542">
        <v>149</v>
      </c>
      <c r="J735" s="543">
        <v>117</v>
      </c>
    </row>
    <row r="736" spans="1:10" s="63" customFormat="1" ht="15.75" customHeight="1">
      <c r="A736" s="538"/>
      <c r="B736" s="539" t="s">
        <v>1660</v>
      </c>
      <c r="C736" s="544"/>
      <c r="D736" s="544"/>
      <c r="E736" s="540" t="s">
        <v>140</v>
      </c>
      <c r="F736" s="541"/>
      <c r="G736" s="542">
        <v>60</v>
      </c>
      <c r="H736" s="542">
        <v>443</v>
      </c>
      <c r="I736" s="542">
        <v>264</v>
      </c>
      <c r="J736" s="543">
        <v>179</v>
      </c>
    </row>
    <row r="737" spans="1:10" s="63" customFormat="1" ht="15.75" customHeight="1">
      <c r="A737" s="538"/>
      <c r="B737" s="539"/>
      <c r="C737" s="544" t="s">
        <v>1661</v>
      </c>
      <c r="D737" s="544"/>
      <c r="E737" s="540" t="s">
        <v>621</v>
      </c>
      <c r="F737" s="541" t="s">
        <v>622</v>
      </c>
      <c r="G737" s="542">
        <v>1</v>
      </c>
      <c r="H737" s="542">
        <v>3</v>
      </c>
      <c r="I737" s="542">
        <v>1</v>
      </c>
      <c r="J737" s="543">
        <v>2</v>
      </c>
    </row>
    <row r="738" spans="1:10" s="63" customFormat="1" ht="15.75" customHeight="1">
      <c r="A738" s="538"/>
      <c r="B738" s="539"/>
      <c r="C738" s="544" t="s">
        <v>1662</v>
      </c>
      <c r="D738" s="544"/>
      <c r="E738" s="540" t="s">
        <v>1663</v>
      </c>
      <c r="F738" s="541"/>
      <c r="G738" s="542">
        <v>44</v>
      </c>
      <c r="H738" s="542">
        <v>240</v>
      </c>
      <c r="I738" s="542">
        <v>132</v>
      </c>
      <c r="J738" s="543">
        <v>108</v>
      </c>
    </row>
    <row r="739" spans="1:10" s="63" customFormat="1" ht="15.75" customHeight="1">
      <c r="A739" s="538"/>
      <c r="B739" s="539"/>
      <c r="C739" s="544" t="s">
        <v>1664</v>
      </c>
      <c r="D739" s="544"/>
      <c r="E739" s="540" t="s">
        <v>1665</v>
      </c>
      <c r="F739" s="541"/>
      <c r="G739" s="542">
        <v>2</v>
      </c>
      <c r="H739" s="542">
        <v>58</v>
      </c>
      <c r="I739" s="542">
        <v>42</v>
      </c>
      <c r="J739" s="543">
        <v>16</v>
      </c>
    </row>
    <row r="740" spans="1:10" s="63" customFormat="1" ht="15.75" customHeight="1">
      <c r="A740" s="538"/>
      <c r="B740" s="539"/>
      <c r="C740" s="544" t="s">
        <v>1666</v>
      </c>
      <c r="D740" s="544"/>
      <c r="E740" s="540" t="s">
        <v>1667</v>
      </c>
      <c r="F740" s="541"/>
      <c r="G740" s="542">
        <v>13</v>
      </c>
      <c r="H740" s="542">
        <v>142</v>
      </c>
      <c r="I740" s="542">
        <v>89</v>
      </c>
      <c r="J740" s="543">
        <v>53</v>
      </c>
    </row>
    <row r="741" spans="1:10" s="63" customFormat="1" ht="15.75" customHeight="1">
      <c r="A741" s="532" t="s">
        <v>1668</v>
      </c>
      <c r="B741" s="533"/>
      <c r="C741" s="547"/>
      <c r="D741" s="547"/>
      <c r="E741" s="564" t="s">
        <v>1669</v>
      </c>
      <c r="F741" s="535"/>
      <c r="G741" s="536">
        <v>583</v>
      </c>
      <c r="H741" s="536">
        <v>20947</v>
      </c>
      <c r="I741" s="536">
        <v>16257</v>
      </c>
      <c r="J741" s="537">
        <v>4690</v>
      </c>
    </row>
    <row r="742" spans="1:10" s="63" customFormat="1" ht="15.75" customHeight="1">
      <c r="A742" s="538"/>
      <c r="B742" s="539" t="s">
        <v>1670</v>
      </c>
      <c r="C742" s="544"/>
      <c r="D742" s="544"/>
      <c r="E742" s="540" t="s">
        <v>141</v>
      </c>
      <c r="F742" s="541"/>
      <c r="G742" s="542">
        <v>91</v>
      </c>
      <c r="H742" s="542">
        <v>6199</v>
      </c>
      <c r="I742" s="542">
        <v>5434</v>
      </c>
      <c r="J742" s="543">
        <v>765</v>
      </c>
    </row>
    <row r="743" spans="1:10" s="63" customFormat="1" ht="15.75" customHeight="1">
      <c r="A743" s="538"/>
      <c r="B743" s="539"/>
      <c r="C743" s="544" t="s">
        <v>1671</v>
      </c>
      <c r="D743" s="544"/>
      <c r="E743" s="540" t="s">
        <v>1672</v>
      </c>
      <c r="F743" s="565"/>
      <c r="G743" s="545" t="s">
        <v>3</v>
      </c>
      <c r="H743" s="545" t="s">
        <v>3</v>
      </c>
      <c r="I743" s="545" t="s">
        <v>3</v>
      </c>
      <c r="J743" s="546" t="s">
        <v>3</v>
      </c>
    </row>
    <row r="744" spans="1:10" s="63" customFormat="1" ht="15.75" customHeight="1">
      <c r="A744" s="538"/>
      <c r="B744" s="539"/>
      <c r="C744" s="544" t="s">
        <v>1673</v>
      </c>
      <c r="D744" s="544"/>
      <c r="E744" s="540" t="s">
        <v>1674</v>
      </c>
      <c r="F744" s="565"/>
      <c r="G744" s="542">
        <v>11</v>
      </c>
      <c r="H744" s="542">
        <v>287</v>
      </c>
      <c r="I744" s="542">
        <v>201</v>
      </c>
      <c r="J744" s="543">
        <v>86</v>
      </c>
    </row>
    <row r="745" spans="1:10" s="63" customFormat="1" ht="15.75" customHeight="1">
      <c r="A745" s="538"/>
      <c r="B745" s="539"/>
      <c r="C745" s="544" t="s">
        <v>1675</v>
      </c>
      <c r="D745" s="544"/>
      <c r="E745" s="540" t="s">
        <v>1676</v>
      </c>
      <c r="F745" s="541"/>
      <c r="G745" s="542">
        <v>80</v>
      </c>
      <c r="H745" s="542">
        <v>5912</v>
      </c>
      <c r="I745" s="542">
        <v>5233</v>
      </c>
      <c r="J745" s="543">
        <v>679</v>
      </c>
    </row>
    <row r="746" spans="1:10" s="63" customFormat="1" ht="15.75" customHeight="1">
      <c r="A746" s="538"/>
      <c r="B746" s="539" t="s">
        <v>1677</v>
      </c>
      <c r="C746" s="544"/>
      <c r="D746" s="544"/>
      <c r="E746" s="540" t="s">
        <v>142</v>
      </c>
      <c r="F746" s="541"/>
      <c r="G746" s="542">
        <v>492</v>
      </c>
      <c r="H746" s="542">
        <v>14748</v>
      </c>
      <c r="I746" s="542">
        <v>10823</v>
      </c>
      <c r="J746" s="543">
        <v>3925</v>
      </c>
    </row>
    <row r="747" spans="1:10" s="63" customFormat="1" ht="15.75" customHeight="1">
      <c r="A747" s="538"/>
      <c r="B747" s="539"/>
      <c r="C747" s="544" t="s">
        <v>1678</v>
      </c>
      <c r="D747" s="544"/>
      <c r="E747" s="540" t="s">
        <v>1679</v>
      </c>
      <c r="F747" s="541"/>
      <c r="G747" s="542">
        <v>210</v>
      </c>
      <c r="H747" s="542">
        <v>5259</v>
      </c>
      <c r="I747" s="542">
        <v>4322</v>
      </c>
      <c r="J747" s="543">
        <v>937</v>
      </c>
    </row>
    <row r="748" spans="1:10" s="63" customFormat="1" ht="15.75" customHeight="1">
      <c r="A748" s="556"/>
      <c r="B748" s="557"/>
      <c r="C748" s="558" t="s">
        <v>1680</v>
      </c>
      <c r="D748" s="558"/>
      <c r="E748" s="559" t="s">
        <v>1681</v>
      </c>
      <c r="F748" s="560"/>
      <c r="G748" s="561">
        <v>282</v>
      </c>
      <c r="H748" s="561">
        <v>9489</v>
      </c>
      <c r="I748" s="561">
        <v>6501</v>
      </c>
      <c r="J748" s="562">
        <v>2988</v>
      </c>
    </row>
    <row r="749" spans="1:10" s="63" customFormat="1" ht="15">
      <c r="A749" s="568"/>
      <c r="B749" s="569"/>
      <c r="C749" s="569"/>
      <c r="D749" s="570"/>
      <c r="E749" s="571"/>
      <c r="F749" s="569"/>
      <c r="G749" s="572"/>
      <c r="H749" s="573"/>
      <c r="I749" s="573"/>
      <c r="J749" s="573"/>
    </row>
    <row r="750" spans="1:10" ht="7.5" customHeight="1">
      <c r="A750" s="574"/>
      <c r="B750" s="574"/>
      <c r="C750" s="574"/>
      <c r="D750" s="574"/>
      <c r="E750" s="574"/>
      <c r="F750" s="575"/>
      <c r="G750" s="576"/>
      <c r="H750" s="576"/>
      <c r="I750" s="576"/>
      <c r="J750" s="576"/>
    </row>
  </sheetData>
  <sheetProtection/>
  <mergeCells count="2">
    <mergeCell ref="A2:F3"/>
    <mergeCell ref="G2:G3"/>
  </mergeCells>
  <printOptions/>
  <pageMargins left="0.7874015748031497" right="0.7874015748031497" top="0.7874015748031497" bottom="0.7874015748031497" header="0.31496062992125984" footer="0.5118110236220472"/>
  <pageSetup firstPageNumber="98" useFirstPageNumber="1" fitToHeight="40" fitToWidth="2" horizontalDpi="300" verticalDpi="300" orientation="portrait" pageOrder="overThenDown" paperSize="9" r:id="rId1"/>
  <headerFooter>
    <oddFooter>&amp;L＊ 項目名を短縮しています。&amp;C- &amp;P&amp;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SheetLayoutView="100" workbookViewId="0" topLeftCell="A1">
      <selection activeCell="A1" sqref="A1"/>
    </sheetView>
  </sheetViews>
  <sheetFormatPr defaultColWidth="8.875" defaultRowHeight="12.75" customHeight="1"/>
  <cols>
    <col min="1" max="1" width="10.50390625" style="1" customWidth="1"/>
    <col min="2" max="2" width="10.00390625" style="3" customWidth="1"/>
    <col min="3" max="3" width="9.00390625" style="1" customWidth="1"/>
    <col min="4" max="4" width="10.00390625" style="3" customWidth="1"/>
    <col min="5" max="5" width="9.00390625" style="1" customWidth="1"/>
    <col min="6" max="6" width="10.00390625" style="3" customWidth="1"/>
    <col min="7" max="7" width="9.00390625" style="1" customWidth="1"/>
    <col min="8" max="8" width="10.00390625" style="3" customWidth="1"/>
    <col min="9" max="9" width="9.00390625" style="1" customWidth="1"/>
    <col min="10" max="16384" width="8.875" style="1" customWidth="1"/>
  </cols>
  <sheetData>
    <row r="1" spans="1:8" s="15" customFormat="1" ht="11.25" customHeight="1">
      <c r="A1" s="15" t="s">
        <v>161</v>
      </c>
      <c r="B1" s="16"/>
      <c r="D1" s="16"/>
      <c r="F1" s="16"/>
      <c r="H1" s="16"/>
    </row>
    <row r="2" ht="11.25" customHeight="1" thickBot="1">
      <c r="H2" s="44" t="s">
        <v>16</v>
      </c>
    </row>
    <row r="3" spans="1:9" ht="18.75" customHeight="1" thickTop="1">
      <c r="A3" s="85" t="s">
        <v>17</v>
      </c>
      <c r="B3" s="82" t="s">
        <v>2</v>
      </c>
      <c r="C3" s="83"/>
      <c r="D3" s="82" t="s">
        <v>143</v>
      </c>
      <c r="E3" s="83"/>
      <c r="F3" s="82" t="s">
        <v>145</v>
      </c>
      <c r="G3" s="83"/>
      <c r="H3" s="82" t="s">
        <v>146</v>
      </c>
      <c r="I3" s="84"/>
    </row>
    <row r="4" spans="1:9" ht="18.75" customHeight="1">
      <c r="A4" s="75"/>
      <c r="B4" s="4" t="s">
        <v>0</v>
      </c>
      <c r="C4" s="20" t="s">
        <v>1</v>
      </c>
      <c r="D4" s="4" t="s">
        <v>0</v>
      </c>
      <c r="E4" s="20" t="s">
        <v>1</v>
      </c>
      <c r="F4" s="4" t="s">
        <v>0</v>
      </c>
      <c r="G4" s="20" t="s">
        <v>1</v>
      </c>
      <c r="H4" s="4" t="s">
        <v>0</v>
      </c>
      <c r="I4" s="30" t="s">
        <v>1</v>
      </c>
    </row>
    <row r="5" spans="1:9" ht="18.75" customHeight="1">
      <c r="A5" s="31" t="s">
        <v>15</v>
      </c>
      <c r="B5" s="5">
        <f aca="true" t="shared" si="0" ref="B5:I5">SUM(B6:B15)</f>
        <v>57811</v>
      </c>
      <c r="C5" s="21">
        <f t="shared" si="0"/>
        <v>100.00000000000001</v>
      </c>
      <c r="D5" s="5">
        <f t="shared" si="0"/>
        <v>1194</v>
      </c>
      <c r="E5" s="21">
        <f t="shared" si="0"/>
        <v>100.00000000000003</v>
      </c>
      <c r="F5" s="5">
        <f t="shared" si="0"/>
        <v>794</v>
      </c>
      <c r="G5" s="21">
        <f t="shared" si="0"/>
        <v>100</v>
      </c>
      <c r="H5" s="5">
        <f t="shared" si="0"/>
        <v>197</v>
      </c>
      <c r="I5" s="32">
        <f t="shared" si="0"/>
        <v>100</v>
      </c>
    </row>
    <row r="6" spans="1:9" ht="18.75" customHeight="1">
      <c r="A6" s="29" t="s">
        <v>5</v>
      </c>
      <c r="B6" s="6">
        <v>35385</v>
      </c>
      <c r="C6" s="22">
        <f>B6/B$5*100</f>
        <v>61.2080745878812</v>
      </c>
      <c r="D6" s="6">
        <v>450</v>
      </c>
      <c r="E6" s="22">
        <f>D6/D$5*100</f>
        <v>37.68844221105528</v>
      </c>
      <c r="F6" s="6">
        <v>333</v>
      </c>
      <c r="G6" s="22">
        <f aca="true" t="shared" si="1" ref="G6:G13">F6/F$5*100</f>
        <v>41.93954659949622</v>
      </c>
      <c r="H6" s="6">
        <v>87</v>
      </c>
      <c r="I6" s="33">
        <f aca="true" t="shared" si="2" ref="I6:I11">H6/H$5*100</f>
        <v>44.16243654822335</v>
      </c>
    </row>
    <row r="7" spans="1:9" ht="18.75" customHeight="1">
      <c r="A7" s="29" t="s">
        <v>6</v>
      </c>
      <c r="B7" s="6">
        <v>10934</v>
      </c>
      <c r="C7" s="22">
        <f aca="true" t="shared" si="3" ref="C7:E15">B7/B$5*100</f>
        <v>18.913355589766653</v>
      </c>
      <c r="D7" s="6">
        <v>364</v>
      </c>
      <c r="E7" s="22">
        <f t="shared" si="3"/>
        <v>30.485762144053602</v>
      </c>
      <c r="F7" s="6">
        <v>235</v>
      </c>
      <c r="G7" s="22">
        <f t="shared" si="1"/>
        <v>29.59697732997481</v>
      </c>
      <c r="H7" s="6">
        <v>56</v>
      </c>
      <c r="I7" s="33">
        <f t="shared" si="2"/>
        <v>28.426395939086298</v>
      </c>
    </row>
    <row r="8" spans="1:9" ht="18.75" customHeight="1">
      <c r="A8" s="29" t="s">
        <v>7</v>
      </c>
      <c r="B8" s="6">
        <v>6336</v>
      </c>
      <c r="C8" s="22">
        <f t="shared" si="3"/>
        <v>10.959851931293354</v>
      </c>
      <c r="D8" s="6">
        <v>217</v>
      </c>
      <c r="E8" s="22">
        <f t="shared" si="3"/>
        <v>18.174204355108877</v>
      </c>
      <c r="F8" s="6">
        <v>124</v>
      </c>
      <c r="G8" s="22">
        <f t="shared" si="1"/>
        <v>15.617128463476071</v>
      </c>
      <c r="H8" s="6">
        <v>29</v>
      </c>
      <c r="I8" s="33">
        <f t="shared" si="2"/>
        <v>14.720812182741117</v>
      </c>
    </row>
    <row r="9" spans="1:9" ht="18.75" customHeight="1">
      <c r="A9" s="29" t="s">
        <v>8</v>
      </c>
      <c r="B9" s="6">
        <v>2111</v>
      </c>
      <c r="C9" s="22">
        <f t="shared" si="3"/>
        <v>3.6515542024874157</v>
      </c>
      <c r="D9" s="6">
        <v>75</v>
      </c>
      <c r="E9" s="22">
        <f t="shared" si="3"/>
        <v>6.281407035175879</v>
      </c>
      <c r="F9" s="6">
        <v>34</v>
      </c>
      <c r="G9" s="22">
        <f t="shared" si="1"/>
        <v>4.282115869017632</v>
      </c>
      <c r="H9" s="6">
        <v>11</v>
      </c>
      <c r="I9" s="33">
        <f t="shared" si="2"/>
        <v>5.583756345177665</v>
      </c>
    </row>
    <row r="10" spans="1:9" ht="18.75" customHeight="1">
      <c r="A10" s="29" t="s">
        <v>9</v>
      </c>
      <c r="B10" s="6">
        <v>1553</v>
      </c>
      <c r="C10" s="22">
        <f t="shared" si="3"/>
        <v>2.6863399699019217</v>
      </c>
      <c r="D10" s="6">
        <v>52</v>
      </c>
      <c r="E10" s="22">
        <f t="shared" si="3"/>
        <v>4.355108877721943</v>
      </c>
      <c r="F10" s="6">
        <v>42</v>
      </c>
      <c r="G10" s="22">
        <f t="shared" si="1"/>
        <v>5.289672544080604</v>
      </c>
      <c r="H10" s="6">
        <v>6</v>
      </c>
      <c r="I10" s="33">
        <f t="shared" si="2"/>
        <v>3.0456852791878175</v>
      </c>
    </row>
    <row r="11" spans="1:9" ht="18.75" customHeight="1">
      <c r="A11" s="29" t="s">
        <v>10</v>
      </c>
      <c r="B11" s="6">
        <v>922</v>
      </c>
      <c r="C11" s="22">
        <f t="shared" si="3"/>
        <v>1.594852190759544</v>
      </c>
      <c r="D11" s="6">
        <v>24</v>
      </c>
      <c r="E11" s="22">
        <f t="shared" si="3"/>
        <v>2.0100502512562812</v>
      </c>
      <c r="F11" s="6">
        <v>16</v>
      </c>
      <c r="G11" s="22">
        <f t="shared" si="1"/>
        <v>2.0151133501259446</v>
      </c>
      <c r="H11" s="19">
        <v>7</v>
      </c>
      <c r="I11" s="33">
        <f t="shared" si="2"/>
        <v>3.5532994923857872</v>
      </c>
    </row>
    <row r="12" spans="1:9" ht="18.75" customHeight="1">
      <c r="A12" s="29" t="s">
        <v>11</v>
      </c>
      <c r="B12" s="6">
        <v>316</v>
      </c>
      <c r="C12" s="22">
        <f t="shared" si="3"/>
        <v>0.546608776876373</v>
      </c>
      <c r="D12" s="6">
        <v>6</v>
      </c>
      <c r="E12" s="22">
        <f t="shared" si="3"/>
        <v>0.5025125628140703</v>
      </c>
      <c r="F12" s="6">
        <v>5</v>
      </c>
      <c r="G12" s="22">
        <f t="shared" si="1"/>
        <v>0.6297229219143577</v>
      </c>
      <c r="H12" s="19" t="s">
        <v>3</v>
      </c>
      <c r="I12" s="34" t="s">
        <v>4</v>
      </c>
    </row>
    <row r="13" spans="1:9" ht="18.75" customHeight="1">
      <c r="A13" s="29" t="s">
        <v>12</v>
      </c>
      <c r="B13" s="6">
        <v>65</v>
      </c>
      <c r="C13" s="22">
        <f t="shared" si="3"/>
        <v>0.11243534967393749</v>
      </c>
      <c r="D13" s="19">
        <v>1</v>
      </c>
      <c r="E13" s="22">
        <f t="shared" si="3"/>
        <v>0.08375209380234507</v>
      </c>
      <c r="F13" s="19">
        <v>1</v>
      </c>
      <c r="G13" s="22">
        <f t="shared" si="1"/>
        <v>0.12594458438287154</v>
      </c>
      <c r="H13" s="19" t="s">
        <v>3</v>
      </c>
      <c r="I13" s="34" t="s">
        <v>4</v>
      </c>
    </row>
    <row r="14" spans="1:9" ht="18.75" customHeight="1">
      <c r="A14" s="48" t="s">
        <v>14</v>
      </c>
      <c r="B14" s="54">
        <v>74</v>
      </c>
      <c r="C14" s="49">
        <f t="shared" si="3"/>
        <v>0.1280033211672519</v>
      </c>
      <c r="D14" s="50" t="s">
        <v>3</v>
      </c>
      <c r="E14" s="51" t="s">
        <v>4</v>
      </c>
      <c r="F14" s="50" t="s">
        <v>3</v>
      </c>
      <c r="G14" s="51" t="s">
        <v>4</v>
      </c>
      <c r="H14" s="50" t="s">
        <v>3</v>
      </c>
      <c r="I14" s="52" t="s">
        <v>4</v>
      </c>
    </row>
    <row r="15" spans="1:9" ht="18.75" customHeight="1" thickBot="1">
      <c r="A15" s="35" t="s">
        <v>13</v>
      </c>
      <c r="B15" s="7">
        <v>115</v>
      </c>
      <c r="C15" s="23">
        <f t="shared" si="3"/>
        <v>0.19892408019235094</v>
      </c>
      <c r="D15" s="7">
        <v>5</v>
      </c>
      <c r="E15" s="23">
        <f t="shared" si="3"/>
        <v>0.41876046901172526</v>
      </c>
      <c r="F15" s="7">
        <v>4</v>
      </c>
      <c r="G15" s="23">
        <f>F15/F$5*100</f>
        <v>0.5037783375314862</v>
      </c>
      <c r="H15" s="17">
        <v>1</v>
      </c>
      <c r="I15" s="36">
        <f>H15/H$5*100</f>
        <v>0.5076142131979695</v>
      </c>
    </row>
    <row r="16" spans="1:9" ht="18.75" customHeight="1">
      <c r="A16" s="75" t="s">
        <v>17</v>
      </c>
      <c r="B16" s="73" t="s">
        <v>147</v>
      </c>
      <c r="C16" s="74"/>
      <c r="D16" s="73" t="s">
        <v>148</v>
      </c>
      <c r="E16" s="74"/>
      <c r="F16" s="73" t="s">
        <v>149</v>
      </c>
      <c r="G16" s="74"/>
      <c r="H16" s="73" t="s">
        <v>150</v>
      </c>
      <c r="I16" s="81"/>
    </row>
    <row r="17" spans="1:9" ht="18.75" customHeight="1">
      <c r="A17" s="75"/>
      <c r="B17" s="4" t="s">
        <v>0</v>
      </c>
      <c r="C17" s="20" t="s">
        <v>1</v>
      </c>
      <c r="D17" s="8" t="s">
        <v>0</v>
      </c>
      <c r="E17" s="20" t="s">
        <v>1</v>
      </c>
      <c r="F17" s="4" t="s">
        <v>0</v>
      </c>
      <c r="G17" s="20" t="s">
        <v>1</v>
      </c>
      <c r="H17" s="4" t="s">
        <v>0</v>
      </c>
      <c r="I17" s="30" t="s">
        <v>1</v>
      </c>
    </row>
    <row r="18" spans="1:9" ht="18.75" customHeight="1">
      <c r="A18" s="31" t="s">
        <v>15</v>
      </c>
      <c r="B18" s="5">
        <f aca="true" t="shared" si="4" ref="B18:I18">SUM(B19:B28)</f>
        <v>203</v>
      </c>
      <c r="C18" s="21">
        <f t="shared" si="4"/>
        <v>100</v>
      </c>
      <c r="D18" s="5">
        <f t="shared" si="4"/>
        <v>23</v>
      </c>
      <c r="E18" s="21">
        <f>SUM(E19:E28)</f>
        <v>99.99999999999999</v>
      </c>
      <c r="F18" s="5">
        <f t="shared" si="4"/>
        <v>6244</v>
      </c>
      <c r="G18" s="21">
        <f t="shared" si="4"/>
        <v>100</v>
      </c>
      <c r="H18" s="5">
        <f t="shared" si="4"/>
        <v>3215</v>
      </c>
      <c r="I18" s="32">
        <f t="shared" si="4"/>
        <v>100.00000000000001</v>
      </c>
    </row>
    <row r="19" spans="1:9" ht="18.75" customHeight="1">
      <c r="A19" s="29" t="s">
        <v>5</v>
      </c>
      <c r="B19" s="6">
        <v>30</v>
      </c>
      <c r="C19" s="22">
        <f aca="true" t="shared" si="5" ref="C19:C25">B19/B$18*100</f>
        <v>14.77832512315271</v>
      </c>
      <c r="D19" s="6">
        <v>3</v>
      </c>
      <c r="E19" s="22">
        <f>D19/D$18*100</f>
        <v>13.043478260869565</v>
      </c>
      <c r="F19" s="13">
        <v>3540</v>
      </c>
      <c r="G19" s="22">
        <f aca="true" t="shared" si="6" ref="G19:G28">F19/F$18*100</f>
        <v>56.6944266495836</v>
      </c>
      <c r="H19" s="6">
        <v>1451</v>
      </c>
      <c r="I19" s="33">
        <f aca="true" t="shared" si="7" ref="I19:I28">H19/H$18*100</f>
        <v>45.132192846034215</v>
      </c>
    </row>
    <row r="20" spans="1:9" ht="18.75" customHeight="1">
      <c r="A20" s="29" t="s">
        <v>6</v>
      </c>
      <c r="B20" s="6">
        <v>73</v>
      </c>
      <c r="C20" s="22">
        <f t="shared" si="5"/>
        <v>35.960591133004925</v>
      </c>
      <c r="D20" s="6">
        <v>15</v>
      </c>
      <c r="E20" s="22">
        <f>D20/D$18*100</f>
        <v>65.21739130434783</v>
      </c>
      <c r="F20" s="13">
        <v>1582</v>
      </c>
      <c r="G20" s="22">
        <f t="shared" si="6"/>
        <v>25.336322869955158</v>
      </c>
      <c r="H20" s="6">
        <v>629</v>
      </c>
      <c r="I20" s="33">
        <f t="shared" si="7"/>
        <v>19.564541213063762</v>
      </c>
    </row>
    <row r="21" spans="1:9" ht="18.75" customHeight="1">
      <c r="A21" s="29" t="s">
        <v>7</v>
      </c>
      <c r="B21" s="6">
        <v>64</v>
      </c>
      <c r="C21" s="22">
        <f t="shared" si="5"/>
        <v>31.527093596059114</v>
      </c>
      <c r="D21" s="6">
        <v>3</v>
      </c>
      <c r="E21" s="22">
        <f>D21/D$18*100</f>
        <v>13.043478260869565</v>
      </c>
      <c r="F21" s="13">
        <v>801</v>
      </c>
      <c r="G21" s="22">
        <f t="shared" si="6"/>
        <v>12.828315182575272</v>
      </c>
      <c r="H21" s="6">
        <v>482</v>
      </c>
      <c r="I21" s="33">
        <f t="shared" si="7"/>
        <v>14.992223950233283</v>
      </c>
    </row>
    <row r="22" spans="1:9" ht="18.75" customHeight="1">
      <c r="A22" s="29" t="s">
        <v>8</v>
      </c>
      <c r="B22" s="6">
        <v>30</v>
      </c>
      <c r="C22" s="22">
        <f t="shared" si="5"/>
        <v>14.77832512315271</v>
      </c>
      <c r="D22" s="6">
        <v>1</v>
      </c>
      <c r="E22" s="22">
        <f>D22/D$18*100</f>
        <v>4.3478260869565215</v>
      </c>
      <c r="F22" s="13">
        <v>172</v>
      </c>
      <c r="G22" s="22">
        <f t="shared" si="6"/>
        <v>2.754644458680333</v>
      </c>
      <c r="H22" s="6">
        <v>217</v>
      </c>
      <c r="I22" s="33">
        <f t="shared" si="7"/>
        <v>6.749611197511664</v>
      </c>
    </row>
    <row r="23" spans="1:9" ht="18.75" customHeight="1">
      <c r="A23" s="29" t="s">
        <v>9</v>
      </c>
      <c r="B23" s="6">
        <v>4</v>
      </c>
      <c r="C23" s="22">
        <f t="shared" si="5"/>
        <v>1.9704433497536946</v>
      </c>
      <c r="D23" s="19" t="s">
        <v>3</v>
      </c>
      <c r="E23" s="24" t="s">
        <v>4</v>
      </c>
      <c r="F23" s="13">
        <v>103</v>
      </c>
      <c r="G23" s="22">
        <f t="shared" si="6"/>
        <v>1.649583600256246</v>
      </c>
      <c r="H23" s="6">
        <v>194</v>
      </c>
      <c r="I23" s="33">
        <f t="shared" si="7"/>
        <v>6.034214618973562</v>
      </c>
    </row>
    <row r="24" spans="1:9" ht="18.75" customHeight="1">
      <c r="A24" s="29" t="s">
        <v>10</v>
      </c>
      <c r="B24" s="6">
        <v>1</v>
      </c>
      <c r="C24" s="22">
        <f t="shared" si="5"/>
        <v>0.49261083743842365</v>
      </c>
      <c r="D24" s="19" t="s">
        <v>3</v>
      </c>
      <c r="E24" s="24" t="s">
        <v>4</v>
      </c>
      <c r="F24" s="13">
        <v>30</v>
      </c>
      <c r="G24" s="22">
        <f t="shared" si="6"/>
        <v>0.4804612427930814</v>
      </c>
      <c r="H24" s="6">
        <v>126</v>
      </c>
      <c r="I24" s="33">
        <f t="shared" si="7"/>
        <v>3.9191290824261276</v>
      </c>
    </row>
    <row r="25" spans="1:9" ht="18.75" customHeight="1">
      <c r="A25" s="29" t="s">
        <v>11</v>
      </c>
      <c r="B25" s="19">
        <v>1</v>
      </c>
      <c r="C25" s="22">
        <f t="shared" si="5"/>
        <v>0.49261083743842365</v>
      </c>
      <c r="D25" s="19" t="s">
        <v>3</v>
      </c>
      <c r="E25" s="24" t="s">
        <v>4</v>
      </c>
      <c r="F25" s="13">
        <v>11</v>
      </c>
      <c r="G25" s="22">
        <f t="shared" si="6"/>
        <v>0.17616912235746315</v>
      </c>
      <c r="H25" s="6">
        <v>70</v>
      </c>
      <c r="I25" s="33">
        <f t="shared" si="7"/>
        <v>2.177293934681182</v>
      </c>
    </row>
    <row r="26" spans="1:9" ht="18.75" customHeight="1">
      <c r="A26" s="29" t="s">
        <v>12</v>
      </c>
      <c r="B26" s="19" t="s">
        <v>3</v>
      </c>
      <c r="C26" s="24" t="s">
        <v>4</v>
      </c>
      <c r="D26" s="19" t="s">
        <v>3</v>
      </c>
      <c r="E26" s="24" t="s">
        <v>4</v>
      </c>
      <c r="F26" s="13">
        <v>2</v>
      </c>
      <c r="G26" s="22">
        <f t="shared" si="6"/>
        <v>0.032030749519538756</v>
      </c>
      <c r="H26" s="6">
        <v>16</v>
      </c>
      <c r="I26" s="33">
        <f t="shared" si="7"/>
        <v>0.4976671850699844</v>
      </c>
    </row>
    <row r="27" spans="1:9" ht="18.75" customHeight="1">
      <c r="A27" s="48" t="s">
        <v>14</v>
      </c>
      <c r="B27" s="50" t="s">
        <v>3</v>
      </c>
      <c r="C27" s="51" t="s">
        <v>4</v>
      </c>
      <c r="D27" s="50" t="s">
        <v>3</v>
      </c>
      <c r="E27" s="51" t="s">
        <v>4</v>
      </c>
      <c r="F27" s="53">
        <v>1</v>
      </c>
      <c r="G27" s="49">
        <f t="shared" si="6"/>
        <v>0.016015374759769378</v>
      </c>
      <c r="H27" s="54">
        <v>27</v>
      </c>
      <c r="I27" s="55">
        <f t="shared" si="7"/>
        <v>0.8398133748055987</v>
      </c>
    </row>
    <row r="28" spans="1:9" ht="18.75" customHeight="1" thickBot="1">
      <c r="A28" s="35" t="s">
        <v>13</v>
      </c>
      <c r="B28" s="70" t="s">
        <v>3</v>
      </c>
      <c r="C28" s="25" t="s">
        <v>4</v>
      </c>
      <c r="D28" s="17">
        <v>1</v>
      </c>
      <c r="E28" s="23">
        <f>D28/D$18*100</f>
        <v>4.3478260869565215</v>
      </c>
      <c r="F28" s="7">
        <v>2</v>
      </c>
      <c r="G28" s="23">
        <f t="shared" si="6"/>
        <v>0.032030749519538756</v>
      </c>
      <c r="H28" s="9">
        <v>3</v>
      </c>
      <c r="I28" s="37">
        <f t="shared" si="7"/>
        <v>0.09331259720062209</v>
      </c>
    </row>
    <row r="29" spans="1:9" ht="18.75" customHeight="1">
      <c r="A29" s="75" t="s">
        <v>17</v>
      </c>
      <c r="B29" s="73" t="s">
        <v>151</v>
      </c>
      <c r="C29" s="74"/>
      <c r="D29" s="73" t="s">
        <v>152</v>
      </c>
      <c r="E29" s="74"/>
      <c r="F29" s="73" t="s">
        <v>162</v>
      </c>
      <c r="G29" s="74"/>
      <c r="H29" s="71" t="s">
        <v>163</v>
      </c>
      <c r="I29" s="80"/>
    </row>
    <row r="30" spans="1:9" ht="18.75" customHeight="1">
      <c r="A30" s="75"/>
      <c r="B30" s="4" t="s">
        <v>0</v>
      </c>
      <c r="C30" s="20" t="s">
        <v>1</v>
      </c>
      <c r="D30" s="4" t="s">
        <v>0</v>
      </c>
      <c r="E30" s="20" t="s">
        <v>1</v>
      </c>
      <c r="F30" s="4" t="s">
        <v>0</v>
      </c>
      <c r="G30" s="20" t="s">
        <v>1</v>
      </c>
      <c r="H30" s="10" t="s">
        <v>0</v>
      </c>
      <c r="I30" s="38" t="s">
        <v>1</v>
      </c>
    </row>
    <row r="31" spans="1:9" ht="18.75" customHeight="1">
      <c r="A31" s="31" t="s">
        <v>15</v>
      </c>
      <c r="B31" s="5">
        <f aca="true" t="shared" si="8" ref="B31:I31">SUM(B32:B41)</f>
        <v>111</v>
      </c>
      <c r="C31" s="21">
        <f t="shared" si="8"/>
        <v>100.00000000000003</v>
      </c>
      <c r="D31" s="5">
        <f t="shared" si="8"/>
        <v>410</v>
      </c>
      <c r="E31" s="21">
        <f t="shared" si="8"/>
        <v>100.00000000000001</v>
      </c>
      <c r="F31" s="5">
        <f t="shared" si="8"/>
        <v>1028</v>
      </c>
      <c r="G31" s="21">
        <f t="shared" si="8"/>
        <v>100</v>
      </c>
      <c r="H31" s="5">
        <f t="shared" si="8"/>
        <v>15728</v>
      </c>
      <c r="I31" s="32">
        <f t="shared" si="8"/>
        <v>100</v>
      </c>
    </row>
    <row r="32" spans="1:9" ht="18.75" customHeight="1">
      <c r="A32" s="29" t="s">
        <v>5</v>
      </c>
      <c r="B32" s="6">
        <v>36</v>
      </c>
      <c r="C32" s="22">
        <f>B32/B$31*100</f>
        <v>32.432432432432435</v>
      </c>
      <c r="D32" s="6">
        <v>187</v>
      </c>
      <c r="E32" s="22">
        <f>D32/D$31*100</f>
        <v>45.609756097560975</v>
      </c>
      <c r="F32" s="13">
        <v>277</v>
      </c>
      <c r="G32" s="22">
        <f aca="true" t="shared" si="9" ref="G32:G41">F32/F$31*100</f>
        <v>26.945525291828794</v>
      </c>
      <c r="H32" s="11">
        <v>10011</v>
      </c>
      <c r="I32" s="39">
        <f aca="true" t="shared" si="10" ref="I32:I41">H32/H$31*100</f>
        <v>63.65081383519837</v>
      </c>
    </row>
    <row r="33" spans="1:9" ht="18.75" customHeight="1">
      <c r="A33" s="29" t="s">
        <v>6</v>
      </c>
      <c r="B33" s="6">
        <v>22</v>
      </c>
      <c r="C33" s="22">
        <f aca="true" t="shared" si="11" ref="C33:E41">B33/B$31*100</f>
        <v>19.81981981981982</v>
      </c>
      <c r="D33" s="6">
        <v>101</v>
      </c>
      <c r="E33" s="22">
        <f t="shared" si="11"/>
        <v>24.634146341463413</v>
      </c>
      <c r="F33" s="13">
        <v>196</v>
      </c>
      <c r="G33" s="22">
        <f t="shared" si="9"/>
        <v>19.06614785992218</v>
      </c>
      <c r="H33" s="11">
        <v>3202</v>
      </c>
      <c r="I33" s="39">
        <f t="shared" si="10"/>
        <v>20.35859613428281</v>
      </c>
    </row>
    <row r="34" spans="1:9" ht="18.75" customHeight="1">
      <c r="A34" s="29" t="s">
        <v>7</v>
      </c>
      <c r="B34" s="6">
        <v>23</v>
      </c>
      <c r="C34" s="22">
        <f t="shared" si="11"/>
        <v>20.72072072072072</v>
      </c>
      <c r="D34" s="6">
        <v>66</v>
      </c>
      <c r="E34" s="22">
        <f t="shared" si="11"/>
        <v>16.097560975609756</v>
      </c>
      <c r="F34" s="13">
        <v>246</v>
      </c>
      <c r="G34" s="22">
        <f t="shared" si="9"/>
        <v>23.929961089494164</v>
      </c>
      <c r="H34" s="11">
        <v>1530</v>
      </c>
      <c r="I34" s="39">
        <f t="shared" si="10"/>
        <v>9.727873855544253</v>
      </c>
    </row>
    <row r="35" spans="1:9" ht="18.75" customHeight="1">
      <c r="A35" s="29" t="s">
        <v>8</v>
      </c>
      <c r="B35" s="6">
        <v>9</v>
      </c>
      <c r="C35" s="22">
        <f t="shared" si="11"/>
        <v>8.108108108108109</v>
      </c>
      <c r="D35" s="6">
        <v>14</v>
      </c>
      <c r="E35" s="22">
        <f t="shared" si="11"/>
        <v>3.414634146341464</v>
      </c>
      <c r="F35" s="13">
        <v>103</v>
      </c>
      <c r="G35" s="22">
        <f t="shared" si="9"/>
        <v>10.019455252918288</v>
      </c>
      <c r="H35" s="11">
        <v>462</v>
      </c>
      <c r="I35" s="39">
        <f t="shared" si="10"/>
        <v>2.937436419125127</v>
      </c>
    </row>
    <row r="36" spans="1:9" ht="18.75" customHeight="1">
      <c r="A36" s="29" t="s">
        <v>9</v>
      </c>
      <c r="B36" s="6">
        <v>5</v>
      </c>
      <c r="C36" s="22">
        <f t="shared" si="11"/>
        <v>4.504504504504505</v>
      </c>
      <c r="D36" s="6">
        <v>21</v>
      </c>
      <c r="E36" s="22">
        <f t="shared" si="11"/>
        <v>5.121951219512195</v>
      </c>
      <c r="F36" s="13">
        <v>89</v>
      </c>
      <c r="G36" s="22">
        <f t="shared" si="9"/>
        <v>8.657587548638132</v>
      </c>
      <c r="H36" s="11">
        <v>299</v>
      </c>
      <c r="I36" s="39">
        <f t="shared" si="10"/>
        <v>1.9010681586978637</v>
      </c>
    </row>
    <row r="37" spans="1:9" ht="18.75" customHeight="1">
      <c r="A37" s="29" t="s">
        <v>10</v>
      </c>
      <c r="B37" s="6">
        <v>7</v>
      </c>
      <c r="C37" s="22">
        <f t="shared" si="11"/>
        <v>6.306306306306306</v>
      </c>
      <c r="D37" s="6">
        <v>11</v>
      </c>
      <c r="E37" s="22">
        <f t="shared" si="11"/>
        <v>2.682926829268293</v>
      </c>
      <c r="F37" s="13">
        <v>78</v>
      </c>
      <c r="G37" s="22">
        <f t="shared" si="9"/>
        <v>7.587548638132295</v>
      </c>
      <c r="H37" s="11">
        <v>153</v>
      </c>
      <c r="I37" s="39">
        <f t="shared" si="10"/>
        <v>0.9727873855544251</v>
      </c>
    </row>
    <row r="38" spans="1:9" ht="18.75" customHeight="1">
      <c r="A38" s="29" t="s">
        <v>11</v>
      </c>
      <c r="B38" s="6">
        <v>5</v>
      </c>
      <c r="C38" s="22">
        <f t="shared" si="11"/>
        <v>4.504504504504505</v>
      </c>
      <c r="D38" s="6">
        <v>6</v>
      </c>
      <c r="E38" s="22">
        <f t="shared" si="11"/>
        <v>1.4634146341463417</v>
      </c>
      <c r="F38" s="13">
        <v>29</v>
      </c>
      <c r="G38" s="22">
        <f t="shared" si="9"/>
        <v>2.821011673151751</v>
      </c>
      <c r="H38" s="11">
        <v>33</v>
      </c>
      <c r="I38" s="39">
        <f t="shared" si="10"/>
        <v>0.20981688708036622</v>
      </c>
    </row>
    <row r="39" spans="1:9" ht="18.75" customHeight="1">
      <c r="A39" s="29" t="s">
        <v>12</v>
      </c>
      <c r="B39" s="6">
        <v>1</v>
      </c>
      <c r="C39" s="22">
        <f t="shared" si="11"/>
        <v>0.9009009009009009</v>
      </c>
      <c r="D39" s="6">
        <v>2</v>
      </c>
      <c r="E39" s="22">
        <f t="shared" si="11"/>
        <v>0.4878048780487805</v>
      </c>
      <c r="F39" s="13">
        <v>3</v>
      </c>
      <c r="G39" s="22">
        <f t="shared" si="9"/>
        <v>0.2918287937743191</v>
      </c>
      <c r="H39" s="11">
        <v>8</v>
      </c>
      <c r="I39" s="39">
        <f t="shared" si="10"/>
        <v>0.050864699898270596</v>
      </c>
    </row>
    <row r="40" spans="1:9" ht="18.75" customHeight="1">
      <c r="A40" s="48" t="s">
        <v>14</v>
      </c>
      <c r="B40" s="50" t="s">
        <v>3</v>
      </c>
      <c r="C40" s="51" t="s">
        <v>4</v>
      </c>
      <c r="D40" s="54" t="s">
        <v>3</v>
      </c>
      <c r="E40" s="51" t="s">
        <v>4</v>
      </c>
      <c r="F40" s="53">
        <v>2</v>
      </c>
      <c r="G40" s="49">
        <f t="shared" si="9"/>
        <v>0.19455252918287938</v>
      </c>
      <c r="H40" s="56">
        <v>3</v>
      </c>
      <c r="I40" s="57">
        <f t="shared" si="10"/>
        <v>0.019074262461851475</v>
      </c>
    </row>
    <row r="41" spans="1:9" s="2" customFormat="1" ht="18.75" customHeight="1" thickBot="1">
      <c r="A41" s="40" t="s">
        <v>13</v>
      </c>
      <c r="B41" s="43">
        <v>3</v>
      </c>
      <c r="C41" s="41">
        <f t="shared" si="11"/>
        <v>2.7027027027027026</v>
      </c>
      <c r="D41" s="42">
        <v>2</v>
      </c>
      <c r="E41" s="41">
        <f t="shared" si="11"/>
        <v>0.4878048780487805</v>
      </c>
      <c r="F41" s="43">
        <v>5</v>
      </c>
      <c r="G41" s="41">
        <f t="shared" si="9"/>
        <v>0.48638132295719844</v>
      </c>
      <c r="H41" s="42">
        <v>27</v>
      </c>
      <c r="I41" s="62">
        <f t="shared" si="10"/>
        <v>0.17166836215666326</v>
      </c>
    </row>
    <row r="42" ht="11.25" customHeight="1" thickBot="1" thickTop="1">
      <c r="H42" s="44" t="s">
        <v>16</v>
      </c>
    </row>
    <row r="43" spans="1:9" ht="18.75" customHeight="1">
      <c r="A43" s="76" t="s">
        <v>17</v>
      </c>
      <c r="B43" s="71" t="s">
        <v>164</v>
      </c>
      <c r="C43" s="72"/>
      <c r="D43" s="71" t="s">
        <v>153</v>
      </c>
      <c r="E43" s="72"/>
      <c r="F43" s="79" t="s">
        <v>144</v>
      </c>
      <c r="G43" s="72"/>
      <c r="H43" s="79" t="s">
        <v>154</v>
      </c>
      <c r="I43" s="72"/>
    </row>
    <row r="44" spans="1:9" ht="18.75" customHeight="1">
      <c r="A44" s="77"/>
      <c r="B44" s="46" t="s">
        <v>0</v>
      </c>
      <c r="C44" s="45" t="s">
        <v>1</v>
      </c>
      <c r="D44" s="46" t="s">
        <v>0</v>
      </c>
      <c r="E44" s="45" t="s">
        <v>1</v>
      </c>
      <c r="F44" s="47" t="s">
        <v>0</v>
      </c>
      <c r="G44" s="45" t="s">
        <v>1</v>
      </c>
      <c r="H44" s="47" t="s">
        <v>0</v>
      </c>
      <c r="I44" s="45" t="s">
        <v>1</v>
      </c>
    </row>
    <row r="45" spans="1:9" ht="18.75" customHeight="1">
      <c r="A45" s="66" t="s">
        <v>15</v>
      </c>
      <c r="B45" s="5">
        <f aca="true" t="shared" si="12" ref="B45:I45">SUM(B46:B55)</f>
        <v>972</v>
      </c>
      <c r="C45" s="21">
        <f t="shared" si="12"/>
        <v>100</v>
      </c>
      <c r="D45" s="5">
        <f t="shared" si="12"/>
        <v>2170</v>
      </c>
      <c r="E45" s="21">
        <f t="shared" si="12"/>
        <v>100</v>
      </c>
      <c r="F45" s="5">
        <f t="shared" si="12"/>
        <v>2063</v>
      </c>
      <c r="G45" s="21">
        <f t="shared" si="12"/>
        <v>100.00000000000001</v>
      </c>
      <c r="H45" s="5">
        <f t="shared" si="12"/>
        <v>7877</v>
      </c>
      <c r="I45" s="21">
        <f t="shared" si="12"/>
        <v>100</v>
      </c>
    </row>
    <row r="46" spans="1:9" ht="18.75" customHeight="1">
      <c r="A46" s="67" t="s">
        <v>5</v>
      </c>
      <c r="B46" s="11">
        <v>374</v>
      </c>
      <c r="C46" s="27">
        <f>B46/B$45*100</f>
        <v>38.477366255144034</v>
      </c>
      <c r="D46" s="11">
        <v>1784</v>
      </c>
      <c r="E46" s="27">
        <f>D46/D$45*100</f>
        <v>82.21198156682028</v>
      </c>
      <c r="F46" s="14">
        <v>1448</v>
      </c>
      <c r="G46" s="27">
        <f aca="true" t="shared" si="13" ref="G46:G55">F46/F$45*100</f>
        <v>70.1890450799806</v>
      </c>
      <c r="H46" s="11">
        <v>5411</v>
      </c>
      <c r="I46" s="27">
        <f aca="true" t="shared" si="14" ref="I46:I55">H46/H$45*100</f>
        <v>68.69366510092675</v>
      </c>
    </row>
    <row r="47" spans="1:9" ht="18.75" customHeight="1">
      <c r="A47" s="67" t="s">
        <v>6</v>
      </c>
      <c r="B47" s="11">
        <v>236</v>
      </c>
      <c r="C47" s="27">
        <f aca="true" t="shared" si="15" ref="C47:E55">B47/B$45*100</f>
        <v>24.279835390946502</v>
      </c>
      <c r="D47" s="11">
        <v>221</v>
      </c>
      <c r="E47" s="27">
        <f t="shared" si="15"/>
        <v>10.184331797235023</v>
      </c>
      <c r="F47" s="14">
        <v>382</v>
      </c>
      <c r="G47" s="27">
        <f t="shared" si="13"/>
        <v>18.51672321861367</v>
      </c>
      <c r="H47" s="11">
        <v>1417</v>
      </c>
      <c r="I47" s="27">
        <f t="shared" si="14"/>
        <v>17.989082137869747</v>
      </c>
    </row>
    <row r="48" spans="1:9" ht="18.75" customHeight="1">
      <c r="A48" s="67" t="s">
        <v>7</v>
      </c>
      <c r="B48" s="11">
        <v>196</v>
      </c>
      <c r="C48" s="27">
        <f t="shared" si="15"/>
        <v>20.16460905349794</v>
      </c>
      <c r="D48" s="11">
        <v>108</v>
      </c>
      <c r="E48" s="27">
        <f t="shared" si="15"/>
        <v>4.976958525345622</v>
      </c>
      <c r="F48" s="14">
        <v>143</v>
      </c>
      <c r="G48" s="27">
        <f t="shared" si="13"/>
        <v>6.931652932622395</v>
      </c>
      <c r="H48" s="11">
        <v>694</v>
      </c>
      <c r="I48" s="27">
        <f t="shared" si="14"/>
        <v>8.810460835343404</v>
      </c>
    </row>
    <row r="49" spans="1:9" ht="18.75" customHeight="1">
      <c r="A49" s="67" t="s">
        <v>8</v>
      </c>
      <c r="B49" s="11">
        <v>76</v>
      </c>
      <c r="C49" s="27">
        <f t="shared" si="15"/>
        <v>7.818930041152264</v>
      </c>
      <c r="D49" s="11">
        <v>27</v>
      </c>
      <c r="E49" s="27">
        <f t="shared" si="15"/>
        <v>1.2442396313364055</v>
      </c>
      <c r="F49" s="14">
        <v>41</v>
      </c>
      <c r="G49" s="27">
        <f t="shared" si="13"/>
        <v>1.9873969946679595</v>
      </c>
      <c r="H49" s="11">
        <v>213</v>
      </c>
      <c r="I49" s="27">
        <f t="shared" si="14"/>
        <v>2.704075155516059</v>
      </c>
    </row>
    <row r="50" spans="1:9" ht="18.75" customHeight="1">
      <c r="A50" s="67" t="s">
        <v>9</v>
      </c>
      <c r="B50" s="11">
        <v>60</v>
      </c>
      <c r="C50" s="27">
        <f t="shared" si="15"/>
        <v>6.172839506172839</v>
      </c>
      <c r="D50" s="11">
        <v>19</v>
      </c>
      <c r="E50" s="27">
        <f t="shared" si="15"/>
        <v>0.8755760368663594</v>
      </c>
      <c r="F50" s="14">
        <v>28</v>
      </c>
      <c r="G50" s="27">
        <f t="shared" si="13"/>
        <v>1.3572467280659235</v>
      </c>
      <c r="H50" s="11">
        <v>94</v>
      </c>
      <c r="I50" s="27">
        <f t="shared" si="14"/>
        <v>1.19334772121366</v>
      </c>
    </row>
    <row r="51" spans="1:9" ht="18.75" customHeight="1">
      <c r="A51" s="67" t="s">
        <v>10</v>
      </c>
      <c r="B51" s="11">
        <v>23</v>
      </c>
      <c r="C51" s="27">
        <f t="shared" si="15"/>
        <v>2.366255144032922</v>
      </c>
      <c r="D51" s="11">
        <v>2</v>
      </c>
      <c r="E51" s="27">
        <f t="shared" si="15"/>
        <v>0.09216589861751152</v>
      </c>
      <c r="F51" s="14">
        <v>15</v>
      </c>
      <c r="G51" s="27">
        <f t="shared" si="13"/>
        <v>0.7270964614638876</v>
      </c>
      <c r="H51" s="11">
        <v>32</v>
      </c>
      <c r="I51" s="27">
        <f t="shared" si="14"/>
        <v>0.40624603275358645</v>
      </c>
    </row>
    <row r="52" spans="1:9" ht="18.75" customHeight="1">
      <c r="A52" s="67" t="s">
        <v>11</v>
      </c>
      <c r="B52" s="11">
        <v>3</v>
      </c>
      <c r="C52" s="27">
        <f t="shared" si="15"/>
        <v>0.30864197530864196</v>
      </c>
      <c r="D52" s="18" t="s">
        <v>3</v>
      </c>
      <c r="E52" s="28" t="s">
        <v>4</v>
      </c>
      <c r="F52" s="14">
        <v>2</v>
      </c>
      <c r="G52" s="27">
        <f t="shared" si="13"/>
        <v>0.09694619486185167</v>
      </c>
      <c r="H52" s="11">
        <v>7</v>
      </c>
      <c r="I52" s="27">
        <f t="shared" si="14"/>
        <v>0.08886631966484702</v>
      </c>
    </row>
    <row r="53" spans="1:9" ht="18.75" customHeight="1">
      <c r="A53" s="67" t="s">
        <v>12</v>
      </c>
      <c r="B53" s="19" t="s">
        <v>3</v>
      </c>
      <c r="C53" s="28" t="s">
        <v>4</v>
      </c>
      <c r="D53" s="18" t="s">
        <v>3</v>
      </c>
      <c r="E53" s="28" t="s">
        <v>4</v>
      </c>
      <c r="F53" s="14">
        <v>2</v>
      </c>
      <c r="G53" s="27">
        <f t="shared" si="13"/>
        <v>0.09694619486185167</v>
      </c>
      <c r="H53" s="11" t="s">
        <v>3</v>
      </c>
      <c r="I53" s="28" t="s">
        <v>4</v>
      </c>
    </row>
    <row r="54" spans="1:9" ht="18.75" customHeight="1">
      <c r="A54" s="68" t="s">
        <v>14</v>
      </c>
      <c r="B54" s="59">
        <v>1</v>
      </c>
      <c r="C54" s="58">
        <f t="shared" si="15"/>
        <v>0.102880658436214</v>
      </c>
      <c r="D54" s="59" t="s">
        <v>3</v>
      </c>
      <c r="E54" s="58" t="s">
        <v>4</v>
      </c>
      <c r="F54" s="60" t="s">
        <v>3</v>
      </c>
      <c r="G54" s="58" t="s">
        <v>4</v>
      </c>
      <c r="H54" s="56">
        <v>3</v>
      </c>
      <c r="I54" s="61">
        <f t="shared" si="14"/>
        <v>0.038085565570648724</v>
      </c>
    </row>
    <row r="55" spans="1:9" s="2" customFormat="1" ht="18.75" customHeight="1" thickBot="1">
      <c r="A55" s="69" t="s">
        <v>13</v>
      </c>
      <c r="B55" s="7">
        <v>3</v>
      </c>
      <c r="C55" s="23">
        <f t="shared" si="15"/>
        <v>0.30864197530864196</v>
      </c>
      <c r="D55" s="9">
        <v>9</v>
      </c>
      <c r="E55" s="23">
        <f t="shared" si="15"/>
        <v>0.4147465437788019</v>
      </c>
      <c r="F55" s="7">
        <v>2</v>
      </c>
      <c r="G55" s="23">
        <f t="shared" si="13"/>
        <v>0.09694619486185167</v>
      </c>
      <c r="H55" s="9">
        <v>6</v>
      </c>
      <c r="I55" s="23">
        <f t="shared" si="14"/>
        <v>0.07617113114129745</v>
      </c>
    </row>
    <row r="56" spans="1:9" ht="18.75" customHeight="1">
      <c r="A56" s="78" t="s">
        <v>17</v>
      </c>
      <c r="B56" s="71" t="s">
        <v>155</v>
      </c>
      <c r="C56" s="72"/>
      <c r="D56" s="71" t="s">
        <v>156</v>
      </c>
      <c r="E56" s="72"/>
      <c r="F56" s="71" t="s">
        <v>157</v>
      </c>
      <c r="G56" s="72"/>
      <c r="H56" s="79" t="s">
        <v>158</v>
      </c>
      <c r="I56" s="72"/>
    </row>
    <row r="57" spans="1:9" ht="18.75" customHeight="1">
      <c r="A57" s="78"/>
      <c r="B57" s="10" t="s">
        <v>0</v>
      </c>
      <c r="C57" s="26" t="s">
        <v>1</v>
      </c>
      <c r="D57" s="12" t="s">
        <v>0</v>
      </c>
      <c r="E57" s="26" t="s">
        <v>1</v>
      </c>
      <c r="F57" s="10" t="s">
        <v>0</v>
      </c>
      <c r="G57" s="26" t="s">
        <v>1</v>
      </c>
      <c r="H57" s="12" t="s">
        <v>0</v>
      </c>
      <c r="I57" s="26" t="s">
        <v>1</v>
      </c>
    </row>
    <row r="58" spans="1:9" ht="18.75" customHeight="1">
      <c r="A58" s="66" t="s">
        <v>15</v>
      </c>
      <c r="B58" s="5">
        <f aca="true" t="shared" si="16" ref="B58:I58">SUM(B59:B68)</f>
        <v>5760</v>
      </c>
      <c r="C58" s="21">
        <f t="shared" si="16"/>
        <v>100</v>
      </c>
      <c r="D58" s="5">
        <f t="shared" si="16"/>
        <v>2261</v>
      </c>
      <c r="E58" s="21">
        <f t="shared" si="16"/>
        <v>100</v>
      </c>
      <c r="F58" s="5">
        <f t="shared" si="16"/>
        <v>4019</v>
      </c>
      <c r="G58" s="21">
        <f t="shared" si="16"/>
        <v>100.00000000000001</v>
      </c>
      <c r="H58" s="5">
        <f t="shared" si="16"/>
        <v>500</v>
      </c>
      <c r="I58" s="21">
        <f t="shared" si="16"/>
        <v>100</v>
      </c>
    </row>
    <row r="59" spans="1:9" ht="18.75" customHeight="1">
      <c r="A59" s="67" t="s">
        <v>5</v>
      </c>
      <c r="B59" s="11">
        <v>4754</v>
      </c>
      <c r="C59" s="27">
        <f>B59/B$58*100</f>
        <v>82.53472222222223</v>
      </c>
      <c r="D59" s="11">
        <v>1335</v>
      </c>
      <c r="E59" s="27">
        <f>D59/D$58*100</f>
        <v>59.04467049977886</v>
      </c>
      <c r="F59" s="14">
        <v>1321</v>
      </c>
      <c r="G59" s="27">
        <f aca="true" t="shared" si="17" ref="G59:G68">F59/F$58*100</f>
        <v>32.86887285394376</v>
      </c>
      <c r="H59" s="11">
        <v>240</v>
      </c>
      <c r="I59" s="27">
        <f aca="true" t="shared" si="18" ref="I59:I67">H59/H$58*100</f>
        <v>48</v>
      </c>
    </row>
    <row r="60" spans="1:9" ht="18.75" customHeight="1">
      <c r="A60" s="67" t="s">
        <v>6</v>
      </c>
      <c r="B60" s="11">
        <v>503</v>
      </c>
      <c r="C60" s="27">
        <f aca="true" t="shared" si="19" ref="C60:E68">B60/B$58*100</f>
        <v>8.73263888888889</v>
      </c>
      <c r="D60" s="11">
        <v>250</v>
      </c>
      <c r="E60" s="27">
        <f t="shared" si="19"/>
        <v>11.057054400707651</v>
      </c>
      <c r="F60" s="14">
        <v>1013</v>
      </c>
      <c r="G60" s="27">
        <f t="shared" si="17"/>
        <v>25.205274944015926</v>
      </c>
      <c r="H60" s="11">
        <v>113</v>
      </c>
      <c r="I60" s="27">
        <f t="shared" si="18"/>
        <v>22.6</v>
      </c>
    </row>
    <row r="61" spans="1:9" ht="18.75" customHeight="1">
      <c r="A61" s="67" t="s">
        <v>7</v>
      </c>
      <c r="B61" s="11">
        <v>264</v>
      </c>
      <c r="C61" s="27">
        <f t="shared" si="19"/>
        <v>4.583333333333333</v>
      </c>
      <c r="D61" s="11">
        <v>319</v>
      </c>
      <c r="E61" s="27">
        <f t="shared" si="19"/>
        <v>14.108801415302963</v>
      </c>
      <c r="F61" s="14">
        <v>829</v>
      </c>
      <c r="G61" s="27">
        <f t="shared" si="17"/>
        <v>20.627021647175916</v>
      </c>
      <c r="H61" s="11">
        <v>79</v>
      </c>
      <c r="I61" s="27">
        <f t="shared" si="18"/>
        <v>15.8</v>
      </c>
    </row>
    <row r="62" spans="1:9" ht="18.75" customHeight="1">
      <c r="A62" s="67" t="s">
        <v>8</v>
      </c>
      <c r="B62" s="11">
        <v>92</v>
      </c>
      <c r="C62" s="27">
        <f t="shared" si="19"/>
        <v>1.597222222222222</v>
      </c>
      <c r="D62" s="11">
        <v>112</v>
      </c>
      <c r="E62" s="27">
        <f t="shared" si="19"/>
        <v>4.953560371517028</v>
      </c>
      <c r="F62" s="14">
        <v>349</v>
      </c>
      <c r="G62" s="27">
        <f t="shared" si="17"/>
        <v>8.683752177158498</v>
      </c>
      <c r="H62" s="11">
        <v>29</v>
      </c>
      <c r="I62" s="27">
        <f t="shared" si="18"/>
        <v>5.800000000000001</v>
      </c>
    </row>
    <row r="63" spans="1:9" ht="18.75" customHeight="1">
      <c r="A63" s="67" t="s">
        <v>9</v>
      </c>
      <c r="B63" s="11">
        <v>77</v>
      </c>
      <c r="C63" s="27">
        <f t="shared" si="19"/>
        <v>1.3368055555555556</v>
      </c>
      <c r="D63" s="11">
        <v>143</v>
      </c>
      <c r="E63" s="27">
        <f t="shared" si="19"/>
        <v>6.324635117204777</v>
      </c>
      <c r="F63" s="14">
        <v>235</v>
      </c>
      <c r="G63" s="27">
        <f t="shared" si="17"/>
        <v>5.8472256780293606</v>
      </c>
      <c r="H63" s="11">
        <v>16</v>
      </c>
      <c r="I63" s="27">
        <f t="shared" si="18"/>
        <v>3.2</v>
      </c>
    </row>
    <row r="64" spans="1:9" ht="18.75" customHeight="1">
      <c r="A64" s="67" t="s">
        <v>10</v>
      </c>
      <c r="B64" s="11">
        <v>50</v>
      </c>
      <c r="C64" s="27">
        <f t="shared" si="19"/>
        <v>0.8680555555555556</v>
      </c>
      <c r="D64" s="11">
        <v>79</v>
      </c>
      <c r="E64" s="27">
        <f t="shared" si="19"/>
        <v>3.494029190623618</v>
      </c>
      <c r="F64" s="14">
        <v>168</v>
      </c>
      <c r="G64" s="27">
        <f t="shared" si="17"/>
        <v>4.180144314506096</v>
      </c>
      <c r="H64" s="11">
        <v>9</v>
      </c>
      <c r="I64" s="27">
        <f t="shared" si="18"/>
        <v>1.7999999999999998</v>
      </c>
    </row>
    <row r="65" spans="1:9" ht="18.75" customHeight="1">
      <c r="A65" s="67" t="s">
        <v>11</v>
      </c>
      <c r="B65" s="11">
        <v>7</v>
      </c>
      <c r="C65" s="27">
        <f t="shared" si="19"/>
        <v>0.12152777777777778</v>
      </c>
      <c r="D65" s="11">
        <v>13</v>
      </c>
      <c r="E65" s="27">
        <f t="shared" si="19"/>
        <v>0.574966828836798</v>
      </c>
      <c r="F65" s="14">
        <v>65</v>
      </c>
      <c r="G65" s="27">
        <f t="shared" si="17"/>
        <v>1.6173177407315251</v>
      </c>
      <c r="H65" s="11">
        <v>11</v>
      </c>
      <c r="I65" s="27">
        <f t="shared" si="18"/>
        <v>2.1999999999999997</v>
      </c>
    </row>
    <row r="66" spans="1:9" ht="18.75" customHeight="1">
      <c r="A66" s="67" t="s">
        <v>12</v>
      </c>
      <c r="B66" s="18" t="s">
        <v>3</v>
      </c>
      <c r="C66" s="28" t="s">
        <v>4</v>
      </c>
      <c r="D66" s="11">
        <v>1</v>
      </c>
      <c r="E66" s="27">
        <f t="shared" si="19"/>
        <v>0.044228217602830605</v>
      </c>
      <c r="F66" s="14">
        <v>21</v>
      </c>
      <c r="G66" s="27">
        <f t="shared" si="17"/>
        <v>0.522518039313262</v>
      </c>
      <c r="H66" s="11" t="s">
        <v>3</v>
      </c>
      <c r="I66" s="28" t="s">
        <v>4</v>
      </c>
    </row>
    <row r="67" spans="1:9" ht="18.75" customHeight="1">
      <c r="A67" s="68" t="s">
        <v>14</v>
      </c>
      <c r="B67" s="50" t="s">
        <v>3</v>
      </c>
      <c r="C67" s="51" t="s">
        <v>4</v>
      </c>
      <c r="D67" s="56">
        <v>2</v>
      </c>
      <c r="E67" s="61">
        <f t="shared" si="19"/>
        <v>0.08845643520566121</v>
      </c>
      <c r="F67" s="60">
        <v>15</v>
      </c>
      <c r="G67" s="61">
        <f t="shared" si="17"/>
        <v>0.3732271709380443</v>
      </c>
      <c r="H67" s="56">
        <v>1</v>
      </c>
      <c r="I67" s="61">
        <f t="shared" si="18"/>
        <v>0.2</v>
      </c>
    </row>
    <row r="68" spans="1:9" s="2" customFormat="1" ht="18.75" customHeight="1" thickBot="1">
      <c r="A68" s="69" t="s">
        <v>13</v>
      </c>
      <c r="B68" s="7">
        <v>13</v>
      </c>
      <c r="C68" s="23">
        <f t="shared" si="19"/>
        <v>0.22569444444444442</v>
      </c>
      <c r="D68" s="9">
        <v>7</v>
      </c>
      <c r="E68" s="23">
        <f t="shared" si="19"/>
        <v>0.30959752321981426</v>
      </c>
      <c r="F68" s="7">
        <v>3</v>
      </c>
      <c r="G68" s="23">
        <f t="shared" si="17"/>
        <v>0.07464543418760886</v>
      </c>
      <c r="H68" s="17">
        <v>2</v>
      </c>
      <c r="I68" s="23">
        <f>H68/H$58*100</f>
        <v>0.4</v>
      </c>
    </row>
    <row r="69" spans="1:5" ht="18.75" customHeight="1">
      <c r="A69" s="76" t="s">
        <v>17</v>
      </c>
      <c r="B69" s="71" t="s">
        <v>159</v>
      </c>
      <c r="C69" s="72"/>
      <c r="D69" s="71" t="s">
        <v>160</v>
      </c>
      <c r="E69" s="72"/>
    </row>
    <row r="70" spans="1:5" ht="18.75" customHeight="1">
      <c r="A70" s="78"/>
      <c r="B70" s="10" t="s">
        <v>0</v>
      </c>
      <c r="C70" s="26" t="s">
        <v>1</v>
      </c>
      <c r="D70" s="12" t="s">
        <v>0</v>
      </c>
      <c r="E70" s="26" t="s">
        <v>1</v>
      </c>
    </row>
    <row r="71" spans="1:5" ht="18.75" customHeight="1">
      <c r="A71" s="66" t="s">
        <v>15</v>
      </c>
      <c r="B71" s="5">
        <f>SUM(B72:B81)</f>
        <v>3653</v>
      </c>
      <c r="C71" s="21">
        <f>SUM(C72:C81)</f>
        <v>100</v>
      </c>
      <c r="D71" s="5">
        <f>SUM(D72:D81)</f>
        <v>583</v>
      </c>
      <c r="E71" s="21">
        <f>SUM(E72:E81)</f>
        <v>100</v>
      </c>
    </row>
    <row r="72" spans="1:5" ht="18.75" customHeight="1">
      <c r="A72" s="67" t="s">
        <v>5</v>
      </c>
      <c r="B72" s="11">
        <v>2531</v>
      </c>
      <c r="C72" s="27">
        <f>B72/B$71*100</f>
        <v>69.28551875171092</v>
      </c>
      <c r="D72" s="11">
        <v>232</v>
      </c>
      <c r="E72" s="27">
        <f aca="true" t="shared" si="20" ref="E72:E80">D72/D$71*100</f>
        <v>39.79416809605489</v>
      </c>
    </row>
    <row r="73" spans="1:5" ht="18.75" customHeight="1">
      <c r="A73" s="67" t="s">
        <v>6</v>
      </c>
      <c r="B73" s="11">
        <v>553</v>
      </c>
      <c r="C73" s="27">
        <f aca="true" t="shared" si="21" ref="C73:C81">B73/B$71*100</f>
        <v>15.138242540377773</v>
      </c>
      <c r="D73" s="11">
        <v>135</v>
      </c>
      <c r="E73" s="27">
        <f t="shared" si="20"/>
        <v>23.156089193825043</v>
      </c>
    </row>
    <row r="74" spans="1:5" ht="18.75" customHeight="1">
      <c r="A74" s="67" t="s">
        <v>7</v>
      </c>
      <c r="B74" s="11">
        <v>265</v>
      </c>
      <c r="C74" s="27">
        <f t="shared" si="21"/>
        <v>7.254311524774158</v>
      </c>
      <c r="D74" s="11">
        <v>71</v>
      </c>
      <c r="E74" s="27">
        <f t="shared" si="20"/>
        <v>12.178387650085764</v>
      </c>
    </row>
    <row r="75" spans="1:5" ht="18.75" customHeight="1">
      <c r="A75" s="67" t="s">
        <v>8</v>
      </c>
      <c r="B75" s="11">
        <v>93</v>
      </c>
      <c r="C75" s="27">
        <f t="shared" si="21"/>
        <v>2.545852723788667</v>
      </c>
      <c r="D75" s="11">
        <v>26</v>
      </c>
      <c r="E75" s="27">
        <f t="shared" si="20"/>
        <v>4.459691252144083</v>
      </c>
    </row>
    <row r="76" spans="1:5" ht="18.75" customHeight="1">
      <c r="A76" s="67" t="s">
        <v>9</v>
      </c>
      <c r="B76" s="11">
        <v>81</v>
      </c>
      <c r="C76" s="27">
        <f t="shared" si="21"/>
        <v>2.217355598138516</v>
      </c>
      <c r="D76" s="11">
        <v>37</v>
      </c>
      <c r="E76" s="27">
        <f t="shared" si="20"/>
        <v>6.34648370497427</v>
      </c>
    </row>
    <row r="77" spans="1:5" ht="18.75" customHeight="1">
      <c r="A77" s="67" t="s">
        <v>10</v>
      </c>
      <c r="B77" s="11">
        <v>70</v>
      </c>
      <c r="C77" s="27">
        <f t="shared" si="21"/>
        <v>1.9162332329592116</v>
      </c>
      <c r="D77" s="11">
        <v>45</v>
      </c>
      <c r="E77" s="27">
        <f t="shared" si="20"/>
        <v>7.718696397941681</v>
      </c>
    </row>
    <row r="78" spans="1:5" ht="18.75" customHeight="1">
      <c r="A78" s="67" t="s">
        <v>11</v>
      </c>
      <c r="B78" s="11">
        <v>26</v>
      </c>
      <c r="C78" s="27">
        <f t="shared" si="21"/>
        <v>0.7117437722419928</v>
      </c>
      <c r="D78" s="11">
        <v>22</v>
      </c>
      <c r="E78" s="27">
        <f t="shared" si="20"/>
        <v>3.7735849056603774</v>
      </c>
    </row>
    <row r="79" spans="1:5" ht="18.75" customHeight="1">
      <c r="A79" s="67" t="s">
        <v>12</v>
      </c>
      <c r="B79" s="18">
        <v>2</v>
      </c>
      <c r="C79" s="28">
        <f t="shared" si="21"/>
        <v>0.054749520941691755</v>
      </c>
      <c r="D79" s="11">
        <v>6</v>
      </c>
      <c r="E79" s="27">
        <f t="shared" si="20"/>
        <v>1.0291595197255576</v>
      </c>
    </row>
    <row r="80" spans="1:5" ht="18.75" customHeight="1">
      <c r="A80" s="68" t="s">
        <v>14</v>
      </c>
      <c r="B80" s="50">
        <v>10</v>
      </c>
      <c r="C80" s="51">
        <f t="shared" si="21"/>
        <v>0.27374760470845877</v>
      </c>
      <c r="D80" s="56">
        <v>9</v>
      </c>
      <c r="E80" s="61">
        <f t="shared" si="20"/>
        <v>1.5437392795883362</v>
      </c>
    </row>
    <row r="81" spans="1:5" ht="18.75" customHeight="1" thickBot="1">
      <c r="A81" s="69" t="s">
        <v>13</v>
      </c>
      <c r="B81" s="7">
        <v>22</v>
      </c>
      <c r="C81" s="23">
        <f t="shared" si="21"/>
        <v>0.6022447303586094</v>
      </c>
      <c r="D81" s="17" t="s">
        <v>3</v>
      </c>
      <c r="E81" s="25" t="s">
        <v>4</v>
      </c>
    </row>
  </sheetData>
  <sheetProtection/>
  <mergeCells count="28">
    <mergeCell ref="F3:G3"/>
    <mergeCell ref="H3:I3"/>
    <mergeCell ref="A3:A4"/>
    <mergeCell ref="B3:C3"/>
    <mergeCell ref="D3:E3"/>
    <mergeCell ref="A69:A70"/>
    <mergeCell ref="B69:C69"/>
    <mergeCell ref="D69:E69"/>
    <mergeCell ref="H56:I56"/>
    <mergeCell ref="A16:A17"/>
    <mergeCell ref="A29:A30"/>
    <mergeCell ref="A43:A44"/>
    <mergeCell ref="A56:A57"/>
    <mergeCell ref="F16:G16"/>
    <mergeCell ref="F43:G43"/>
    <mergeCell ref="H29:I29"/>
    <mergeCell ref="H16:I16"/>
    <mergeCell ref="F29:G29"/>
    <mergeCell ref="F56:G56"/>
    <mergeCell ref="H43:I43"/>
    <mergeCell ref="B56:C56"/>
    <mergeCell ref="D56:E56"/>
    <mergeCell ref="B16:C16"/>
    <mergeCell ref="D16:E16"/>
    <mergeCell ref="B29:C29"/>
    <mergeCell ref="D29:E29"/>
    <mergeCell ref="B43:C43"/>
    <mergeCell ref="D43:E43"/>
  </mergeCells>
  <printOptions/>
  <pageMargins left="0.7874015748031497" right="0.7874015748031497" top="0.7874015748031497" bottom="0.4724409448818898" header="0.5118110236220472" footer="0.31496062992125984"/>
  <pageSetup firstPageNumber="52" useFirstPageNumber="1" horizontalDpi="600" verticalDpi="600" orientation="portrait" paperSize="9" r:id="rId1"/>
  <headerFooter alignWithMargins="0">
    <oddFooter>&amp;C&amp;"ＭＳ 明朝,標準"- &amp;P&amp;  -</oddFoot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8.875" defaultRowHeight="12.75" customHeight="1"/>
  <cols>
    <col min="1" max="1" width="3.00390625" style="1" customWidth="1"/>
    <col min="2" max="2" width="1.12109375" style="1" customWidth="1"/>
    <col min="3" max="3" width="14.625" style="1" customWidth="1"/>
    <col min="4" max="4" width="8.50390625" style="3" customWidth="1"/>
    <col min="5" max="5" width="8.50390625" style="117" customWidth="1"/>
    <col min="6" max="6" width="8.50390625" style="3" customWidth="1"/>
    <col min="7" max="7" width="8.50390625" style="117" customWidth="1"/>
    <col min="8" max="8" width="8.50390625" style="3" customWidth="1"/>
    <col min="9" max="9" width="8.50390625" style="117" customWidth="1"/>
    <col min="10" max="10" width="8.50390625" style="3" customWidth="1"/>
    <col min="11" max="11" width="8.50390625" style="117" customWidth="1"/>
    <col min="12" max="16384" width="8.875" style="1" customWidth="1"/>
  </cols>
  <sheetData>
    <row r="1" spans="1:11" s="15" customFormat="1" ht="13.5">
      <c r="A1" s="86" t="s">
        <v>165</v>
      </c>
      <c r="D1" s="16"/>
      <c r="E1" s="87"/>
      <c r="F1" s="16"/>
      <c r="G1" s="87"/>
      <c r="H1" s="16"/>
      <c r="J1" s="88"/>
      <c r="K1" s="87"/>
    </row>
    <row r="2" spans="4:11" s="15" customFormat="1" ht="9.75" customHeight="1" thickBot="1">
      <c r="D2" s="16"/>
      <c r="E2" s="87"/>
      <c r="F2" s="16"/>
      <c r="G2" s="87"/>
      <c r="H2" s="16"/>
      <c r="J2" s="88" t="s">
        <v>16</v>
      </c>
      <c r="K2" s="87"/>
    </row>
    <row r="3" spans="1:11" s="2" customFormat="1" ht="21.75" customHeight="1">
      <c r="A3" s="76" t="s">
        <v>166</v>
      </c>
      <c r="B3" s="89"/>
      <c r="C3" s="90"/>
      <c r="D3" s="73" t="s">
        <v>2</v>
      </c>
      <c r="E3" s="74"/>
      <c r="F3" s="73" t="s">
        <v>143</v>
      </c>
      <c r="G3" s="74"/>
      <c r="H3" s="73" t="s">
        <v>145</v>
      </c>
      <c r="I3" s="74"/>
      <c r="J3" s="73" t="s">
        <v>146</v>
      </c>
      <c r="K3" s="74"/>
    </row>
    <row r="4" spans="1:11" s="2" customFormat="1" ht="15.75" customHeight="1">
      <c r="A4" s="91"/>
      <c r="B4" s="92"/>
      <c r="C4" s="92"/>
      <c r="D4" s="4" t="s">
        <v>0</v>
      </c>
      <c r="E4" s="20" t="s">
        <v>1</v>
      </c>
      <c r="F4" s="4" t="s">
        <v>0</v>
      </c>
      <c r="G4" s="20" t="s">
        <v>1</v>
      </c>
      <c r="H4" s="4" t="s">
        <v>0</v>
      </c>
      <c r="I4" s="20" t="s">
        <v>1</v>
      </c>
      <c r="J4" s="4" t="s">
        <v>0</v>
      </c>
      <c r="K4" s="20" t="s">
        <v>1</v>
      </c>
    </row>
    <row r="5" spans="1:11" ht="15.75" customHeight="1">
      <c r="A5" s="93" t="s">
        <v>167</v>
      </c>
      <c r="B5" s="94"/>
      <c r="C5" s="95"/>
      <c r="D5" s="5">
        <f aca="true" t="shared" si="0" ref="D5:K5">SUM(D6:D16)-SUM(D8:D14)</f>
        <v>57811</v>
      </c>
      <c r="E5" s="96">
        <f t="shared" si="0"/>
        <v>100.00000000000001</v>
      </c>
      <c r="F5" s="97">
        <f t="shared" si="0"/>
        <v>1194</v>
      </c>
      <c r="G5" s="96">
        <f t="shared" si="0"/>
        <v>100.00000000000003</v>
      </c>
      <c r="H5" s="97">
        <f t="shared" si="0"/>
        <v>794</v>
      </c>
      <c r="I5" s="96">
        <f t="shared" si="0"/>
        <v>99.99999999999997</v>
      </c>
      <c r="J5" s="97">
        <f t="shared" si="0"/>
        <v>197</v>
      </c>
      <c r="K5" s="96">
        <f t="shared" si="0"/>
        <v>100</v>
      </c>
    </row>
    <row r="6" spans="1:11" ht="15.75" customHeight="1">
      <c r="A6" s="91" t="s">
        <v>168</v>
      </c>
      <c r="B6" s="92"/>
      <c r="C6" s="92"/>
      <c r="D6" s="6">
        <v>27363</v>
      </c>
      <c r="E6" s="98">
        <f>D6/D$5*100</f>
        <v>47.33182266350695</v>
      </c>
      <c r="F6" s="19" t="s">
        <v>3</v>
      </c>
      <c r="G6" s="28" t="s">
        <v>4</v>
      </c>
      <c r="H6" s="19" t="s">
        <v>3</v>
      </c>
      <c r="I6" s="28" t="s">
        <v>4</v>
      </c>
      <c r="J6" s="99" t="s">
        <v>3</v>
      </c>
      <c r="K6" s="28" t="s">
        <v>4</v>
      </c>
    </row>
    <row r="7" spans="1:11" ht="15.75" customHeight="1">
      <c r="A7" s="100" t="s">
        <v>169</v>
      </c>
      <c r="B7" s="2"/>
      <c r="C7" s="2"/>
      <c r="D7" s="6">
        <v>28076</v>
      </c>
      <c r="E7" s="98">
        <f>D7/D$5*100</f>
        <v>48.565151960699524</v>
      </c>
      <c r="F7" s="101">
        <v>1109</v>
      </c>
      <c r="G7" s="98">
        <f>F7/F$5*100</f>
        <v>92.88107202680067</v>
      </c>
      <c r="H7" s="101">
        <v>775</v>
      </c>
      <c r="I7" s="98">
        <f>H7/H$5*100</f>
        <v>97.60705289672545</v>
      </c>
      <c r="J7" s="101">
        <v>133</v>
      </c>
      <c r="K7" s="98">
        <f>J7/J$5*100</f>
        <v>67.51269035532995</v>
      </c>
    </row>
    <row r="8" spans="1:11" ht="15.75" customHeight="1">
      <c r="A8" s="102"/>
      <c r="B8" s="103"/>
      <c r="C8" s="2" t="s">
        <v>170</v>
      </c>
      <c r="D8" s="6">
        <v>23453</v>
      </c>
      <c r="E8" s="98">
        <f aca="true" t="shared" si="1" ref="E8:G16">D8/D$5*100</f>
        <v>40.568403936967016</v>
      </c>
      <c r="F8" s="11">
        <v>873</v>
      </c>
      <c r="G8" s="98">
        <f t="shared" si="1"/>
        <v>73.11557788944724</v>
      </c>
      <c r="H8" s="6">
        <v>600</v>
      </c>
      <c r="I8" s="98">
        <f>H8/H$5*100</f>
        <v>75.56675062972292</v>
      </c>
      <c r="J8" s="11">
        <v>93</v>
      </c>
      <c r="K8" s="98">
        <f>J8/J$5*100</f>
        <v>47.20812182741117</v>
      </c>
    </row>
    <row r="9" spans="1:11" ht="15.75" customHeight="1">
      <c r="A9" s="102"/>
      <c r="B9" s="103"/>
      <c r="C9" s="2" t="s">
        <v>171</v>
      </c>
      <c r="D9" s="6">
        <v>22857</v>
      </c>
      <c r="E9" s="98">
        <f t="shared" si="1"/>
        <v>39.537458269187525</v>
      </c>
      <c r="F9" s="14">
        <v>855</v>
      </c>
      <c r="G9" s="98">
        <f t="shared" si="1"/>
        <v>71.60804020100502</v>
      </c>
      <c r="H9" s="6">
        <v>591</v>
      </c>
      <c r="I9" s="98">
        <f>H9/H$5*100</f>
        <v>74.43324937027708</v>
      </c>
      <c r="J9" s="14">
        <v>87</v>
      </c>
      <c r="K9" s="98">
        <f>J9/J$5*100</f>
        <v>44.16243654822335</v>
      </c>
    </row>
    <row r="10" spans="1:11" ht="15.75" customHeight="1">
      <c r="A10" s="102"/>
      <c r="B10" s="103"/>
      <c r="C10" s="2" t="s">
        <v>172</v>
      </c>
      <c r="D10" s="6">
        <v>421</v>
      </c>
      <c r="E10" s="98">
        <f t="shared" si="1"/>
        <v>0.7282351109650412</v>
      </c>
      <c r="F10" s="14">
        <v>9</v>
      </c>
      <c r="G10" s="98">
        <f t="shared" si="1"/>
        <v>0.7537688442211055</v>
      </c>
      <c r="H10" s="6">
        <v>5</v>
      </c>
      <c r="I10" s="98">
        <f>H10/H$5*100</f>
        <v>0.6297229219143577</v>
      </c>
      <c r="J10" s="14">
        <v>3</v>
      </c>
      <c r="K10" s="98">
        <f>J10/J$5*100</f>
        <v>1.5228426395939088</v>
      </c>
    </row>
    <row r="11" spans="1:11" ht="15.75" customHeight="1">
      <c r="A11" s="102"/>
      <c r="B11" s="103"/>
      <c r="C11" s="2" t="s">
        <v>173</v>
      </c>
      <c r="D11" s="6">
        <v>81</v>
      </c>
      <c r="E11" s="98">
        <f t="shared" si="1"/>
        <v>0.1401117434398298</v>
      </c>
      <c r="F11" s="19">
        <v>9</v>
      </c>
      <c r="G11" s="28" t="s">
        <v>4</v>
      </c>
      <c r="H11" s="19">
        <v>4</v>
      </c>
      <c r="I11" s="28" t="s">
        <v>4</v>
      </c>
      <c r="J11" s="99">
        <v>3</v>
      </c>
      <c r="K11" s="98">
        <f>J11/J$5*100</f>
        <v>1.5228426395939088</v>
      </c>
    </row>
    <row r="12" spans="1:11" ht="15.75" customHeight="1">
      <c r="A12" s="102"/>
      <c r="B12" s="103"/>
      <c r="C12" s="2" t="s">
        <v>174</v>
      </c>
      <c r="D12" s="6">
        <v>88</v>
      </c>
      <c r="E12" s="98">
        <f t="shared" si="1"/>
        <v>0.15222016571240768</v>
      </c>
      <c r="F12" s="19" t="s">
        <v>3</v>
      </c>
      <c r="G12" s="28" t="s">
        <v>4</v>
      </c>
      <c r="H12" s="19" t="s">
        <v>3</v>
      </c>
      <c r="I12" s="28" t="s">
        <v>4</v>
      </c>
      <c r="J12" s="99" t="s">
        <v>3</v>
      </c>
      <c r="K12" s="28" t="s">
        <v>4</v>
      </c>
    </row>
    <row r="13" spans="1:11" ht="15.75" customHeight="1">
      <c r="A13" s="102"/>
      <c r="B13" s="103"/>
      <c r="C13" s="2" t="s">
        <v>175</v>
      </c>
      <c r="D13" s="6">
        <v>6</v>
      </c>
      <c r="E13" s="98">
        <f t="shared" si="1"/>
        <v>0.010378647662209615</v>
      </c>
      <c r="F13" s="19" t="s">
        <v>3</v>
      </c>
      <c r="G13" s="28" t="s">
        <v>4</v>
      </c>
      <c r="H13" s="19" t="s">
        <v>3</v>
      </c>
      <c r="I13" s="28" t="s">
        <v>4</v>
      </c>
      <c r="J13" s="99" t="s">
        <v>3</v>
      </c>
      <c r="K13" s="28" t="s">
        <v>4</v>
      </c>
    </row>
    <row r="14" spans="1:11" ht="15.75" customHeight="1">
      <c r="A14" s="102"/>
      <c r="B14" s="103"/>
      <c r="C14" s="2" t="s">
        <v>176</v>
      </c>
      <c r="D14" s="6">
        <v>4623</v>
      </c>
      <c r="E14" s="98">
        <f t="shared" si="1"/>
        <v>7.996748023732507</v>
      </c>
      <c r="F14" s="14">
        <v>236</v>
      </c>
      <c r="G14" s="98">
        <f t="shared" si="1"/>
        <v>19.765494137353436</v>
      </c>
      <c r="H14" s="6">
        <v>175</v>
      </c>
      <c r="I14" s="98">
        <f>H14/H$5*100</f>
        <v>22.040302267002517</v>
      </c>
      <c r="J14" s="14">
        <v>40</v>
      </c>
      <c r="K14" s="98">
        <f>J14/J$5*100</f>
        <v>20.304568527918782</v>
      </c>
    </row>
    <row r="15" spans="1:11" ht="15.75" customHeight="1">
      <c r="A15" s="91" t="s">
        <v>177</v>
      </c>
      <c r="B15" s="92"/>
      <c r="C15" s="92"/>
      <c r="D15" s="6">
        <v>550</v>
      </c>
      <c r="E15" s="98">
        <f t="shared" si="1"/>
        <v>0.951376035702548</v>
      </c>
      <c r="F15" s="14">
        <v>21</v>
      </c>
      <c r="G15" s="98">
        <f t="shared" si="1"/>
        <v>1.7587939698492463</v>
      </c>
      <c r="H15" s="6">
        <v>17</v>
      </c>
      <c r="I15" s="98">
        <f>H15/H$5*100</f>
        <v>2.141057934508816</v>
      </c>
      <c r="J15" s="99">
        <v>3</v>
      </c>
      <c r="K15" s="98">
        <f>J15/J$5*100</f>
        <v>1.5228426395939088</v>
      </c>
    </row>
    <row r="16" spans="1:11" ht="15.75" customHeight="1" thickBot="1">
      <c r="A16" s="104" t="s">
        <v>178</v>
      </c>
      <c r="B16" s="105"/>
      <c r="C16" s="105"/>
      <c r="D16" s="7">
        <v>1822</v>
      </c>
      <c r="E16" s="106">
        <f t="shared" si="1"/>
        <v>3.151649340090986</v>
      </c>
      <c r="F16" s="107">
        <v>64</v>
      </c>
      <c r="G16" s="106">
        <f t="shared" si="1"/>
        <v>5.360134003350084</v>
      </c>
      <c r="H16" s="7">
        <v>2</v>
      </c>
      <c r="I16" s="106">
        <f>H16/H$5*100</f>
        <v>0.2518891687657431</v>
      </c>
      <c r="J16" s="107">
        <v>61</v>
      </c>
      <c r="K16" s="106">
        <f>J16/J$5*100</f>
        <v>30.96446700507614</v>
      </c>
    </row>
    <row r="17" spans="1:11" s="2" customFormat="1" ht="21.75" customHeight="1">
      <c r="A17" s="76" t="s">
        <v>166</v>
      </c>
      <c r="B17" s="89"/>
      <c r="C17" s="90"/>
      <c r="D17" s="73" t="s">
        <v>147</v>
      </c>
      <c r="E17" s="74"/>
      <c r="F17" s="73" t="s">
        <v>148</v>
      </c>
      <c r="G17" s="74"/>
      <c r="H17" s="73" t="s">
        <v>149</v>
      </c>
      <c r="I17" s="74"/>
      <c r="J17" s="73" t="s">
        <v>150</v>
      </c>
      <c r="K17" s="74"/>
    </row>
    <row r="18" spans="1:11" s="2" customFormat="1" ht="15.75" customHeight="1">
      <c r="A18" s="91"/>
      <c r="B18" s="92"/>
      <c r="C18" s="92"/>
      <c r="D18" s="4" t="s">
        <v>0</v>
      </c>
      <c r="E18" s="20" t="s">
        <v>1</v>
      </c>
      <c r="F18" s="8" t="s">
        <v>0</v>
      </c>
      <c r="G18" s="20" t="s">
        <v>1</v>
      </c>
      <c r="H18" s="4" t="s">
        <v>0</v>
      </c>
      <c r="I18" s="20" t="s">
        <v>1</v>
      </c>
      <c r="J18" s="4" t="s">
        <v>0</v>
      </c>
      <c r="K18" s="20" t="s">
        <v>1</v>
      </c>
    </row>
    <row r="19" spans="1:11" ht="15.75" customHeight="1">
      <c r="A19" s="93" t="s">
        <v>167</v>
      </c>
      <c r="B19" s="94"/>
      <c r="C19" s="95"/>
      <c r="D19" s="5">
        <f aca="true" t="shared" si="2" ref="D19:K19">SUM(D20:D30)-SUM(D22:D28)</f>
        <v>203</v>
      </c>
      <c r="E19" s="96">
        <f t="shared" si="2"/>
        <v>99.99999999999997</v>
      </c>
      <c r="F19" s="97">
        <f t="shared" si="2"/>
        <v>23</v>
      </c>
      <c r="G19" s="96">
        <f t="shared" si="2"/>
        <v>99.99999999999994</v>
      </c>
      <c r="H19" s="97">
        <f t="shared" si="2"/>
        <v>6244</v>
      </c>
      <c r="I19" s="96">
        <f t="shared" si="2"/>
        <v>99.99999999999999</v>
      </c>
      <c r="J19" s="97">
        <f t="shared" si="2"/>
        <v>3215</v>
      </c>
      <c r="K19" s="96">
        <f t="shared" si="2"/>
        <v>100</v>
      </c>
    </row>
    <row r="20" spans="1:11" ht="15.75" customHeight="1">
      <c r="A20" s="91" t="s">
        <v>168</v>
      </c>
      <c r="B20" s="92"/>
      <c r="C20" s="92"/>
      <c r="D20" s="19" t="s">
        <v>3</v>
      </c>
      <c r="E20" s="28" t="s">
        <v>4</v>
      </c>
      <c r="F20" s="13">
        <v>1</v>
      </c>
      <c r="G20" s="98">
        <f>F20/F$19*100</f>
        <v>4.3478260869565215</v>
      </c>
      <c r="H20" s="6">
        <v>2520</v>
      </c>
      <c r="I20" s="98">
        <f>H20/H$19*100</f>
        <v>40.35874439461883</v>
      </c>
      <c r="J20" s="13">
        <v>1220</v>
      </c>
      <c r="K20" s="98">
        <f>J20/J$19*100</f>
        <v>37.947122861586315</v>
      </c>
    </row>
    <row r="21" spans="1:11" ht="15.75" customHeight="1">
      <c r="A21" s="100" t="s">
        <v>169</v>
      </c>
      <c r="B21" s="2"/>
      <c r="C21" s="2"/>
      <c r="D21" s="6">
        <v>201</v>
      </c>
      <c r="E21" s="98">
        <f>D21/D19*100</f>
        <v>99.01477832512316</v>
      </c>
      <c r="F21" s="101">
        <v>21</v>
      </c>
      <c r="G21" s="98">
        <f>F21/F19*100</f>
        <v>91.30434782608695</v>
      </c>
      <c r="H21" s="101">
        <v>3724</v>
      </c>
      <c r="I21" s="98">
        <f>H21/H19*100</f>
        <v>59.64125560538116</v>
      </c>
      <c r="J21" s="101">
        <v>1979</v>
      </c>
      <c r="K21" s="98">
        <f>J21/J19*100</f>
        <v>61.555209953343706</v>
      </c>
    </row>
    <row r="22" spans="1:11" ht="15.75" customHeight="1">
      <c r="A22" s="102"/>
      <c r="B22" s="103"/>
      <c r="C22" s="2" t="s">
        <v>170</v>
      </c>
      <c r="D22" s="6">
        <v>180</v>
      </c>
      <c r="E22" s="98">
        <f>D22/D$19*100</f>
        <v>88.66995073891626</v>
      </c>
      <c r="F22" s="6">
        <v>19</v>
      </c>
      <c r="G22" s="98">
        <f>F22/F$19*100</f>
        <v>82.6086956521739</v>
      </c>
      <c r="H22" s="6">
        <v>3708</v>
      </c>
      <c r="I22" s="98">
        <f>H22/H$19*100</f>
        <v>59.38500960922486</v>
      </c>
      <c r="J22" s="6">
        <v>1899</v>
      </c>
      <c r="K22" s="98">
        <f>J22/J$19*100</f>
        <v>59.06687402799378</v>
      </c>
    </row>
    <row r="23" spans="1:11" ht="15.75" customHeight="1">
      <c r="A23" s="102"/>
      <c r="B23" s="103"/>
      <c r="C23" s="2" t="s">
        <v>171</v>
      </c>
      <c r="D23" s="6">
        <v>177</v>
      </c>
      <c r="E23" s="98">
        <f>D23/D$19*100</f>
        <v>87.192118226601</v>
      </c>
      <c r="F23" s="13">
        <v>18</v>
      </c>
      <c r="G23" s="98">
        <f>F23/F$19*100</f>
        <v>78.26086956521739</v>
      </c>
      <c r="H23" s="6">
        <v>3674</v>
      </c>
      <c r="I23" s="98">
        <f>H23/H$19*100</f>
        <v>58.84048686739269</v>
      </c>
      <c r="J23" s="13">
        <v>1850</v>
      </c>
      <c r="K23" s="98">
        <f>J23/J$19*100</f>
        <v>57.54276827371695</v>
      </c>
    </row>
    <row r="24" spans="1:11" ht="15.75" customHeight="1">
      <c r="A24" s="102"/>
      <c r="B24" s="103"/>
      <c r="C24" s="2" t="s">
        <v>172</v>
      </c>
      <c r="D24" s="6">
        <v>1</v>
      </c>
      <c r="E24" s="98">
        <f>D24/D$19*100</f>
        <v>0.49261083743842365</v>
      </c>
      <c r="F24" s="13">
        <v>1</v>
      </c>
      <c r="G24" s="98">
        <f>F24/F$19*100</f>
        <v>4.3478260869565215</v>
      </c>
      <c r="H24" s="6">
        <v>28</v>
      </c>
      <c r="I24" s="98">
        <f>H24/H$19*100</f>
        <v>0.4484304932735426</v>
      </c>
      <c r="J24" s="13">
        <v>43</v>
      </c>
      <c r="K24" s="98">
        <f>J24/J$19*100</f>
        <v>1.3374805598755832</v>
      </c>
    </row>
    <row r="25" spans="1:11" ht="15.75" customHeight="1">
      <c r="A25" s="102"/>
      <c r="B25" s="103"/>
      <c r="C25" s="2" t="s">
        <v>173</v>
      </c>
      <c r="D25" s="19">
        <v>2</v>
      </c>
      <c r="E25" s="98">
        <f>D25/D$19*100</f>
        <v>0.9852216748768473</v>
      </c>
      <c r="F25" s="108" t="s">
        <v>3</v>
      </c>
      <c r="G25" s="28" t="s">
        <v>4</v>
      </c>
      <c r="H25" s="19">
        <v>6</v>
      </c>
      <c r="I25" s="98">
        <f>H25/H$19*100</f>
        <v>0.09609224855861628</v>
      </c>
      <c r="J25" s="108">
        <v>6</v>
      </c>
      <c r="K25" s="98">
        <f>J25/J$19*100</f>
        <v>0.18662519440124417</v>
      </c>
    </row>
    <row r="26" spans="1:11" ht="15.75" customHeight="1">
      <c r="A26" s="102"/>
      <c r="B26" s="103"/>
      <c r="C26" s="2" t="s">
        <v>174</v>
      </c>
      <c r="D26" s="19" t="s">
        <v>3</v>
      </c>
      <c r="E26" s="28" t="s">
        <v>4</v>
      </c>
      <c r="F26" s="108" t="s">
        <v>3</v>
      </c>
      <c r="G26" s="28" t="s">
        <v>4</v>
      </c>
      <c r="H26" s="19" t="s">
        <v>3</v>
      </c>
      <c r="I26" s="28" t="s">
        <v>4</v>
      </c>
      <c r="J26" s="108" t="s">
        <v>3</v>
      </c>
      <c r="K26" s="28" t="s">
        <v>4</v>
      </c>
    </row>
    <row r="27" spans="1:11" ht="15.75" customHeight="1">
      <c r="A27" s="102"/>
      <c r="B27" s="103"/>
      <c r="C27" s="2" t="s">
        <v>175</v>
      </c>
      <c r="D27" s="19" t="s">
        <v>3</v>
      </c>
      <c r="E27" s="28" t="s">
        <v>4</v>
      </c>
      <c r="F27" s="108" t="s">
        <v>3</v>
      </c>
      <c r="G27" s="28" t="s">
        <v>4</v>
      </c>
      <c r="H27" s="19" t="s">
        <v>3</v>
      </c>
      <c r="I27" s="28" t="s">
        <v>4</v>
      </c>
      <c r="J27" s="108" t="s">
        <v>3</v>
      </c>
      <c r="K27" s="28" t="s">
        <v>4</v>
      </c>
    </row>
    <row r="28" spans="1:11" ht="15.75" customHeight="1">
      <c r="A28" s="102"/>
      <c r="B28" s="103"/>
      <c r="C28" s="2" t="s">
        <v>176</v>
      </c>
      <c r="D28" s="6">
        <v>21</v>
      </c>
      <c r="E28" s="98">
        <f>D28/D$19*100</f>
        <v>10.344827586206897</v>
      </c>
      <c r="F28" s="108">
        <v>2</v>
      </c>
      <c r="G28" s="98">
        <f>F28/F$19*100</f>
        <v>8.695652173913043</v>
      </c>
      <c r="H28" s="6">
        <v>16</v>
      </c>
      <c r="I28" s="98">
        <f>H28/H$19*100</f>
        <v>0.25624599615631005</v>
      </c>
      <c r="J28" s="13">
        <v>80</v>
      </c>
      <c r="K28" s="98">
        <f>J28/J$19*100</f>
        <v>2.488335925349922</v>
      </c>
    </row>
    <row r="29" spans="1:11" ht="15.75" customHeight="1">
      <c r="A29" s="91" t="s">
        <v>177</v>
      </c>
      <c r="B29" s="92"/>
      <c r="C29" s="92"/>
      <c r="D29" s="19">
        <v>1</v>
      </c>
      <c r="E29" s="98">
        <f>D29/D$19*100</f>
        <v>0.49261083743842365</v>
      </c>
      <c r="F29" s="108">
        <v>1</v>
      </c>
      <c r="G29" s="98">
        <f>F29/F$19*100</f>
        <v>4.3478260869565215</v>
      </c>
      <c r="H29" s="19" t="s">
        <v>3</v>
      </c>
      <c r="I29" s="28" t="s">
        <v>4</v>
      </c>
      <c r="J29" s="13">
        <v>14</v>
      </c>
      <c r="K29" s="98">
        <f>J29/J$19*100</f>
        <v>0.4354587869362364</v>
      </c>
    </row>
    <row r="30" spans="1:11" ht="15.75" customHeight="1" thickBot="1">
      <c r="A30" s="104" t="s">
        <v>178</v>
      </c>
      <c r="B30" s="105"/>
      <c r="C30" s="105"/>
      <c r="D30" s="7">
        <v>1</v>
      </c>
      <c r="E30" s="106">
        <f>D30/D$19*100</f>
        <v>0.49261083743842365</v>
      </c>
      <c r="F30" s="17" t="s">
        <v>3</v>
      </c>
      <c r="G30" s="109" t="s">
        <v>4</v>
      </c>
      <c r="H30" s="70" t="s">
        <v>3</v>
      </c>
      <c r="I30" s="109" t="s">
        <v>4</v>
      </c>
      <c r="J30" s="9">
        <v>2</v>
      </c>
      <c r="K30" s="106">
        <f>J30/J$19*100</f>
        <v>0.06220839813374805</v>
      </c>
    </row>
    <row r="31" spans="1:11" s="2" customFormat="1" ht="21.75" customHeight="1">
      <c r="A31" s="76" t="s">
        <v>166</v>
      </c>
      <c r="B31" s="89"/>
      <c r="C31" s="90"/>
      <c r="D31" s="73" t="s">
        <v>151</v>
      </c>
      <c r="E31" s="74"/>
      <c r="F31" s="73" t="s">
        <v>152</v>
      </c>
      <c r="G31" s="74"/>
      <c r="H31" s="73" t="s">
        <v>179</v>
      </c>
      <c r="I31" s="74"/>
      <c r="J31" s="71" t="s">
        <v>163</v>
      </c>
      <c r="K31" s="72"/>
    </row>
    <row r="32" spans="1:11" s="2" customFormat="1" ht="15.75" customHeight="1">
      <c r="A32" s="91"/>
      <c r="B32" s="92"/>
      <c r="C32" s="92"/>
      <c r="D32" s="4" t="s">
        <v>0</v>
      </c>
      <c r="E32" s="20" t="s">
        <v>1</v>
      </c>
      <c r="F32" s="4" t="s">
        <v>0</v>
      </c>
      <c r="G32" s="20" t="s">
        <v>1</v>
      </c>
      <c r="H32" s="4" t="s">
        <v>0</v>
      </c>
      <c r="I32" s="20" t="s">
        <v>1</v>
      </c>
      <c r="J32" s="10" t="s">
        <v>0</v>
      </c>
      <c r="K32" s="26" t="s">
        <v>1</v>
      </c>
    </row>
    <row r="33" spans="1:11" ht="15.75" customHeight="1">
      <c r="A33" s="93" t="s">
        <v>167</v>
      </c>
      <c r="B33" s="94"/>
      <c r="C33" s="95"/>
      <c r="D33" s="5">
        <f aca="true" t="shared" si="3" ref="D33:K33">SUM(D34:D44)-SUM(D36:D42)</f>
        <v>111</v>
      </c>
      <c r="E33" s="96">
        <f t="shared" si="3"/>
        <v>99.99999999999997</v>
      </c>
      <c r="F33" s="97">
        <f t="shared" si="3"/>
        <v>410</v>
      </c>
      <c r="G33" s="96">
        <f t="shared" si="3"/>
        <v>100.00000000000003</v>
      </c>
      <c r="H33" s="97">
        <f t="shared" si="3"/>
        <v>1028</v>
      </c>
      <c r="I33" s="96">
        <f t="shared" si="3"/>
        <v>100</v>
      </c>
      <c r="J33" s="97">
        <f t="shared" si="3"/>
        <v>15728</v>
      </c>
      <c r="K33" s="96">
        <f t="shared" si="3"/>
        <v>99.99999999999999</v>
      </c>
    </row>
    <row r="34" spans="1:11" ht="15.75" customHeight="1">
      <c r="A34" s="91" t="s">
        <v>168</v>
      </c>
      <c r="B34" s="92"/>
      <c r="C34" s="92"/>
      <c r="D34" s="19" t="s">
        <v>3</v>
      </c>
      <c r="E34" s="28" t="s">
        <v>4</v>
      </c>
      <c r="F34" s="13">
        <v>29</v>
      </c>
      <c r="G34" s="98">
        <f>F34/F$33*100</f>
        <v>7.073170731707316</v>
      </c>
      <c r="H34" s="6">
        <v>127</v>
      </c>
      <c r="I34" s="98">
        <f>H34/H$33*100</f>
        <v>12.354085603112841</v>
      </c>
      <c r="J34" s="13">
        <v>7118</v>
      </c>
      <c r="K34" s="98">
        <f>J34/J$33*100</f>
        <v>45.256866734486266</v>
      </c>
    </row>
    <row r="35" spans="1:11" ht="15.75" customHeight="1">
      <c r="A35" s="100" t="s">
        <v>169</v>
      </c>
      <c r="B35" s="2"/>
      <c r="C35" s="2"/>
      <c r="D35" s="6">
        <v>41</v>
      </c>
      <c r="E35" s="98">
        <f>D35/D33*100</f>
        <v>36.93693693693694</v>
      </c>
      <c r="F35" s="101">
        <v>377</v>
      </c>
      <c r="G35" s="98">
        <f>F35/F33*100</f>
        <v>91.95121951219512</v>
      </c>
      <c r="H35" s="101">
        <v>890</v>
      </c>
      <c r="I35" s="98">
        <f>H35/H33*100</f>
        <v>86.57587548638132</v>
      </c>
      <c r="J35" s="101">
        <v>8455</v>
      </c>
      <c r="K35" s="98">
        <f>J35/J33*100</f>
        <v>53.757629704984744</v>
      </c>
    </row>
    <row r="36" spans="1:11" ht="15.75" customHeight="1">
      <c r="A36" s="102"/>
      <c r="B36" s="103"/>
      <c r="C36" s="2" t="s">
        <v>170</v>
      </c>
      <c r="D36" s="6">
        <v>39</v>
      </c>
      <c r="E36" s="98">
        <f>D36/D$33*100</f>
        <v>35.13513513513514</v>
      </c>
      <c r="F36" s="6">
        <v>367</v>
      </c>
      <c r="G36" s="98">
        <f>F36/F$33*100</f>
        <v>89.51219512195122</v>
      </c>
      <c r="H36" s="6">
        <v>855</v>
      </c>
      <c r="I36" s="98">
        <f>H36/H$33*100</f>
        <v>83.17120622568093</v>
      </c>
      <c r="J36" s="6">
        <v>8089</v>
      </c>
      <c r="K36" s="98">
        <f>J36/J$33*100</f>
        <v>51.43056968463886</v>
      </c>
    </row>
    <row r="37" spans="1:11" ht="15.75" customHeight="1">
      <c r="A37" s="102"/>
      <c r="B37" s="103"/>
      <c r="C37" s="2" t="s">
        <v>171</v>
      </c>
      <c r="D37" s="6">
        <v>39</v>
      </c>
      <c r="E37" s="98">
        <f>D37/D$33*100</f>
        <v>35.13513513513514</v>
      </c>
      <c r="F37" s="13">
        <v>366</v>
      </c>
      <c r="G37" s="98">
        <f>F37/F$33*100</f>
        <v>89.26829268292683</v>
      </c>
      <c r="H37" s="6">
        <v>852</v>
      </c>
      <c r="I37" s="98">
        <f>H37/H$33*100</f>
        <v>82.87937743190662</v>
      </c>
      <c r="J37" s="13">
        <v>7850</v>
      </c>
      <c r="K37" s="98">
        <f>J37/J$33*100</f>
        <v>49.91098677517803</v>
      </c>
    </row>
    <row r="38" spans="1:11" ht="15.75" customHeight="1">
      <c r="A38" s="102"/>
      <c r="B38" s="103"/>
      <c r="C38" s="2" t="s">
        <v>172</v>
      </c>
      <c r="D38" s="19" t="s">
        <v>3</v>
      </c>
      <c r="E38" s="28" t="s">
        <v>4</v>
      </c>
      <c r="F38" s="13" t="s">
        <v>3</v>
      </c>
      <c r="G38" s="28" t="s">
        <v>4</v>
      </c>
      <c r="H38" s="6">
        <v>2</v>
      </c>
      <c r="I38" s="98">
        <f>H38/H$33*100</f>
        <v>0.19455252918287938</v>
      </c>
      <c r="J38" s="13">
        <v>222</v>
      </c>
      <c r="K38" s="98">
        <f>J38/J$33*100</f>
        <v>1.411495422177009</v>
      </c>
    </row>
    <row r="39" spans="1:11" ht="15.75" customHeight="1">
      <c r="A39" s="102"/>
      <c r="B39" s="103"/>
      <c r="C39" s="2" t="s">
        <v>173</v>
      </c>
      <c r="D39" s="19" t="s">
        <v>3</v>
      </c>
      <c r="E39" s="28" t="s">
        <v>4</v>
      </c>
      <c r="F39" s="108">
        <v>1</v>
      </c>
      <c r="G39" s="98">
        <f>F39/F$33*100</f>
        <v>0.24390243902439024</v>
      </c>
      <c r="H39" s="19" t="s">
        <v>3</v>
      </c>
      <c r="I39" s="28" t="s">
        <v>4</v>
      </c>
      <c r="J39" s="108">
        <v>17</v>
      </c>
      <c r="K39" s="28" t="s">
        <v>4</v>
      </c>
    </row>
    <row r="40" spans="1:11" ht="15.75" customHeight="1">
      <c r="A40" s="102"/>
      <c r="B40" s="103"/>
      <c r="C40" s="2" t="s">
        <v>174</v>
      </c>
      <c r="D40" s="19" t="s">
        <v>3</v>
      </c>
      <c r="E40" s="28" t="s">
        <v>4</v>
      </c>
      <c r="F40" s="108" t="s">
        <v>3</v>
      </c>
      <c r="G40" s="28" t="s">
        <v>4</v>
      </c>
      <c r="H40" s="19" t="s">
        <v>3</v>
      </c>
      <c r="I40" s="28" t="s">
        <v>4</v>
      </c>
      <c r="J40" s="108" t="s">
        <v>3</v>
      </c>
      <c r="K40" s="28" t="s">
        <v>4</v>
      </c>
    </row>
    <row r="41" spans="1:11" ht="15.75" customHeight="1">
      <c r="A41" s="102"/>
      <c r="B41" s="103"/>
      <c r="C41" s="2" t="s">
        <v>175</v>
      </c>
      <c r="D41" s="19" t="s">
        <v>3</v>
      </c>
      <c r="E41" s="28" t="s">
        <v>4</v>
      </c>
      <c r="F41" s="108" t="s">
        <v>3</v>
      </c>
      <c r="G41" s="28" t="s">
        <v>4</v>
      </c>
      <c r="H41" s="6">
        <v>1</v>
      </c>
      <c r="I41" s="98">
        <f>H41/H$33*100</f>
        <v>0.09727626459143969</v>
      </c>
      <c r="J41" s="108" t="s">
        <v>3</v>
      </c>
      <c r="K41" s="28" t="s">
        <v>4</v>
      </c>
    </row>
    <row r="42" spans="1:11" ht="15.75" customHeight="1">
      <c r="A42" s="102"/>
      <c r="B42" s="103"/>
      <c r="C42" s="2" t="s">
        <v>176</v>
      </c>
      <c r="D42" s="6">
        <v>2</v>
      </c>
      <c r="E42" s="98">
        <f>D42/D$33*100</f>
        <v>1.8018018018018018</v>
      </c>
      <c r="F42" s="13">
        <v>10</v>
      </c>
      <c r="G42" s="98">
        <f>F42/F$33*100</f>
        <v>2.4390243902439024</v>
      </c>
      <c r="H42" s="6">
        <v>35</v>
      </c>
      <c r="I42" s="98">
        <f>H42/H$33*100</f>
        <v>3.404669260700389</v>
      </c>
      <c r="J42" s="13">
        <v>366</v>
      </c>
      <c r="K42" s="98">
        <f>J42/J$33*100</f>
        <v>2.32706002034588</v>
      </c>
    </row>
    <row r="43" spans="1:11" ht="15.75" customHeight="1">
      <c r="A43" s="91" t="s">
        <v>177</v>
      </c>
      <c r="B43" s="92"/>
      <c r="C43" s="92"/>
      <c r="D43" s="6">
        <v>2</v>
      </c>
      <c r="E43" s="98">
        <f>D43/D$33*100</f>
        <v>1.8018018018018018</v>
      </c>
      <c r="F43" s="13">
        <v>2</v>
      </c>
      <c r="G43" s="98">
        <f>F43/F$33*100</f>
        <v>0.4878048780487805</v>
      </c>
      <c r="H43" s="6">
        <v>5</v>
      </c>
      <c r="I43" s="98">
        <f>H43/H$33*100</f>
        <v>0.48638132295719844</v>
      </c>
      <c r="J43" s="13">
        <v>154</v>
      </c>
      <c r="K43" s="98">
        <f>J43/J$33*100</f>
        <v>0.9791454730417091</v>
      </c>
    </row>
    <row r="44" spans="1:11" ht="15.75" customHeight="1" thickBot="1">
      <c r="A44" s="104" t="s">
        <v>178</v>
      </c>
      <c r="B44" s="105"/>
      <c r="C44" s="105"/>
      <c r="D44" s="7">
        <v>68</v>
      </c>
      <c r="E44" s="106">
        <f>D44/D$33*100</f>
        <v>61.261261261261254</v>
      </c>
      <c r="F44" s="9">
        <v>2</v>
      </c>
      <c r="G44" s="106">
        <f>F44/F$33*100</f>
        <v>0.4878048780487805</v>
      </c>
      <c r="H44" s="7">
        <v>6</v>
      </c>
      <c r="I44" s="106">
        <f>H44/H$33*100</f>
        <v>0.5836575875486382</v>
      </c>
      <c r="J44" s="9">
        <v>1</v>
      </c>
      <c r="K44" s="106">
        <f>J44/J$33*100</f>
        <v>0.0063580874872838245</v>
      </c>
    </row>
    <row r="45" spans="1:11" ht="13.5" customHeight="1">
      <c r="A45" s="2"/>
      <c r="B45" s="2"/>
      <c r="C45" s="2"/>
      <c r="D45" s="13"/>
      <c r="E45" s="110"/>
      <c r="F45" s="13"/>
      <c r="G45" s="110"/>
      <c r="H45" s="13"/>
      <c r="I45" s="110"/>
      <c r="J45" s="13"/>
      <c r="K45" s="110"/>
    </row>
    <row r="46" spans="1:11" ht="13.5" customHeight="1">
      <c r="A46" s="2"/>
      <c r="B46" s="2"/>
      <c r="C46" s="2"/>
      <c r="D46" s="13"/>
      <c r="E46" s="110"/>
      <c r="F46" s="13"/>
      <c r="G46" s="110"/>
      <c r="H46" s="13"/>
      <c r="I46" s="110"/>
      <c r="J46" s="13"/>
      <c r="K46" s="110"/>
    </row>
    <row r="47" spans="4:11" s="15" customFormat="1" ht="9.75" customHeight="1" thickBot="1">
      <c r="D47" s="16"/>
      <c r="E47" s="87"/>
      <c r="F47" s="16"/>
      <c r="G47" s="87"/>
      <c r="H47" s="16"/>
      <c r="J47" s="88" t="s">
        <v>16</v>
      </c>
      <c r="K47" s="87"/>
    </row>
    <row r="48" spans="1:11" s="2" customFormat="1" ht="21.75" customHeight="1">
      <c r="A48" s="76" t="s">
        <v>166</v>
      </c>
      <c r="B48" s="89"/>
      <c r="C48" s="90"/>
      <c r="D48" s="71" t="s">
        <v>164</v>
      </c>
      <c r="E48" s="72"/>
      <c r="F48" s="71" t="s">
        <v>153</v>
      </c>
      <c r="G48" s="72"/>
      <c r="H48" s="111" t="s">
        <v>180</v>
      </c>
      <c r="I48" s="112"/>
      <c r="J48" s="79" t="s">
        <v>154</v>
      </c>
      <c r="K48" s="72"/>
    </row>
    <row r="49" spans="1:11" s="2" customFormat="1" ht="15.75" customHeight="1">
      <c r="A49" s="91"/>
      <c r="B49" s="92"/>
      <c r="C49" s="92"/>
      <c r="D49" s="46" t="s">
        <v>0</v>
      </c>
      <c r="E49" s="45" t="s">
        <v>1</v>
      </c>
      <c r="F49" s="46" t="s">
        <v>0</v>
      </c>
      <c r="G49" s="45" t="s">
        <v>1</v>
      </c>
      <c r="H49" s="47" t="s">
        <v>0</v>
      </c>
      <c r="I49" s="45" t="s">
        <v>1</v>
      </c>
      <c r="J49" s="47" t="s">
        <v>0</v>
      </c>
      <c r="K49" s="45" t="s">
        <v>1</v>
      </c>
    </row>
    <row r="50" spans="1:11" ht="15.75" customHeight="1">
      <c r="A50" s="93" t="s">
        <v>167</v>
      </c>
      <c r="B50" s="94"/>
      <c r="C50" s="95"/>
      <c r="D50" s="5">
        <f aca="true" t="shared" si="4" ref="D50:K50">SUM(D51:D61)-SUM(D53:D59)</f>
        <v>972</v>
      </c>
      <c r="E50" s="96">
        <f t="shared" si="4"/>
        <v>100</v>
      </c>
      <c r="F50" s="97">
        <f t="shared" si="4"/>
        <v>2170</v>
      </c>
      <c r="G50" s="96">
        <f t="shared" si="4"/>
        <v>100</v>
      </c>
      <c r="H50" s="97">
        <f t="shared" si="4"/>
        <v>2063</v>
      </c>
      <c r="I50" s="96">
        <f t="shared" si="4"/>
        <v>100.00000000000001</v>
      </c>
      <c r="J50" s="97">
        <f t="shared" si="4"/>
        <v>7877</v>
      </c>
      <c r="K50" s="96">
        <f t="shared" si="4"/>
        <v>100.00000000000006</v>
      </c>
    </row>
    <row r="51" spans="1:11" ht="15.75" customHeight="1">
      <c r="A51" s="91" t="s">
        <v>168</v>
      </c>
      <c r="B51" s="92"/>
      <c r="C51" s="92"/>
      <c r="D51" s="6">
        <v>139</v>
      </c>
      <c r="E51" s="98">
        <f>D51/D$50*100</f>
        <v>14.300411522633743</v>
      </c>
      <c r="F51" s="101">
        <v>940</v>
      </c>
      <c r="G51" s="98">
        <f>F51/F$50*100</f>
        <v>43.31797235023041</v>
      </c>
      <c r="H51" s="101">
        <v>1076</v>
      </c>
      <c r="I51" s="98">
        <f>H51/H$50*100</f>
        <v>52.1570528356762</v>
      </c>
      <c r="J51" s="101">
        <v>5930</v>
      </c>
      <c r="K51" s="98">
        <f>J51/J$50*100</f>
        <v>75.28246794464899</v>
      </c>
    </row>
    <row r="52" spans="1:11" ht="15.75" customHeight="1">
      <c r="A52" s="100" t="s">
        <v>169</v>
      </c>
      <c r="B52" s="2"/>
      <c r="C52" s="2"/>
      <c r="D52" s="6">
        <v>832</v>
      </c>
      <c r="E52" s="98">
        <f>D52/D50*100</f>
        <v>85.59670781893004</v>
      </c>
      <c r="F52" s="101">
        <v>1208</v>
      </c>
      <c r="G52" s="98">
        <f>F52/F50*100</f>
        <v>55.66820276497696</v>
      </c>
      <c r="H52" s="101">
        <v>908</v>
      </c>
      <c r="I52" s="98">
        <f>H52/H50*100</f>
        <v>44.01357246728066</v>
      </c>
      <c r="J52" s="101">
        <v>1889</v>
      </c>
      <c r="K52" s="98">
        <f>J52/J50*100</f>
        <v>23.981211120985147</v>
      </c>
    </row>
    <row r="53" spans="1:11" ht="15.75" customHeight="1">
      <c r="A53" s="102"/>
      <c r="B53" s="103"/>
      <c r="C53" s="2" t="s">
        <v>170</v>
      </c>
      <c r="D53" s="6">
        <v>664</v>
      </c>
      <c r="E53" s="98">
        <f>D53/D$50*100</f>
        <v>68.3127572016461</v>
      </c>
      <c r="F53" s="101">
        <v>1171</v>
      </c>
      <c r="G53" s="98">
        <f>F53/F$50*100</f>
        <v>53.963133640552996</v>
      </c>
      <c r="H53" s="101">
        <v>818</v>
      </c>
      <c r="I53" s="98">
        <f>H53/H$50*100</f>
        <v>39.65099369849733</v>
      </c>
      <c r="J53" s="101">
        <v>1835</v>
      </c>
      <c r="K53" s="98">
        <f>J53/J$50*100</f>
        <v>23.29567094071347</v>
      </c>
    </row>
    <row r="54" spans="1:11" ht="15.75" customHeight="1">
      <c r="A54" s="102"/>
      <c r="B54" s="103"/>
      <c r="C54" s="2" t="s">
        <v>171</v>
      </c>
      <c r="D54" s="6">
        <v>570</v>
      </c>
      <c r="E54" s="98">
        <f>D54/D$50*100</f>
        <v>58.64197530864198</v>
      </c>
      <c r="F54" s="101">
        <v>1135</v>
      </c>
      <c r="G54" s="98">
        <f>F54/F$50*100</f>
        <v>52.30414746543779</v>
      </c>
      <c r="H54" s="101">
        <v>804</v>
      </c>
      <c r="I54" s="98">
        <f>H54/H$50*100</f>
        <v>38.97237033446437</v>
      </c>
      <c r="J54" s="101">
        <v>1800</v>
      </c>
      <c r="K54" s="98">
        <f>J54/J$50*100</f>
        <v>22.851339342389235</v>
      </c>
    </row>
    <row r="55" spans="1:11" ht="15.75" customHeight="1">
      <c r="A55" s="102"/>
      <c r="B55" s="103"/>
      <c r="C55" s="2" t="s">
        <v>172</v>
      </c>
      <c r="D55" s="6">
        <v>1</v>
      </c>
      <c r="E55" s="98">
        <f>D55/D$50*100</f>
        <v>0.102880658436214</v>
      </c>
      <c r="F55" s="101">
        <v>32</v>
      </c>
      <c r="G55" s="98">
        <f>F55/F$50*100</f>
        <v>1.4746543778801844</v>
      </c>
      <c r="H55" s="101">
        <v>9</v>
      </c>
      <c r="I55" s="98">
        <f>H55/H$50*100</f>
        <v>0.4362578768783325</v>
      </c>
      <c r="J55" s="101">
        <v>24</v>
      </c>
      <c r="K55" s="98">
        <f>J55/J$50*100</f>
        <v>0.3046845245651898</v>
      </c>
    </row>
    <row r="56" spans="1:11" ht="15.75" customHeight="1">
      <c r="A56" s="102"/>
      <c r="B56" s="103"/>
      <c r="C56" s="2" t="s">
        <v>173</v>
      </c>
      <c r="D56" s="19">
        <v>3</v>
      </c>
      <c r="E56" s="28" t="s">
        <v>4</v>
      </c>
      <c r="F56" s="113">
        <v>4</v>
      </c>
      <c r="G56" s="28" t="s">
        <v>4</v>
      </c>
      <c r="H56" s="113">
        <v>5</v>
      </c>
      <c r="I56" s="28" t="s">
        <v>4</v>
      </c>
      <c r="J56" s="113">
        <v>10</v>
      </c>
      <c r="K56" s="28" t="s">
        <v>4</v>
      </c>
    </row>
    <row r="57" spans="1:11" ht="15.75" customHeight="1">
      <c r="A57" s="102"/>
      <c r="B57" s="103"/>
      <c r="C57" s="2" t="s">
        <v>174</v>
      </c>
      <c r="D57" s="6">
        <v>87</v>
      </c>
      <c r="E57" s="98">
        <f>D57/D$50*100</f>
        <v>8.950617283950617</v>
      </c>
      <c r="F57" s="113" t="s">
        <v>3</v>
      </c>
      <c r="G57" s="28" t="s">
        <v>4</v>
      </c>
      <c r="H57" s="113" t="s">
        <v>3</v>
      </c>
      <c r="I57" s="28" t="s">
        <v>4</v>
      </c>
      <c r="J57" s="113" t="s">
        <v>3</v>
      </c>
      <c r="K57" s="28" t="s">
        <v>4</v>
      </c>
    </row>
    <row r="58" spans="1:11" ht="15.75" customHeight="1">
      <c r="A58" s="102"/>
      <c r="B58" s="103"/>
      <c r="C58" s="2" t="s">
        <v>175</v>
      </c>
      <c r="D58" s="6">
        <v>3</v>
      </c>
      <c r="E58" s="98">
        <f>D58/D$50*100</f>
        <v>0.30864197530864196</v>
      </c>
      <c r="F58" s="113" t="s">
        <v>3</v>
      </c>
      <c r="G58" s="28" t="s">
        <v>4</v>
      </c>
      <c r="H58" s="113" t="s">
        <v>3</v>
      </c>
      <c r="I58" s="28" t="s">
        <v>4</v>
      </c>
      <c r="J58" s="113">
        <v>1</v>
      </c>
      <c r="K58" s="28" t="s">
        <v>4</v>
      </c>
    </row>
    <row r="59" spans="1:11" ht="15.75" customHeight="1">
      <c r="A59" s="102"/>
      <c r="B59" s="103"/>
      <c r="C59" s="2" t="s">
        <v>176</v>
      </c>
      <c r="D59" s="6">
        <v>168</v>
      </c>
      <c r="E59" s="98">
        <f>D59/D$50*100</f>
        <v>17.28395061728395</v>
      </c>
      <c r="F59" s="101">
        <v>37</v>
      </c>
      <c r="G59" s="98">
        <f>F59/F$50*100</f>
        <v>1.705069124423963</v>
      </c>
      <c r="H59" s="101">
        <v>90</v>
      </c>
      <c r="I59" s="98">
        <f>H59/H$50*100</f>
        <v>4.362578768783325</v>
      </c>
      <c r="J59" s="101">
        <v>54</v>
      </c>
      <c r="K59" s="98">
        <f>J59/J$50*100</f>
        <v>0.6855401802716771</v>
      </c>
    </row>
    <row r="60" spans="1:11" ht="15.75" customHeight="1">
      <c r="A60" s="91" t="s">
        <v>177</v>
      </c>
      <c r="B60" s="92"/>
      <c r="C60" s="92"/>
      <c r="D60" s="6">
        <v>1</v>
      </c>
      <c r="E60" s="98">
        <f>D60/D$50*100</f>
        <v>0.102880658436214</v>
      </c>
      <c r="F60" s="101">
        <v>3</v>
      </c>
      <c r="G60" s="98">
        <f>F60/F$50*100</f>
        <v>0.1382488479262673</v>
      </c>
      <c r="H60" s="101">
        <v>8</v>
      </c>
      <c r="I60" s="98">
        <f>H60/H$50*100</f>
        <v>0.3877847794474067</v>
      </c>
      <c r="J60" s="101">
        <v>20</v>
      </c>
      <c r="K60" s="98">
        <f>J60/J$50*100</f>
        <v>0.2539037704709915</v>
      </c>
    </row>
    <row r="61" spans="1:11" ht="15.75" customHeight="1" thickBot="1">
      <c r="A61" s="104" t="s">
        <v>178</v>
      </c>
      <c r="B61" s="105"/>
      <c r="C61" s="105"/>
      <c r="D61" s="70" t="s">
        <v>3</v>
      </c>
      <c r="E61" s="109" t="s">
        <v>4</v>
      </c>
      <c r="F61" s="114">
        <v>19</v>
      </c>
      <c r="G61" s="106">
        <f>F61/F$50*100</f>
        <v>0.8755760368663594</v>
      </c>
      <c r="H61" s="114">
        <v>71</v>
      </c>
      <c r="I61" s="106">
        <f>H61/H$50*100</f>
        <v>3.4415899175957345</v>
      </c>
      <c r="J61" s="114">
        <v>38</v>
      </c>
      <c r="K61" s="106">
        <f>J61/J$50*100</f>
        <v>0.48241716389488387</v>
      </c>
    </row>
    <row r="62" spans="1:11" s="2" customFormat="1" ht="21.75" customHeight="1">
      <c r="A62" s="76" t="s">
        <v>166</v>
      </c>
      <c r="B62" s="89"/>
      <c r="C62" s="90"/>
      <c r="D62" s="71" t="s">
        <v>155</v>
      </c>
      <c r="E62" s="72"/>
      <c r="F62" s="71" t="s">
        <v>181</v>
      </c>
      <c r="G62" s="72"/>
      <c r="H62" s="71" t="s">
        <v>157</v>
      </c>
      <c r="I62" s="72"/>
      <c r="J62" s="79" t="s">
        <v>158</v>
      </c>
      <c r="K62" s="72"/>
    </row>
    <row r="63" spans="1:11" s="2" customFormat="1" ht="15.75" customHeight="1">
      <c r="A63" s="91"/>
      <c r="B63" s="92"/>
      <c r="C63" s="92"/>
      <c r="D63" s="10" t="s">
        <v>0</v>
      </c>
      <c r="E63" s="26" t="s">
        <v>1</v>
      </c>
      <c r="F63" s="12" t="s">
        <v>0</v>
      </c>
      <c r="G63" s="26" t="s">
        <v>1</v>
      </c>
      <c r="H63" s="10" t="s">
        <v>0</v>
      </c>
      <c r="I63" s="26" t="s">
        <v>1</v>
      </c>
      <c r="J63" s="12" t="s">
        <v>0</v>
      </c>
      <c r="K63" s="26" t="s">
        <v>1</v>
      </c>
    </row>
    <row r="64" spans="1:11" ht="15.75" customHeight="1">
      <c r="A64" s="93" t="s">
        <v>167</v>
      </c>
      <c r="B64" s="94"/>
      <c r="C64" s="95"/>
      <c r="D64" s="5">
        <f aca="true" t="shared" si="5" ref="D64:K64">SUM(D65:D75)-SUM(D67:D73)</f>
        <v>5760</v>
      </c>
      <c r="E64" s="96">
        <f t="shared" si="5"/>
        <v>99.99999999999997</v>
      </c>
      <c r="F64" s="97">
        <f t="shared" si="5"/>
        <v>2261</v>
      </c>
      <c r="G64" s="96">
        <f t="shared" si="5"/>
        <v>100</v>
      </c>
      <c r="H64" s="97">
        <f t="shared" si="5"/>
        <v>4019</v>
      </c>
      <c r="I64" s="96">
        <f t="shared" si="5"/>
        <v>100.00000000000003</v>
      </c>
      <c r="J64" s="97">
        <f t="shared" si="5"/>
        <v>500</v>
      </c>
      <c r="K64" s="96">
        <f t="shared" si="5"/>
        <v>100</v>
      </c>
    </row>
    <row r="65" spans="1:11" ht="15.75" customHeight="1">
      <c r="A65" s="91" t="s">
        <v>168</v>
      </c>
      <c r="B65" s="92"/>
      <c r="C65" s="92"/>
      <c r="D65" s="6">
        <v>4404</v>
      </c>
      <c r="E65" s="98">
        <f>D65/D$64*100</f>
        <v>76.45833333333333</v>
      </c>
      <c r="F65" s="6">
        <v>1154</v>
      </c>
      <c r="G65" s="98">
        <f>F65/F$64*100</f>
        <v>51.03936311366651</v>
      </c>
      <c r="H65" s="6">
        <v>1528</v>
      </c>
      <c r="I65" s="98">
        <f>H65/H$64*100</f>
        <v>38.01940781288878</v>
      </c>
      <c r="J65" s="19">
        <v>107</v>
      </c>
      <c r="K65" s="98">
        <f>J65/J$64*100</f>
        <v>21.4</v>
      </c>
    </row>
    <row r="66" spans="1:11" ht="15.75" customHeight="1">
      <c r="A66" s="100" t="s">
        <v>169</v>
      </c>
      <c r="B66" s="2"/>
      <c r="C66" s="2"/>
      <c r="D66" s="6">
        <v>1296</v>
      </c>
      <c r="E66" s="98">
        <f>D66/D64*100</f>
        <v>22.5</v>
      </c>
      <c r="F66" s="101">
        <v>500</v>
      </c>
      <c r="G66" s="98">
        <f>F66/F64*100</f>
        <v>22.114108801415302</v>
      </c>
      <c r="H66" s="101">
        <v>2217</v>
      </c>
      <c r="I66" s="98">
        <f>H66/H64*100</f>
        <v>55.16297586464295</v>
      </c>
      <c r="J66" s="19">
        <v>392</v>
      </c>
      <c r="K66" s="98">
        <f>J66/J64*100</f>
        <v>78.4</v>
      </c>
    </row>
    <row r="67" spans="1:11" ht="15.75" customHeight="1">
      <c r="A67" s="102"/>
      <c r="B67" s="103"/>
      <c r="C67" s="2" t="s">
        <v>170</v>
      </c>
      <c r="D67" s="6">
        <v>1219</v>
      </c>
      <c r="E67" s="98">
        <f>D67/D$64*100</f>
        <v>21.163194444444443</v>
      </c>
      <c r="F67" s="6">
        <v>229</v>
      </c>
      <c r="G67" s="98">
        <f>F67/F$64*100</f>
        <v>10.128261831048208</v>
      </c>
      <c r="H67" s="6">
        <v>392</v>
      </c>
      <c r="I67" s="98">
        <f>H67/H$64*100</f>
        <v>9.75367006718089</v>
      </c>
      <c r="J67" s="19">
        <v>200</v>
      </c>
      <c r="K67" s="98">
        <f>J67/J$64*100</f>
        <v>40</v>
      </c>
    </row>
    <row r="68" spans="1:11" ht="15.75" customHeight="1">
      <c r="A68" s="102"/>
      <c r="B68" s="103"/>
      <c r="C68" s="2" t="s">
        <v>171</v>
      </c>
      <c r="D68" s="6">
        <v>1188</v>
      </c>
      <c r="E68" s="98">
        <f>D68/D$64*100</f>
        <v>20.625</v>
      </c>
      <c r="F68" s="6">
        <v>225</v>
      </c>
      <c r="G68" s="98">
        <f>F68/F$64*100</f>
        <v>9.951348960636887</v>
      </c>
      <c r="H68" s="6">
        <v>378</v>
      </c>
      <c r="I68" s="98">
        <f>H68/H$64*100</f>
        <v>9.405324707638716</v>
      </c>
      <c r="J68" s="19">
        <v>200</v>
      </c>
      <c r="K68" s="98">
        <f>J68/J$64*100</f>
        <v>40</v>
      </c>
    </row>
    <row r="69" spans="1:11" ht="15.75" customHeight="1">
      <c r="A69" s="102"/>
      <c r="B69" s="103"/>
      <c r="C69" s="2" t="s">
        <v>172</v>
      </c>
      <c r="D69" s="6">
        <v>28</v>
      </c>
      <c r="E69" s="98">
        <f>D69/D$64*100</f>
        <v>0.4861111111111111</v>
      </c>
      <c r="F69" s="19">
        <v>2</v>
      </c>
      <c r="G69" s="98">
        <f>F69/F$64*100</f>
        <v>0.08845643520566121</v>
      </c>
      <c r="H69" s="6">
        <v>3</v>
      </c>
      <c r="I69" s="98">
        <f>H69/H$64*100</f>
        <v>0.07464543418760886</v>
      </c>
      <c r="J69" s="19" t="s">
        <v>3</v>
      </c>
      <c r="K69" s="28" t="s">
        <v>4</v>
      </c>
    </row>
    <row r="70" spans="1:11" ht="15.75" customHeight="1">
      <c r="A70" s="102"/>
      <c r="B70" s="103"/>
      <c r="C70" s="2" t="s">
        <v>173</v>
      </c>
      <c r="D70" s="19">
        <v>2</v>
      </c>
      <c r="E70" s="98">
        <f>D70/D$64*100</f>
        <v>0.034722222222222224</v>
      </c>
      <c r="F70" s="19">
        <v>1</v>
      </c>
      <c r="G70" s="98">
        <f>F70/F$64*100</f>
        <v>0.044228217602830605</v>
      </c>
      <c r="H70" s="6">
        <v>11</v>
      </c>
      <c r="I70" s="98">
        <f>H70/H$64*100</f>
        <v>0.2736999253545658</v>
      </c>
      <c r="J70" s="19" t="s">
        <v>3</v>
      </c>
      <c r="K70" s="28" t="s">
        <v>4</v>
      </c>
    </row>
    <row r="71" spans="1:11" ht="15.75" customHeight="1">
      <c r="A71" s="102"/>
      <c r="B71" s="103"/>
      <c r="C71" s="2" t="s">
        <v>174</v>
      </c>
      <c r="D71" s="6" t="s">
        <v>3</v>
      </c>
      <c r="E71" s="28" t="s">
        <v>4</v>
      </c>
      <c r="F71" s="19">
        <v>1</v>
      </c>
      <c r="G71" s="98">
        <f>F71/F$64*100</f>
        <v>0.044228217602830605</v>
      </c>
      <c r="H71" s="19" t="s">
        <v>3</v>
      </c>
      <c r="I71" s="28" t="s">
        <v>4</v>
      </c>
      <c r="J71" s="19" t="s">
        <v>3</v>
      </c>
      <c r="K71" s="28" t="s">
        <v>4</v>
      </c>
    </row>
    <row r="72" spans="1:11" ht="15.75" customHeight="1">
      <c r="A72" s="102"/>
      <c r="B72" s="103"/>
      <c r="C72" s="2" t="s">
        <v>175</v>
      </c>
      <c r="D72" s="19">
        <v>1</v>
      </c>
      <c r="E72" s="98">
        <f>D72/D$64*100</f>
        <v>0.017361111111111112</v>
      </c>
      <c r="F72" s="19" t="s">
        <v>3</v>
      </c>
      <c r="G72" s="28" t="s">
        <v>4</v>
      </c>
      <c r="H72" s="19" t="s">
        <v>3</v>
      </c>
      <c r="I72" s="28" t="s">
        <v>4</v>
      </c>
      <c r="J72" s="19" t="s">
        <v>3</v>
      </c>
      <c r="K72" s="28" t="s">
        <v>4</v>
      </c>
    </row>
    <row r="73" spans="1:11" ht="15.75" customHeight="1">
      <c r="A73" s="102"/>
      <c r="B73" s="103"/>
      <c r="C73" s="2" t="s">
        <v>176</v>
      </c>
      <c r="D73" s="6">
        <v>77</v>
      </c>
      <c r="E73" s="98">
        <f>D73/D$64*100</f>
        <v>1.3368055555555556</v>
      </c>
      <c r="F73" s="6">
        <v>271</v>
      </c>
      <c r="G73" s="98">
        <f>F73/F$64*100</f>
        <v>11.985846970367094</v>
      </c>
      <c r="H73" s="6">
        <v>1825</v>
      </c>
      <c r="I73" s="98">
        <f>H73/H$64*100</f>
        <v>45.40930579746206</v>
      </c>
      <c r="J73" s="19">
        <v>192</v>
      </c>
      <c r="K73" s="98">
        <f>J73/J$64*100</f>
        <v>38.4</v>
      </c>
    </row>
    <row r="74" spans="1:11" ht="15.75" customHeight="1">
      <c r="A74" s="91" t="s">
        <v>177</v>
      </c>
      <c r="B74" s="92"/>
      <c r="C74" s="92"/>
      <c r="D74" s="6">
        <v>28</v>
      </c>
      <c r="E74" s="98">
        <f>D74/D$64*100</f>
        <v>0.4861111111111111</v>
      </c>
      <c r="F74" s="19">
        <v>7</v>
      </c>
      <c r="G74" s="98">
        <f>F74/F$64*100</f>
        <v>0.30959752321981426</v>
      </c>
      <c r="H74" s="6">
        <v>18</v>
      </c>
      <c r="I74" s="98">
        <f>H74/H$64*100</f>
        <v>0.4478726051256532</v>
      </c>
      <c r="J74" s="19" t="s">
        <v>3</v>
      </c>
      <c r="K74" s="28" t="s">
        <v>4</v>
      </c>
    </row>
    <row r="75" spans="1:11" ht="15.75" customHeight="1" thickBot="1">
      <c r="A75" s="104" t="s">
        <v>178</v>
      </c>
      <c r="B75" s="105"/>
      <c r="C75" s="105"/>
      <c r="D75" s="7">
        <v>32</v>
      </c>
      <c r="E75" s="106">
        <f>D75/D$64*100</f>
        <v>0.5555555555555556</v>
      </c>
      <c r="F75" s="7">
        <v>600</v>
      </c>
      <c r="G75" s="106">
        <f>F75/F$64*100</f>
        <v>26.536930561698362</v>
      </c>
      <c r="H75" s="7">
        <v>256</v>
      </c>
      <c r="I75" s="106">
        <f>H75/H$64*100</f>
        <v>6.369743717342622</v>
      </c>
      <c r="J75" s="7">
        <v>1</v>
      </c>
      <c r="K75" s="106">
        <f>J75/J$64*100</f>
        <v>0.2</v>
      </c>
    </row>
    <row r="76" spans="1:7" ht="21.75" customHeight="1">
      <c r="A76" s="78" t="s">
        <v>166</v>
      </c>
      <c r="B76" s="115"/>
      <c r="C76" s="92"/>
      <c r="D76" s="77" t="s">
        <v>159</v>
      </c>
      <c r="E76" s="116"/>
      <c r="F76" s="77" t="s">
        <v>160</v>
      </c>
      <c r="G76" s="116"/>
    </row>
    <row r="77" spans="1:7" ht="15.75" customHeight="1">
      <c r="A77" s="91"/>
      <c r="B77" s="92"/>
      <c r="C77" s="92"/>
      <c r="D77" s="10" t="s">
        <v>0</v>
      </c>
      <c r="E77" s="26" t="s">
        <v>1</v>
      </c>
      <c r="F77" s="12" t="s">
        <v>0</v>
      </c>
      <c r="G77" s="26" t="s">
        <v>1</v>
      </c>
    </row>
    <row r="78" spans="1:7" ht="15.75" customHeight="1">
      <c r="A78" s="93" t="s">
        <v>167</v>
      </c>
      <c r="B78" s="94"/>
      <c r="C78" s="95"/>
      <c r="D78" s="5">
        <f>SUM(D79:D89)-SUM(D81:D87)</f>
        <v>3653</v>
      </c>
      <c r="E78" s="96">
        <f>SUM(E79:E89)-SUM(E81:E87)</f>
        <v>99.99999999999997</v>
      </c>
      <c r="F78" s="97">
        <f>SUM(F79:F89)-SUM(F81:F87)</f>
        <v>583</v>
      </c>
      <c r="G78" s="96">
        <f>SUM(G79:G89)-SUM(G81:G87)</f>
        <v>100</v>
      </c>
    </row>
    <row r="79" spans="1:7" ht="15.75" customHeight="1">
      <c r="A79" s="91" t="s">
        <v>168</v>
      </c>
      <c r="B79" s="92"/>
      <c r="C79" s="92"/>
      <c r="D79" s="6">
        <v>1070</v>
      </c>
      <c r="E79" s="98">
        <f aca="true" t="shared" si="6" ref="E79:E84">D79/D$78*100</f>
        <v>29.29099370380509</v>
      </c>
      <c r="F79" s="19" t="s">
        <v>3</v>
      </c>
      <c r="G79" s="28" t="s">
        <v>4</v>
      </c>
    </row>
    <row r="80" spans="1:7" ht="15.75" customHeight="1">
      <c r="A80" s="100" t="s">
        <v>169</v>
      </c>
      <c r="B80" s="2"/>
      <c r="C80" s="2"/>
      <c r="D80" s="6">
        <v>2238</v>
      </c>
      <c r="E80" s="98">
        <f t="shared" si="6"/>
        <v>61.26471393375308</v>
      </c>
      <c r="F80" s="113" t="s">
        <v>3</v>
      </c>
      <c r="G80" s="28" t="s">
        <v>4</v>
      </c>
    </row>
    <row r="81" spans="1:7" ht="15.75" customHeight="1">
      <c r="A81" s="102"/>
      <c r="B81" s="103"/>
      <c r="C81" s="2" t="s">
        <v>170</v>
      </c>
      <c r="D81" s="6">
        <v>1076</v>
      </c>
      <c r="E81" s="98">
        <f t="shared" si="6"/>
        <v>29.455242266630165</v>
      </c>
      <c r="F81" s="19" t="s">
        <v>3</v>
      </c>
      <c r="G81" s="28" t="s">
        <v>4</v>
      </c>
    </row>
    <row r="82" spans="1:7" ht="15.75" customHeight="1">
      <c r="A82" s="102"/>
      <c r="B82" s="103"/>
      <c r="C82" s="2" t="s">
        <v>171</v>
      </c>
      <c r="D82" s="6">
        <v>1053</v>
      </c>
      <c r="E82" s="98">
        <f t="shared" si="6"/>
        <v>28.825622775800714</v>
      </c>
      <c r="F82" s="19" t="s">
        <v>3</v>
      </c>
      <c r="G82" s="28" t="s">
        <v>4</v>
      </c>
    </row>
    <row r="83" spans="1:7" ht="15.75" customHeight="1">
      <c r="A83" s="102"/>
      <c r="B83" s="103"/>
      <c r="C83" s="2" t="s">
        <v>172</v>
      </c>
      <c r="D83" s="6">
        <v>17</v>
      </c>
      <c r="E83" s="98">
        <f t="shared" si="6"/>
        <v>0.46537092800437996</v>
      </c>
      <c r="F83" s="19" t="s">
        <v>3</v>
      </c>
      <c r="G83" s="28" t="s">
        <v>4</v>
      </c>
    </row>
    <row r="84" spans="1:7" ht="15.75" customHeight="1">
      <c r="A84" s="102"/>
      <c r="B84" s="103"/>
      <c r="C84" s="2" t="s">
        <v>173</v>
      </c>
      <c r="D84" s="19">
        <v>6</v>
      </c>
      <c r="E84" s="98">
        <f t="shared" si="6"/>
        <v>0.16424856282507527</v>
      </c>
      <c r="F84" s="19" t="s">
        <v>3</v>
      </c>
      <c r="G84" s="28" t="s">
        <v>4</v>
      </c>
    </row>
    <row r="85" spans="1:7" ht="15.75" customHeight="1">
      <c r="A85" s="102"/>
      <c r="B85" s="103"/>
      <c r="C85" s="2" t="s">
        <v>174</v>
      </c>
      <c r="D85" s="19" t="s">
        <v>3</v>
      </c>
      <c r="E85" s="28" t="s">
        <v>4</v>
      </c>
      <c r="F85" s="19" t="s">
        <v>3</v>
      </c>
      <c r="G85" s="28" t="s">
        <v>4</v>
      </c>
    </row>
    <row r="86" spans="1:7" ht="15.75" customHeight="1">
      <c r="A86" s="102"/>
      <c r="B86" s="103"/>
      <c r="C86" s="2" t="s">
        <v>175</v>
      </c>
      <c r="D86" s="19" t="s">
        <v>3</v>
      </c>
      <c r="E86" s="28" t="s">
        <v>4</v>
      </c>
      <c r="F86" s="19" t="s">
        <v>3</v>
      </c>
      <c r="G86" s="28" t="s">
        <v>4</v>
      </c>
    </row>
    <row r="87" spans="1:7" ht="15.75" customHeight="1">
      <c r="A87" s="102"/>
      <c r="B87" s="103"/>
      <c r="C87" s="2" t="s">
        <v>176</v>
      </c>
      <c r="D87" s="6">
        <v>1162</v>
      </c>
      <c r="E87" s="98">
        <f>D87/D$78*100</f>
        <v>31.809471667122914</v>
      </c>
      <c r="F87" s="19" t="s">
        <v>3</v>
      </c>
      <c r="G87" s="28" t="s">
        <v>4</v>
      </c>
    </row>
    <row r="88" spans="1:7" ht="15.75" customHeight="1">
      <c r="A88" s="91" t="s">
        <v>177</v>
      </c>
      <c r="B88" s="92"/>
      <c r="C88" s="92"/>
      <c r="D88" s="6">
        <v>266</v>
      </c>
      <c r="E88" s="98">
        <f>D88/D$78*100</f>
        <v>7.281686285245003</v>
      </c>
      <c r="F88" s="19" t="s">
        <v>3</v>
      </c>
      <c r="G88" s="28" t="s">
        <v>4</v>
      </c>
    </row>
    <row r="89" spans="1:7" ht="15.75" customHeight="1" thickBot="1">
      <c r="A89" s="104" t="s">
        <v>178</v>
      </c>
      <c r="B89" s="105"/>
      <c r="C89" s="105"/>
      <c r="D89" s="7">
        <v>79</v>
      </c>
      <c r="E89" s="106">
        <f>D89/D$78*100</f>
        <v>2.1626060771968247</v>
      </c>
      <c r="F89" s="7">
        <v>583</v>
      </c>
      <c r="G89" s="106">
        <f>F89/F$78*100</f>
        <v>100</v>
      </c>
    </row>
  </sheetData>
  <sheetProtection/>
  <mergeCells count="58">
    <mergeCell ref="A79:C79"/>
    <mergeCell ref="A81:A87"/>
    <mergeCell ref="A88:C88"/>
    <mergeCell ref="A89:C89"/>
    <mergeCell ref="A74:C74"/>
    <mergeCell ref="A75:C75"/>
    <mergeCell ref="A76:C77"/>
    <mergeCell ref="D76:E76"/>
    <mergeCell ref="F76:G76"/>
    <mergeCell ref="A78:C78"/>
    <mergeCell ref="F62:G62"/>
    <mergeCell ref="H62:I62"/>
    <mergeCell ref="J62:K62"/>
    <mergeCell ref="A64:C64"/>
    <mergeCell ref="A65:C65"/>
    <mergeCell ref="A67:A73"/>
    <mergeCell ref="A51:C51"/>
    <mergeCell ref="A53:A59"/>
    <mergeCell ref="A60:C60"/>
    <mergeCell ref="A61:C61"/>
    <mergeCell ref="A62:C63"/>
    <mergeCell ref="D62:E62"/>
    <mergeCell ref="A48:C49"/>
    <mergeCell ref="D48:E48"/>
    <mergeCell ref="F48:G48"/>
    <mergeCell ref="H48:I48"/>
    <mergeCell ref="J48:K48"/>
    <mergeCell ref="A50:C50"/>
    <mergeCell ref="J31:K31"/>
    <mergeCell ref="A33:C33"/>
    <mergeCell ref="A34:C34"/>
    <mergeCell ref="A36:A42"/>
    <mergeCell ref="A43:C43"/>
    <mergeCell ref="A44:C44"/>
    <mergeCell ref="A29:C29"/>
    <mergeCell ref="A30:C30"/>
    <mergeCell ref="A31:C32"/>
    <mergeCell ref="D31:E31"/>
    <mergeCell ref="F31:G31"/>
    <mergeCell ref="H31:I31"/>
    <mergeCell ref="F17:G17"/>
    <mergeCell ref="H17:I17"/>
    <mergeCell ref="J17:K17"/>
    <mergeCell ref="A19:C19"/>
    <mergeCell ref="A20:C20"/>
    <mergeCell ref="A22:A28"/>
    <mergeCell ref="A6:C6"/>
    <mergeCell ref="A8:A14"/>
    <mergeCell ref="A15:C15"/>
    <mergeCell ref="A16:C16"/>
    <mergeCell ref="A17:C18"/>
    <mergeCell ref="D17:E17"/>
    <mergeCell ref="A3:C4"/>
    <mergeCell ref="D3:E3"/>
    <mergeCell ref="F3:G3"/>
    <mergeCell ref="H3:I3"/>
    <mergeCell ref="J3:K3"/>
    <mergeCell ref="A5:C5"/>
  </mergeCells>
  <printOptions/>
  <pageMargins left="0.7874015748031497" right="0.7874015748031497" top="0.7874015748031497" bottom="0.7874015748031497" header="0.5118110236220472" footer="0.31496062992125984"/>
  <pageSetup firstPageNumber="54" useFirstPageNumber="1" horizontalDpi="600" verticalDpi="600" orientation="portrait" paperSize="9" r:id="rId2"/>
  <headerFooter alignWithMargins="0">
    <oddFooter>&amp;C&amp;"ＭＳ 明朝,標準"- &amp;P&amp;  -</oddFooter>
  </headerFooter>
  <rowBreaks count="1" manualBreakCount="1"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9.00390625" defaultRowHeight="13.5"/>
  <cols>
    <col min="1" max="1" width="9.50390625" style="199" customWidth="1"/>
    <col min="2" max="9" width="9.125" style="200" customWidth="1"/>
    <col min="10" max="10" width="9.50390625" style="199" customWidth="1"/>
    <col min="11" max="18" width="9.125" style="200" customWidth="1"/>
    <col min="19" max="19" width="9.50390625" style="199" customWidth="1"/>
    <col min="20" max="27" width="9.125" style="200" customWidth="1"/>
    <col min="28" max="28" width="9.50390625" style="199" customWidth="1"/>
    <col min="29" max="36" width="9.125" style="200" customWidth="1"/>
    <col min="37" max="37" width="9.50390625" style="199" customWidth="1"/>
    <col min="38" max="45" width="9.125" style="200" customWidth="1"/>
    <col min="46" max="46" width="9.00390625" style="199" customWidth="1"/>
    <col min="47" max="47" width="8.50390625" style="199" bestFit="1" customWidth="1"/>
    <col min="48" max="16384" width="9.00390625" style="199" customWidth="1"/>
  </cols>
  <sheetData>
    <row r="1" spans="1:45" s="166" customFormat="1" ht="21" customHeight="1" thickBot="1">
      <c r="A1" s="163" t="s">
        <v>234</v>
      </c>
      <c r="B1" s="163"/>
      <c r="C1" s="163"/>
      <c r="D1" s="163"/>
      <c r="E1" s="164"/>
      <c r="F1" s="164"/>
      <c r="G1" s="164"/>
      <c r="H1" s="164"/>
      <c r="I1" s="164"/>
      <c r="J1" s="164"/>
      <c r="K1" s="165"/>
      <c r="L1" s="165"/>
      <c r="M1" s="165"/>
      <c r="N1" s="165"/>
      <c r="O1" s="164"/>
      <c r="P1" s="164"/>
      <c r="Q1" s="164"/>
      <c r="R1" s="164"/>
      <c r="S1" s="164"/>
      <c r="T1" s="165"/>
      <c r="U1" s="165"/>
      <c r="V1" s="165"/>
      <c r="W1" s="165"/>
      <c r="X1" s="164"/>
      <c r="Y1" s="164"/>
      <c r="Z1" s="164"/>
      <c r="AA1" s="164"/>
      <c r="AB1" s="164"/>
      <c r="AC1" s="165"/>
      <c r="AD1" s="165"/>
      <c r="AE1" s="165"/>
      <c r="AF1" s="165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</row>
    <row r="2" spans="1:45" s="174" customFormat="1" ht="21" customHeight="1" thickTop="1">
      <c r="A2" s="167" t="s">
        <v>235</v>
      </c>
      <c r="B2" s="168" t="s">
        <v>21</v>
      </c>
      <c r="C2" s="169"/>
      <c r="D2" s="170" t="s">
        <v>23</v>
      </c>
      <c r="E2" s="170"/>
      <c r="F2" s="170" t="s">
        <v>236</v>
      </c>
      <c r="G2" s="170"/>
      <c r="H2" s="170" t="s">
        <v>237</v>
      </c>
      <c r="I2" s="171"/>
      <c r="J2" s="167" t="s">
        <v>235</v>
      </c>
      <c r="K2" s="170" t="s">
        <v>238</v>
      </c>
      <c r="L2" s="170"/>
      <c r="M2" s="170" t="s">
        <v>239</v>
      </c>
      <c r="N2" s="170"/>
      <c r="O2" s="170" t="s">
        <v>240</v>
      </c>
      <c r="P2" s="170"/>
      <c r="Q2" s="170" t="s">
        <v>241</v>
      </c>
      <c r="R2" s="171"/>
      <c r="S2" s="167" t="s">
        <v>235</v>
      </c>
      <c r="T2" s="170" t="s">
        <v>242</v>
      </c>
      <c r="U2" s="170"/>
      <c r="V2" s="170" t="s">
        <v>243</v>
      </c>
      <c r="W2" s="170"/>
      <c r="X2" s="170" t="s">
        <v>244</v>
      </c>
      <c r="Y2" s="170"/>
      <c r="Z2" s="170" t="s">
        <v>245</v>
      </c>
      <c r="AA2" s="171"/>
      <c r="AB2" s="167" t="s">
        <v>235</v>
      </c>
      <c r="AC2" s="170" t="s">
        <v>246</v>
      </c>
      <c r="AD2" s="170"/>
      <c r="AE2" s="170" t="s">
        <v>247</v>
      </c>
      <c r="AF2" s="170"/>
      <c r="AG2" s="170" t="s">
        <v>248</v>
      </c>
      <c r="AH2" s="170"/>
      <c r="AI2" s="170" t="s">
        <v>249</v>
      </c>
      <c r="AJ2" s="171"/>
      <c r="AK2" s="167" t="s">
        <v>235</v>
      </c>
      <c r="AL2" s="170" t="s">
        <v>250</v>
      </c>
      <c r="AM2" s="170"/>
      <c r="AN2" s="170" t="s">
        <v>251</v>
      </c>
      <c r="AO2" s="170"/>
      <c r="AP2" s="170" t="s">
        <v>252</v>
      </c>
      <c r="AQ2" s="170"/>
      <c r="AR2" s="172" t="s">
        <v>253</v>
      </c>
      <c r="AS2" s="173"/>
    </row>
    <row r="3" spans="1:45" s="181" customFormat="1" ht="39.75" customHeight="1">
      <c r="A3" s="175"/>
      <c r="B3" s="176" t="s">
        <v>254</v>
      </c>
      <c r="C3" s="177"/>
      <c r="D3" s="178" t="s">
        <v>255</v>
      </c>
      <c r="E3" s="178"/>
      <c r="F3" s="178" t="s">
        <v>256</v>
      </c>
      <c r="G3" s="178"/>
      <c r="H3" s="178" t="s">
        <v>257</v>
      </c>
      <c r="I3" s="179"/>
      <c r="J3" s="175"/>
      <c r="K3" s="178" t="s">
        <v>258</v>
      </c>
      <c r="L3" s="178"/>
      <c r="M3" s="178" t="s">
        <v>259</v>
      </c>
      <c r="N3" s="178"/>
      <c r="O3" s="178" t="s">
        <v>260</v>
      </c>
      <c r="P3" s="178"/>
      <c r="Q3" s="178" t="s">
        <v>261</v>
      </c>
      <c r="R3" s="179"/>
      <c r="S3" s="175"/>
      <c r="T3" s="178" t="s">
        <v>262</v>
      </c>
      <c r="U3" s="178"/>
      <c r="V3" s="178" t="s">
        <v>263</v>
      </c>
      <c r="W3" s="178"/>
      <c r="X3" s="178" t="s">
        <v>264</v>
      </c>
      <c r="Y3" s="178"/>
      <c r="Z3" s="178" t="s">
        <v>265</v>
      </c>
      <c r="AA3" s="179"/>
      <c r="AB3" s="175"/>
      <c r="AC3" s="178" t="s">
        <v>266</v>
      </c>
      <c r="AD3" s="178"/>
      <c r="AE3" s="178" t="s">
        <v>267</v>
      </c>
      <c r="AF3" s="178"/>
      <c r="AG3" s="178" t="s">
        <v>268</v>
      </c>
      <c r="AH3" s="178"/>
      <c r="AI3" s="178" t="s">
        <v>269</v>
      </c>
      <c r="AJ3" s="179"/>
      <c r="AK3" s="175"/>
      <c r="AL3" s="178" t="s">
        <v>270</v>
      </c>
      <c r="AM3" s="178"/>
      <c r="AN3" s="178" t="s">
        <v>271</v>
      </c>
      <c r="AO3" s="178"/>
      <c r="AP3" s="178" t="s">
        <v>272</v>
      </c>
      <c r="AQ3" s="178"/>
      <c r="AR3" s="176" t="s">
        <v>273</v>
      </c>
      <c r="AS3" s="180"/>
    </row>
    <row r="4" spans="1:45" s="181" customFormat="1" ht="29.25" customHeight="1">
      <c r="A4" s="182"/>
      <c r="B4" s="183" t="s">
        <v>274</v>
      </c>
      <c r="C4" s="184" t="s">
        <v>275</v>
      </c>
      <c r="D4" s="185" t="s">
        <v>274</v>
      </c>
      <c r="E4" s="186" t="s">
        <v>275</v>
      </c>
      <c r="F4" s="185" t="s">
        <v>274</v>
      </c>
      <c r="G4" s="186" t="s">
        <v>275</v>
      </c>
      <c r="H4" s="185" t="s">
        <v>274</v>
      </c>
      <c r="I4" s="187" t="s">
        <v>275</v>
      </c>
      <c r="J4" s="182"/>
      <c r="K4" s="185" t="s">
        <v>274</v>
      </c>
      <c r="L4" s="184" t="s">
        <v>275</v>
      </c>
      <c r="M4" s="185" t="s">
        <v>274</v>
      </c>
      <c r="N4" s="186" t="s">
        <v>275</v>
      </c>
      <c r="O4" s="185" t="s">
        <v>274</v>
      </c>
      <c r="P4" s="186" t="s">
        <v>275</v>
      </c>
      <c r="Q4" s="185" t="s">
        <v>274</v>
      </c>
      <c r="R4" s="187" t="s">
        <v>275</v>
      </c>
      <c r="S4" s="182"/>
      <c r="T4" s="185" t="s">
        <v>274</v>
      </c>
      <c r="U4" s="184" t="s">
        <v>275</v>
      </c>
      <c r="V4" s="185" t="s">
        <v>274</v>
      </c>
      <c r="W4" s="186" t="s">
        <v>275</v>
      </c>
      <c r="X4" s="185" t="s">
        <v>274</v>
      </c>
      <c r="Y4" s="186" t="s">
        <v>275</v>
      </c>
      <c r="Z4" s="185" t="s">
        <v>274</v>
      </c>
      <c r="AA4" s="187" t="s">
        <v>275</v>
      </c>
      <c r="AB4" s="182"/>
      <c r="AC4" s="185" t="s">
        <v>274</v>
      </c>
      <c r="AD4" s="184" t="s">
        <v>275</v>
      </c>
      <c r="AE4" s="185" t="s">
        <v>274</v>
      </c>
      <c r="AF4" s="186" t="s">
        <v>275</v>
      </c>
      <c r="AG4" s="185" t="s">
        <v>274</v>
      </c>
      <c r="AH4" s="186" t="s">
        <v>275</v>
      </c>
      <c r="AI4" s="185" t="s">
        <v>274</v>
      </c>
      <c r="AJ4" s="187" t="s">
        <v>275</v>
      </c>
      <c r="AK4" s="182"/>
      <c r="AL4" s="185" t="s">
        <v>274</v>
      </c>
      <c r="AM4" s="184" t="s">
        <v>275</v>
      </c>
      <c r="AN4" s="185" t="s">
        <v>274</v>
      </c>
      <c r="AO4" s="184" t="s">
        <v>275</v>
      </c>
      <c r="AP4" s="185" t="s">
        <v>274</v>
      </c>
      <c r="AQ4" s="184" t="s">
        <v>275</v>
      </c>
      <c r="AR4" s="185" t="s">
        <v>274</v>
      </c>
      <c r="AS4" s="188" t="s">
        <v>275</v>
      </c>
    </row>
    <row r="5" spans="1:47" ht="20.25" customHeight="1">
      <c r="A5" s="189" t="s">
        <v>276</v>
      </c>
      <c r="B5" s="190">
        <v>57811</v>
      </c>
      <c r="C5" s="191">
        <f>SUM(C6:C33)</f>
        <v>100.00000000000001</v>
      </c>
      <c r="D5" s="192">
        <v>1194</v>
      </c>
      <c r="E5" s="191">
        <f>SUM(E6:E33)</f>
        <v>100.00000000000004</v>
      </c>
      <c r="F5" s="190">
        <v>56617</v>
      </c>
      <c r="G5" s="193">
        <f>SUM(G6:G33)</f>
        <v>100.00000000000004</v>
      </c>
      <c r="H5" s="190">
        <v>23</v>
      </c>
      <c r="I5" s="194">
        <f>SUM(I6:I33)</f>
        <v>99.99999999999996</v>
      </c>
      <c r="J5" s="189" t="s">
        <v>276</v>
      </c>
      <c r="K5" s="195">
        <v>6244</v>
      </c>
      <c r="L5" s="191">
        <f>SUM(L6:L33)</f>
        <v>100.00000000000001</v>
      </c>
      <c r="M5" s="190">
        <v>3215</v>
      </c>
      <c r="N5" s="193">
        <f>SUM(N6:N33)</f>
        <v>100.00000000000007</v>
      </c>
      <c r="O5" s="190">
        <v>111</v>
      </c>
      <c r="P5" s="191">
        <f>SUM(P6:P33)</f>
        <v>100.00000000000009</v>
      </c>
      <c r="Q5" s="192">
        <v>410</v>
      </c>
      <c r="R5" s="194">
        <f>SUM(R6:R33)</f>
        <v>100.00000000000001</v>
      </c>
      <c r="S5" s="189" t="s">
        <v>276</v>
      </c>
      <c r="T5" s="190">
        <v>1028</v>
      </c>
      <c r="U5" s="196">
        <f>SUM(U6:U33)</f>
        <v>99.99999999999999</v>
      </c>
      <c r="V5" s="190">
        <v>15728</v>
      </c>
      <c r="W5" s="191">
        <f>SUM(W6:W33)</f>
        <v>100.00000000000006</v>
      </c>
      <c r="X5" s="192">
        <v>972</v>
      </c>
      <c r="Y5" s="191">
        <f>SUM(Y6:Y33)</f>
        <v>99.99999999999997</v>
      </c>
      <c r="Z5" s="190">
        <v>2170</v>
      </c>
      <c r="AA5" s="197">
        <f>SUM(AA6:AA33)</f>
        <v>100</v>
      </c>
      <c r="AB5" s="189" t="s">
        <v>276</v>
      </c>
      <c r="AC5" s="190">
        <v>2063</v>
      </c>
      <c r="AD5" s="191">
        <f>SUM(AD6:AD33)</f>
        <v>100.00000000000001</v>
      </c>
      <c r="AE5" s="192">
        <v>7877</v>
      </c>
      <c r="AF5" s="191">
        <f>SUM(AF6:AF33)</f>
        <v>100.00000000000003</v>
      </c>
      <c r="AG5" s="190">
        <v>5760</v>
      </c>
      <c r="AH5" s="193">
        <f>SUM(AH6:AH33)</f>
        <v>99.99999999999994</v>
      </c>
      <c r="AI5" s="190">
        <v>2261</v>
      </c>
      <c r="AJ5" s="194">
        <f>SUM(AJ6:AJ33)</f>
        <v>100.00000000000001</v>
      </c>
      <c r="AK5" s="189" t="s">
        <v>276</v>
      </c>
      <c r="AL5" s="195">
        <v>4019</v>
      </c>
      <c r="AM5" s="191">
        <f>SUM(AM6:AM33)</f>
        <v>100.00000000000001</v>
      </c>
      <c r="AN5" s="195">
        <v>500</v>
      </c>
      <c r="AO5" s="191">
        <f>SUM(AO6:AO33)</f>
        <v>99.99999999999999</v>
      </c>
      <c r="AP5" s="195">
        <v>3653</v>
      </c>
      <c r="AQ5" s="191">
        <f>SUM(AQ6:AQ33)</f>
        <v>100</v>
      </c>
      <c r="AR5" s="190">
        <v>583</v>
      </c>
      <c r="AS5" s="198">
        <f>SUM(AS6:AS33)</f>
        <v>99.99999999999997</v>
      </c>
      <c r="AU5" s="200">
        <f>SUM(D5,H5,K5,M5,O5,Q5,T5,V5,X5,Z5,AC5,AE5,AG5,AI5,AL5,AN5,AP5,AR5)</f>
        <v>57811</v>
      </c>
    </row>
    <row r="6" spans="1:45" ht="20.25" customHeight="1">
      <c r="A6" s="201" t="s">
        <v>277</v>
      </c>
      <c r="B6" s="202">
        <v>18611</v>
      </c>
      <c r="C6" s="203">
        <f>B6/B$5*100</f>
        <v>32.19283527356385</v>
      </c>
      <c r="D6" s="204">
        <v>133</v>
      </c>
      <c r="E6" s="203">
        <f>D6/D$5*100</f>
        <v>11.139028475711893</v>
      </c>
      <c r="F6" s="202">
        <v>18478</v>
      </c>
      <c r="G6" s="205">
        <f aca="true" t="shared" si="0" ref="G6:G33">F6/F$5*100</f>
        <v>32.636840524930676</v>
      </c>
      <c r="H6" s="202">
        <v>2</v>
      </c>
      <c r="I6" s="206">
        <f>H6/H$5*100</f>
        <v>8.695652173913043</v>
      </c>
      <c r="J6" s="201" t="s">
        <v>277</v>
      </c>
      <c r="K6" s="207">
        <v>1719</v>
      </c>
      <c r="L6" s="203">
        <f aca="true" t="shared" si="1" ref="L6:L33">K6/K$5*100</f>
        <v>27.53042921204356</v>
      </c>
      <c r="M6" s="202">
        <v>726</v>
      </c>
      <c r="N6" s="205">
        <f aca="true" t="shared" si="2" ref="N6:N33">M6/M$5*100</f>
        <v>22.581648522550545</v>
      </c>
      <c r="O6" s="202">
        <v>30</v>
      </c>
      <c r="P6" s="203">
        <f aca="true" t="shared" si="3" ref="P6:P29">O6/O$5*100</f>
        <v>27.027027027027028</v>
      </c>
      <c r="Q6" s="204">
        <v>217</v>
      </c>
      <c r="R6" s="206">
        <f aca="true" t="shared" si="4" ref="R6:R15">Q6/Q$5*100</f>
        <v>52.926829268292686</v>
      </c>
      <c r="S6" s="201" t="s">
        <v>277</v>
      </c>
      <c r="T6" s="202">
        <v>328</v>
      </c>
      <c r="U6" s="208">
        <f aca="true" t="shared" si="5" ref="U6:U33">T6/T$5*100</f>
        <v>31.906614785992215</v>
      </c>
      <c r="V6" s="202">
        <v>5110</v>
      </c>
      <c r="W6" s="203">
        <f aca="true" t="shared" si="6" ref="W6:W33">V6/V$5*100</f>
        <v>32.489827060020346</v>
      </c>
      <c r="X6" s="204">
        <v>407</v>
      </c>
      <c r="Y6" s="203">
        <f aca="true" t="shared" si="7" ref="Y6:Y22">X6/X$5*100</f>
        <v>41.8724279835391</v>
      </c>
      <c r="Z6" s="202">
        <v>1006</v>
      </c>
      <c r="AA6" s="209">
        <f aca="true" t="shared" si="8" ref="AA6:AA32">Z6/Z$5*100</f>
        <v>46.35944700460829</v>
      </c>
      <c r="AB6" s="201" t="s">
        <v>277</v>
      </c>
      <c r="AC6" s="202">
        <v>889</v>
      </c>
      <c r="AD6" s="203">
        <f aca="true" t="shared" si="9" ref="AD6:AD33">AC6/AC$5*100</f>
        <v>43.092583616093066</v>
      </c>
      <c r="AE6" s="204">
        <v>2808</v>
      </c>
      <c r="AF6" s="203">
        <f aca="true" t="shared" si="10" ref="AF6:AF33">AE6/AE$5*100</f>
        <v>35.64808937412721</v>
      </c>
      <c r="AG6" s="202">
        <v>1704</v>
      </c>
      <c r="AH6" s="205">
        <f aca="true" t="shared" si="11" ref="AH6:AH33">AG6/AG$5*100</f>
        <v>29.583333333333332</v>
      </c>
      <c r="AI6" s="202">
        <v>698</v>
      </c>
      <c r="AJ6" s="206">
        <f aca="true" t="shared" si="12" ref="AJ6:AJ33">AI6/AI$5*100</f>
        <v>30.871295886775762</v>
      </c>
      <c r="AK6" s="201" t="s">
        <v>277</v>
      </c>
      <c r="AL6" s="207">
        <v>1376</v>
      </c>
      <c r="AM6" s="203">
        <f aca="true" t="shared" si="13" ref="AM6:AM33">AL6/AL$5*100</f>
        <v>34.237372480716594</v>
      </c>
      <c r="AN6" s="207">
        <v>91</v>
      </c>
      <c r="AO6" s="203">
        <f aca="true" t="shared" si="14" ref="AO6:AO33">AN6/AN$5*100</f>
        <v>18.2</v>
      </c>
      <c r="AP6" s="207">
        <v>1238</v>
      </c>
      <c r="AQ6" s="203">
        <f aca="true" t="shared" si="15" ref="AQ6:AQ33">AP6/AP$5*100</f>
        <v>33.8899534629072</v>
      </c>
      <c r="AR6" s="202">
        <v>129</v>
      </c>
      <c r="AS6" s="210">
        <f aca="true" t="shared" si="16" ref="AS6:AS33">AR6/AR$5*100</f>
        <v>22.126929674099486</v>
      </c>
    </row>
    <row r="7" spans="1:45" ht="20.25" customHeight="1">
      <c r="A7" s="211" t="s">
        <v>278</v>
      </c>
      <c r="B7" s="212">
        <v>8877</v>
      </c>
      <c r="C7" s="213">
        <f aca="true" t="shared" si="17" ref="C7:E33">B7/B$5*100</f>
        <v>15.355209216239125</v>
      </c>
      <c r="D7" s="214">
        <v>175</v>
      </c>
      <c r="E7" s="213">
        <f t="shared" si="17"/>
        <v>14.656616415410383</v>
      </c>
      <c r="F7" s="212">
        <v>8702</v>
      </c>
      <c r="G7" s="215">
        <f t="shared" si="0"/>
        <v>15.369941890244979</v>
      </c>
      <c r="H7" s="212">
        <v>2</v>
      </c>
      <c r="I7" s="216">
        <f>H7/H$5*100</f>
        <v>8.695652173913043</v>
      </c>
      <c r="J7" s="211" t="s">
        <v>278</v>
      </c>
      <c r="K7" s="217">
        <v>957</v>
      </c>
      <c r="L7" s="213">
        <f t="shared" si="1"/>
        <v>15.326713645099296</v>
      </c>
      <c r="M7" s="212">
        <v>591</v>
      </c>
      <c r="N7" s="215">
        <f t="shared" si="2"/>
        <v>18.38258164852255</v>
      </c>
      <c r="O7" s="212">
        <v>9</v>
      </c>
      <c r="P7" s="213">
        <f t="shared" si="3"/>
        <v>8.108108108108109</v>
      </c>
      <c r="Q7" s="214">
        <v>53</v>
      </c>
      <c r="R7" s="216">
        <f t="shared" si="4"/>
        <v>12.926829268292684</v>
      </c>
      <c r="S7" s="211" t="s">
        <v>278</v>
      </c>
      <c r="T7" s="212">
        <v>162</v>
      </c>
      <c r="U7" s="218">
        <f t="shared" si="5"/>
        <v>15.758754863813229</v>
      </c>
      <c r="V7" s="212">
        <v>2594</v>
      </c>
      <c r="W7" s="213">
        <f t="shared" si="6"/>
        <v>16.49287894201424</v>
      </c>
      <c r="X7" s="214">
        <v>154</v>
      </c>
      <c r="Y7" s="213">
        <f t="shared" si="7"/>
        <v>15.843621399176955</v>
      </c>
      <c r="Z7" s="212">
        <v>252</v>
      </c>
      <c r="AA7" s="219">
        <f t="shared" si="8"/>
        <v>11.612903225806452</v>
      </c>
      <c r="AB7" s="211" t="s">
        <v>278</v>
      </c>
      <c r="AC7" s="212">
        <v>302</v>
      </c>
      <c r="AD7" s="213">
        <f t="shared" si="9"/>
        <v>14.638875424139602</v>
      </c>
      <c r="AE7" s="214">
        <v>1109</v>
      </c>
      <c r="AF7" s="213">
        <f t="shared" si="10"/>
        <v>14.078964072616479</v>
      </c>
      <c r="AG7" s="212">
        <v>935</v>
      </c>
      <c r="AH7" s="215">
        <f t="shared" si="11"/>
        <v>16.23263888888889</v>
      </c>
      <c r="AI7" s="212">
        <v>369</v>
      </c>
      <c r="AJ7" s="216">
        <f t="shared" si="12"/>
        <v>16.320212295444495</v>
      </c>
      <c r="AK7" s="211" t="s">
        <v>278</v>
      </c>
      <c r="AL7" s="217">
        <v>596</v>
      </c>
      <c r="AM7" s="213">
        <f t="shared" si="13"/>
        <v>14.829559591938294</v>
      </c>
      <c r="AN7" s="217">
        <v>69</v>
      </c>
      <c r="AO7" s="213">
        <f t="shared" si="14"/>
        <v>13.8</v>
      </c>
      <c r="AP7" s="217">
        <v>478</v>
      </c>
      <c r="AQ7" s="213">
        <f t="shared" si="15"/>
        <v>13.08513550506433</v>
      </c>
      <c r="AR7" s="212">
        <v>70</v>
      </c>
      <c r="AS7" s="220">
        <f t="shared" si="16"/>
        <v>12.006861063464838</v>
      </c>
    </row>
    <row r="8" spans="1:45" ht="20.25" customHeight="1">
      <c r="A8" s="211" t="s">
        <v>279</v>
      </c>
      <c r="B8" s="212">
        <v>6933</v>
      </c>
      <c r="C8" s="213">
        <f t="shared" si="17"/>
        <v>11.99252737368321</v>
      </c>
      <c r="D8" s="214">
        <v>98</v>
      </c>
      <c r="E8" s="213">
        <f t="shared" si="17"/>
        <v>8.207705192629817</v>
      </c>
      <c r="F8" s="212">
        <v>6835</v>
      </c>
      <c r="G8" s="215">
        <f t="shared" si="0"/>
        <v>12.072345761873642</v>
      </c>
      <c r="H8" s="212">
        <v>3</v>
      </c>
      <c r="I8" s="216">
        <f>H8/H$5*100</f>
        <v>13.043478260869565</v>
      </c>
      <c r="J8" s="211" t="s">
        <v>279</v>
      </c>
      <c r="K8" s="217">
        <v>809</v>
      </c>
      <c r="L8" s="213">
        <f t="shared" si="1"/>
        <v>12.956438180653427</v>
      </c>
      <c r="M8" s="212">
        <v>412</v>
      </c>
      <c r="N8" s="215">
        <f t="shared" si="2"/>
        <v>12.8149300155521</v>
      </c>
      <c r="O8" s="212">
        <v>10</v>
      </c>
      <c r="P8" s="213">
        <f t="shared" si="3"/>
        <v>9.00900900900901</v>
      </c>
      <c r="Q8" s="214">
        <v>47</v>
      </c>
      <c r="R8" s="216">
        <f t="shared" si="4"/>
        <v>11.463414634146343</v>
      </c>
      <c r="S8" s="211" t="s">
        <v>279</v>
      </c>
      <c r="T8" s="212">
        <v>104</v>
      </c>
      <c r="U8" s="218">
        <f t="shared" si="5"/>
        <v>10.116731517509727</v>
      </c>
      <c r="V8" s="212">
        <v>1806</v>
      </c>
      <c r="W8" s="213">
        <f t="shared" si="6"/>
        <v>11.482706002034588</v>
      </c>
      <c r="X8" s="214">
        <v>114</v>
      </c>
      <c r="Y8" s="213">
        <f t="shared" si="7"/>
        <v>11.728395061728394</v>
      </c>
      <c r="Z8" s="212">
        <v>257</v>
      </c>
      <c r="AA8" s="219">
        <f t="shared" si="8"/>
        <v>11.84331797235023</v>
      </c>
      <c r="AB8" s="211" t="s">
        <v>279</v>
      </c>
      <c r="AC8" s="212">
        <v>208</v>
      </c>
      <c r="AD8" s="213">
        <f t="shared" si="9"/>
        <v>10.082404265632574</v>
      </c>
      <c r="AE8" s="214">
        <v>1008</v>
      </c>
      <c r="AF8" s="213">
        <f t="shared" si="10"/>
        <v>12.796750031737972</v>
      </c>
      <c r="AG8" s="212">
        <v>778</v>
      </c>
      <c r="AH8" s="215">
        <f t="shared" si="11"/>
        <v>13.506944444444443</v>
      </c>
      <c r="AI8" s="212">
        <v>299</v>
      </c>
      <c r="AJ8" s="216">
        <f t="shared" si="12"/>
        <v>13.224237063246353</v>
      </c>
      <c r="AK8" s="211" t="s">
        <v>279</v>
      </c>
      <c r="AL8" s="217">
        <v>469</v>
      </c>
      <c r="AM8" s="213">
        <f t="shared" si="13"/>
        <v>11.669569544662851</v>
      </c>
      <c r="AN8" s="217">
        <v>71</v>
      </c>
      <c r="AO8" s="213">
        <f t="shared" si="14"/>
        <v>14.2</v>
      </c>
      <c r="AP8" s="217">
        <v>383</v>
      </c>
      <c r="AQ8" s="213">
        <f t="shared" si="15"/>
        <v>10.484533260333972</v>
      </c>
      <c r="AR8" s="212">
        <v>57</v>
      </c>
      <c r="AS8" s="220">
        <f t="shared" si="16"/>
        <v>9.777015437392796</v>
      </c>
    </row>
    <row r="9" spans="1:45" ht="20.25" customHeight="1">
      <c r="A9" s="211" t="s">
        <v>280</v>
      </c>
      <c r="B9" s="212">
        <v>3227</v>
      </c>
      <c r="C9" s="213">
        <f t="shared" si="17"/>
        <v>5.581982667658404</v>
      </c>
      <c r="D9" s="214">
        <v>101</v>
      </c>
      <c r="E9" s="213">
        <f t="shared" si="17"/>
        <v>8.458961474036851</v>
      </c>
      <c r="F9" s="212">
        <v>3126</v>
      </c>
      <c r="G9" s="215">
        <f t="shared" si="0"/>
        <v>5.5213098539307985</v>
      </c>
      <c r="H9" s="212">
        <v>1</v>
      </c>
      <c r="I9" s="216">
        <f>H9/H$5*100</f>
        <v>4.3478260869565215</v>
      </c>
      <c r="J9" s="211" t="s">
        <v>280</v>
      </c>
      <c r="K9" s="217">
        <v>314</v>
      </c>
      <c r="L9" s="213">
        <f t="shared" si="1"/>
        <v>5.028827674567585</v>
      </c>
      <c r="M9" s="212">
        <v>210</v>
      </c>
      <c r="N9" s="215">
        <f t="shared" si="2"/>
        <v>6.531881804043546</v>
      </c>
      <c r="O9" s="212">
        <v>5</v>
      </c>
      <c r="P9" s="213">
        <f t="shared" si="3"/>
        <v>4.504504504504505</v>
      </c>
      <c r="Q9" s="214">
        <v>19</v>
      </c>
      <c r="R9" s="216">
        <f t="shared" si="4"/>
        <v>4.634146341463414</v>
      </c>
      <c r="S9" s="211" t="s">
        <v>280</v>
      </c>
      <c r="T9" s="212">
        <v>60</v>
      </c>
      <c r="U9" s="218">
        <f t="shared" si="5"/>
        <v>5.836575875486381</v>
      </c>
      <c r="V9" s="212">
        <v>871</v>
      </c>
      <c r="W9" s="213">
        <f t="shared" si="6"/>
        <v>5.537894201424211</v>
      </c>
      <c r="X9" s="214">
        <v>53</v>
      </c>
      <c r="Y9" s="213">
        <f t="shared" si="7"/>
        <v>5.4526748971193415</v>
      </c>
      <c r="Z9" s="212">
        <v>93</v>
      </c>
      <c r="AA9" s="219">
        <f t="shared" si="8"/>
        <v>4.285714285714286</v>
      </c>
      <c r="AB9" s="211" t="s">
        <v>280</v>
      </c>
      <c r="AC9" s="212">
        <v>92</v>
      </c>
      <c r="AD9" s="213">
        <f t="shared" si="9"/>
        <v>4.459524963645177</v>
      </c>
      <c r="AE9" s="214">
        <v>471</v>
      </c>
      <c r="AF9" s="213">
        <f t="shared" si="10"/>
        <v>5.97943379459185</v>
      </c>
      <c r="AG9" s="212">
        <v>315</v>
      </c>
      <c r="AH9" s="215">
        <f t="shared" si="11"/>
        <v>5.46875</v>
      </c>
      <c r="AI9" s="212">
        <v>116</v>
      </c>
      <c r="AJ9" s="216">
        <f t="shared" si="12"/>
        <v>5.1304732419283505</v>
      </c>
      <c r="AK9" s="211" t="s">
        <v>280</v>
      </c>
      <c r="AL9" s="217">
        <v>195</v>
      </c>
      <c r="AM9" s="213">
        <f t="shared" si="13"/>
        <v>4.851953222194576</v>
      </c>
      <c r="AN9" s="217">
        <v>38</v>
      </c>
      <c r="AO9" s="213">
        <f t="shared" si="14"/>
        <v>7.6</v>
      </c>
      <c r="AP9" s="217">
        <v>229</v>
      </c>
      <c r="AQ9" s="213">
        <f t="shared" si="15"/>
        <v>6.268820147823706</v>
      </c>
      <c r="AR9" s="212">
        <v>44</v>
      </c>
      <c r="AS9" s="220">
        <f t="shared" si="16"/>
        <v>7.547169811320755</v>
      </c>
    </row>
    <row r="10" spans="1:45" ht="20.25" customHeight="1">
      <c r="A10" s="211" t="s">
        <v>281</v>
      </c>
      <c r="B10" s="212">
        <v>2288</v>
      </c>
      <c r="C10" s="213">
        <f t="shared" si="17"/>
        <v>3.9577243085225997</v>
      </c>
      <c r="D10" s="214">
        <v>68</v>
      </c>
      <c r="E10" s="213">
        <f t="shared" si="17"/>
        <v>5.6951423785594635</v>
      </c>
      <c r="F10" s="212">
        <v>2220</v>
      </c>
      <c r="G10" s="215">
        <f t="shared" si="0"/>
        <v>3.921083773424943</v>
      </c>
      <c r="H10" s="221" t="s">
        <v>3</v>
      </c>
      <c r="I10" s="222" t="s">
        <v>282</v>
      </c>
      <c r="J10" s="211" t="s">
        <v>281</v>
      </c>
      <c r="K10" s="217">
        <v>247</v>
      </c>
      <c r="L10" s="213">
        <f t="shared" si="1"/>
        <v>3.9557975656630364</v>
      </c>
      <c r="M10" s="212">
        <v>111</v>
      </c>
      <c r="N10" s="215">
        <f t="shared" si="2"/>
        <v>3.4525660964230167</v>
      </c>
      <c r="O10" s="212">
        <v>4</v>
      </c>
      <c r="P10" s="213">
        <f t="shared" si="3"/>
        <v>3.6036036036036037</v>
      </c>
      <c r="Q10" s="214">
        <v>7</v>
      </c>
      <c r="R10" s="216">
        <f t="shared" si="4"/>
        <v>1.707317073170732</v>
      </c>
      <c r="S10" s="211" t="s">
        <v>281</v>
      </c>
      <c r="T10" s="212">
        <v>28</v>
      </c>
      <c r="U10" s="218">
        <f t="shared" si="5"/>
        <v>2.7237354085603114</v>
      </c>
      <c r="V10" s="212">
        <v>627</v>
      </c>
      <c r="W10" s="213">
        <f t="shared" si="6"/>
        <v>3.9865208545269586</v>
      </c>
      <c r="X10" s="214">
        <v>44</v>
      </c>
      <c r="Y10" s="213">
        <f t="shared" si="7"/>
        <v>4.526748971193416</v>
      </c>
      <c r="Z10" s="212">
        <v>65</v>
      </c>
      <c r="AA10" s="219">
        <f t="shared" si="8"/>
        <v>2.995391705069124</v>
      </c>
      <c r="AB10" s="211" t="s">
        <v>281</v>
      </c>
      <c r="AC10" s="212">
        <v>81</v>
      </c>
      <c r="AD10" s="213">
        <f t="shared" si="9"/>
        <v>3.9263208919049926</v>
      </c>
      <c r="AE10" s="214">
        <v>325</v>
      </c>
      <c r="AF10" s="213">
        <f t="shared" si="10"/>
        <v>4.125936270153612</v>
      </c>
      <c r="AG10" s="212">
        <v>223</v>
      </c>
      <c r="AH10" s="215">
        <f t="shared" si="11"/>
        <v>3.8715277777777777</v>
      </c>
      <c r="AI10" s="212">
        <v>81</v>
      </c>
      <c r="AJ10" s="216">
        <f t="shared" si="12"/>
        <v>3.582485625829279</v>
      </c>
      <c r="AK10" s="211" t="s">
        <v>281</v>
      </c>
      <c r="AL10" s="217">
        <v>172</v>
      </c>
      <c r="AM10" s="213">
        <f t="shared" si="13"/>
        <v>4.279671560089574</v>
      </c>
      <c r="AN10" s="217">
        <v>19</v>
      </c>
      <c r="AO10" s="213">
        <f t="shared" si="14"/>
        <v>3.8</v>
      </c>
      <c r="AP10" s="217">
        <v>150</v>
      </c>
      <c r="AQ10" s="213">
        <f t="shared" si="15"/>
        <v>4.106214070626882</v>
      </c>
      <c r="AR10" s="212">
        <v>36</v>
      </c>
      <c r="AS10" s="220">
        <f t="shared" si="16"/>
        <v>6.174957118353345</v>
      </c>
    </row>
    <row r="11" spans="1:45" ht="20.25" customHeight="1">
      <c r="A11" s="211" t="s">
        <v>283</v>
      </c>
      <c r="B11" s="212">
        <v>3819</v>
      </c>
      <c r="C11" s="213">
        <f t="shared" si="17"/>
        <v>6.60600923699642</v>
      </c>
      <c r="D11" s="214">
        <v>70</v>
      </c>
      <c r="E11" s="213">
        <f t="shared" si="17"/>
        <v>5.8626465661641545</v>
      </c>
      <c r="F11" s="212">
        <v>3749</v>
      </c>
      <c r="G11" s="215">
        <f t="shared" si="0"/>
        <v>6.621686066022573</v>
      </c>
      <c r="H11" s="212">
        <v>3</v>
      </c>
      <c r="I11" s="216">
        <f>H11/H$5*100</f>
        <v>13.043478260869565</v>
      </c>
      <c r="J11" s="211" t="s">
        <v>283</v>
      </c>
      <c r="K11" s="217">
        <v>451</v>
      </c>
      <c r="L11" s="213">
        <f t="shared" si="1"/>
        <v>7.222934016655989</v>
      </c>
      <c r="M11" s="212">
        <v>217</v>
      </c>
      <c r="N11" s="215">
        <f t="shared" si="2"/>
        <v>6.749611197511664</v>
      </c>
      <c r="O11" s="212">
        <v>9</v>
      </c>
      <c r="P11" s="213">
        <f t="shared" si="3"/>
        <v>8.108108108108109</v>
      </c>
      <c r="Q11" s="214">
        <v>19</v>
      </c>
      <c r="R11" s="216">
        <f t="shared" si="4"/>
        <v>4.634146341463414</v>
      </c>
      <c r="S11" s="211" t="s">
        <v>283</v>
      </c>
      <c r="T11" s="212">
        <v>76</v>
      </c>
      <c r="U11" s="218">
        <f t="shared" si="5"/>
        <v>7.392996108949417</v>
      </c>
      <c r="V11" s="212">
        <v>1030</v>
      </c>
      <c r="W11" s="213">
        <f t="shared" si="6"/>
        <v>6.54883011190234</v>
      </c>
      <c r="X11" s="214">
        <v>62</v>
      </c>
      <c r="Y11" s="213">
        <f t="shared" si="7"/>
        <v>6.378600823045268</v>
      </c>
      <c r="Z11" s="212">
        <v>180</v>
      </c>
      <c r="AA11" s="219">
        <f t="shared" si="8"/>
        <v>8.294930875576037</v>
      </c>
      <c r="AB11" s="211" t="s">
        <v>283</v>
      </c>
      <c r="AC11" s="212">
        <v>118</v>
      </c>
      <c r="AD11" s="213">
        <f t="shared" si="9"/>
        <v>5.719825496849248</v>
      </c>
      <c r="AE11" s="214">
        <v>538</v>
      </c>
      <c r="AF11" s="213">
        <f t="shared" si="10"/>
        <v>6.830011425669672</v>
      </c>
      <c r="AG11" s="212">
        <v>378</v>
      </c>
      <c r="AH11" s="215">
        <f t="shared" si="11"/>
        <v>6.5625</v>
      </c>
      <c r="AI11" s="212">
        <v>144</v>
      </c>
      <c r="AJ11" s="216">
        <f t="shared" si="12"/>
        <v>6.368863334807608</v>
      </c>
      <c r="AK11" s="211" t="s">
        <v>283</v>
      </c>
      <c r="AL11" s="217">
        <v>237</v>
      </c>
      <c r="AM11" s="213">
        <f t="shared" si="13"/>
        <v>5.8969893008211</v>
      </c>
      <c r="AN11" s="217">
        <v>28</v>
      </c>
      <c r="AO11" s="213">
        <f t="shared" si="14"/>
        <v>5.6000000000000005</v>
      </c>
      <c r="AP11" s="217">
        <v>228</v>
      </c>
      <c r="AQ11" s="213">
        <f t="shared" si="15"/>
        <v>6.241445387352861</v>
      </c>
      <c r="AR11" s="212">
        <v>31</v>
      </c>
      <c r="AS11" s="220">
        <f t="shared" si="16"/>
        <v>5.317324185248713</v>
      </c>
    </row>
    <row r="12" spans="1:45" ht="20.25" customHeight="1">
      <c r="A12" s="211" t="s">
        <v>284</v>
      </c>
      <c r="B12" s="212">
        <v>1074</v>
      </c>
      <c r="C12" s="213">
        <f t="shared" si="17"/>
        <v>1.857777931535521</v>
      </c>
      <c r="D12" s="214">
        <v>25</v>
      </c>
      <c r="E12" s="213">
        <f t="shared" si="17"/>
        <v>2.0938023450586267</v>
      </c>
      <c r="F12" s="212">
        <v>1049</v>
      </c>
      <c r="G12" s="215">
        <f t="shared" si="0"/>
        <v>1.8528003956408852</v>
      </c>
      <c r="H12" s="221">
        <v>1</v>
      </c>
      <c r="I12" s="216">
        <f>H12/H$5*100</f>
        <v>4.3478260869565215</v>
      </c>
      <c r="J12" s="211" t="s">
        <v>284</v>
      </c>
      <c r="K12" s="217">
        <v>118</v>
      </c>
      <c r="L12" s="213">
        <f t="shared" si="1"/>
        <v>1.889814221652787</v>
      </c>
      <c r="M12" s="212">
        <v>79</v>
      </c>
      <c r="N12" s="215">
        <f t="shared" si="2"/>
        <v>2.457231726283048</v>
      </c>
      <c r="O12" s="212">
        <v>4</v>
      </c>
      <c r="P12" s="213">
        <f t="shared" si="3"/>
        <v>3.6036036036036037</v>
      </c>
      <c r="Q12" s="214">
        <v>4</v>
      </c>
      <c r="R12" s="216">
        <f t="shared" si="4"/>
        <v>0.975609756097561</v>
      </c>
      <c r="S12" s="211" t="s">
        <v>284</v>
      </c>
      <c r="T12" s="212">
        <v>12</v>
      </c>
      <c r="U12" s="218">
        <f t="shared" si="5"/>
        <v>1.1673151750972763</v>
      </c>
      <c r="V12" s="212">
        <v>291</v>
      </c>
      <c r="W12" s="213">
        <f t="shared" si="6"/>
        <v>1.850203458799593</v>
      </c>
      <c r="X12" s="214">
        <v>12</v>
      </c>
      <c r="Y12" s="213">
        <f t="shared" si="7"/>
        <v>1.2345679012345678</v>
      </c>
      <c r="Z12" s="212">
        <v>19</v>
      </c>
      <c r="AA12" s="219">
        <f t="shared" si="8"/>
        <v>0.8755760368663594</v>
      </c>
      <c r="AB12" s="211" t="s">
        <v>284</v>
      </c>
      <c r="AC12" s="212">
        <v>32</v>
      </c>
      <c r="AD12" s="213">
        <f t="shared" si="9"/>
        <v>1.5511391177896268</v>
      </c>
      <c r="AE12" s="214">
        <v>106</v>
      </c>
      <c r="AF12" s="213">
        <f t="shared" si="10"/>
        <v>1.3456899834962548</v>
      </c>
      <c r="AG12" s="212">
        <v>125</v>
      </c>
      <c r="AH12" s="215">
        <f t="shared" si="11"/>
        <v>2.170138888888889</v>
      </c>
      <c r="AI12" s="212">
        <v>40</v>
      </c>
      <c r="AJ12" s="216">
        <f t="shared" si="12"/>
        <v>1.7691287041132244</v>
      </c>
      <c r="AK12" s="211" t="s">
        <v>284</v>
      </c>
      <c r="AL12" s="217">
        <v>73</v>
      </c>
      <c r="AM12" s="213">
        <f t="shared" si="13"/>
        <v>1.816372231898482</v>
      </c>
      <c r="AN12" s="217">
        <v>21</v>
      </c>
      <c r="AO12" s="213">
        <f t="shared" si="14"/>
        <v>4.2</v>
      </c>
      <c r="AP12" s="217">
        <v>91</v>
      </c>
      <c r="AQ12" s="213">
        <f t="shared" si="15"/>
        <v>2.491103202846975</v>
      </c>
      <c r="AR12" s="212">
        <v>21</v>
      </c>
      <c r="AS12" s="220">
        <f t="shared" si="16"/>
        <v>3.6020583190394513</v>
      </c>
    </row>
    <row r="13" spans="1:45" ht="20.25" customHeight="1">
      <c r="A13" s="211" t="s">
        <v>285</v>
      </c>
      <c r="B13" s="212">
        <v>1586</v>
      </c>
      <c r="C13" s="213">
        <f t="shared" si="17"/>
        <v>2.743422532044075</v>
      </c>
      <c r="D13" s="214">
        <v>48</v>
      </c>
      <c r="E13" s="213">
        <f t="shared" si="17"/>
        <v>4.0201005025125625</v>
      </c>
      <c r="F13" s="212">
        <v>1538</v>
      </c>
      <c r="G13" s="215">
        <f t="shared" si="0"/>
        <v>2.716498578165569</v>
      </c>
      <c r="H13" s="212">
        <v>2</v>
      </c>
      <c r="I13" s="216">
        <f>H13/H$5*100</f>
        <v>8.695652173913043</v>
      </c>
      <c r="J13" s="211" t="s">
        <v>285</v>
      </c>
      <c r="K13" s="217">
        <v>215</v>
      </c>
      <c r="L13" s="213">
        <f t="shared" si="1"/>
        <v>3.4433055733504165</v>
      </c>
      <c r="M13" s="212">
        <v>80</v>
      </c>
      <c r="N13" s="215">
        <f t="shared" si="2"/>
        <v>2.488335925349922</v>
      </c>
      <c r="O13" s="212">
        <v>5</v>
      </c>
      <c r="P13" s="213">
        <f t="shared" si="3"/>
        <v>4.504504504504505</v>
      </c>
      <c r="Q13" s="214">
        <v>5</v>
      </c>
      <c r="R13" s="216">
        <f t="shared" si="4"/>
        <v>1.2195121951219512</v>
      </c>
      <c r="S13" s="211" t="s">
        <v>285</v>
      </c>
      <c r="T13" s="212">
        <v>27</v>
      </c>
      <c r="U13" s="218">
        <f t="shared" si="5"/>
        <v>2.6264591439688716</v>
      </c>
      <c r="V13" s="212">
        <v>418</v>
      </c>
      <c r="W13" s="213">
        <f t="shared" si="6"/>
        <v>2.6576805696846386</v>
      </c>
      <c r="X13" s="214">
        <v>14</v>
      </c>
      <c r="Y13" s="213">
        <f t="shared" si="7"/>
        <v>1.440329218106996</v>
      </c>
      <c r="Z13" s="212">
        <v>31</v>
      </c>
      <c r="AA13" s="219">
        <f t="shared" si="8"/>
        <v>1.4285714285714286</v>
      </c>
      <c r="AB13" s="211" t="s">
        <v>285</v>
      </c>
      <c r="AC13" s="212">
        <v>39</v>
      </c>
      <c r="AD13" s="213">
        <f t="shared" si="9"/>
        <v>1.8904507998061075</v>
      </c>
      <c r="AE13" s="214">
        <v>222</v>
      </c>
      <c r="AF13" s="213">
        <f t="shared" si="10"/>
        <v>2.8183318522280056</v>
      </c>
      <c r="AG13" s="212">
        <v>166</v>
      </c>
      <c r="AH13" s="215">
        <f t="shared" si="11"/>
        <v>2.8819444444444446</v>
      </c>
      <c r="AI13" s="212">
        <v>64</v>
      </c>
      <c r="AJ13" s="216">
        <f t="shared" si="12"/>
        <v>2.8306059265811587</v>
      </c>
      <c r="AK13" s="211" t="s">
        <v>285</v>
      </c>
      <c r="AL13" s="217">
        <v>96</v>
      </c>
      <c r="AM13" s="213">
        <f t="shared" si="13"/>
        <v>2.3886538940034834</v>
      </c>
      <c r="AN13" s="217">
        <v>20</v>
      </c>
      <c r="AO13" s="213">
        <f t="shared" si="14"/>
        <v>4</v>
      </c>
      <c r="AP13" s="217">
        <v>111</v>
      </c>
      <c r="AQ13" s="213">
        <f t="shared" si="15"/>
        <v>3.0385984122638927</v>
      </c>
      <c r="AR13" s="212">
        <v>23</v>
      </c>
      <c r="AS13" s="220">
        <f t="shared" si="16"/>
        <v>3.9451114922813035</v>
      </c>
    </row>
    <row r="14" spans="1:45" ht="20.25" customHeight="1">
      <c r="A14" s="211" t="s">
        <v>286</v>
      </c>
      <c r="B14" s="212">
        <v>1252</v>
      </c>
      <c r="C14" s="213">
        <f t="shared" si="17"/>
        <v>2.165677812181073</v>
      </c>
      <c r="D14" s="214">
        <v>67</v>
      </c>
      <c r="E14" s="213">
        <f t="shared" si="17"/>
        <v>5.611390284757118</v>
      </c>
      <c r="F14" s="212">
        <v>1185</v>
      </c>
      <c r="G14" s="215">
        <f t="shared" si="0"/>
        <v>2.093010933111963</v>
      </c>
      <c r="H14" s="212">
        <v>1</v>
      </c>
      <c r="I14" s="216">
        <f>H14/H$5*100</f>
        <v>4.3478260869565215</v>
      </c>
      <c r="J14" s="211" t="s">
        <v>286</v>
      </c>
      <c r="K14" s="217">
        <v>169</v>
      </c>
      <c r="L14" s="213">
        <f t="shared" si="1"/>
        <v>2.7065983344010247</v>
      </c>
      <c r="M14" s="212">
        <v>74</v>
      </c>
      <c r="N14" s="215">
        <f t="shared" si="2"/>
        <v>2.3017107309486784</v>
      </c>
      <c r="O14" s="212">
        <v>3</v>
      </c>
      <c r="P14" s="213">
        <f t="shared" si="3"/>
        <v>2.7027027027027026</v>
      </c>
      <c r="Q14" s="214">
        <v>5</v>
      </c>
      <c r="R14" s="216">
        <f t="shared" si="4"/>
        <v>1.2195121951219512</v>
      </c>
      <c r="S14" s="211" t="s">
        <v>286</v>
      </c>
      <c r="T14" s="212">
        <v>22</v>
      </c>
      <c r="U14" s="218">
        <f t="shared" si="5"/>
        <v>2.140077821011673</v>
      </c>
      <c r="V14" s="212">
        <v>321</v>
      </c>
      <c r="W14" s="213">
        <f t="shared" si="6"/>
        <v>2.040946083418108</v>
      </c>
      <c r="X14" s="214">
        <v>9</v>
      </c>
      <c r="Y14" s="213">
        <f t="shared" si="7"/>
        <v>0.9259259259259258</v>
      </c>
      <c r="Z14" s="212">
        <v>28</v>
      </c>
      <c r="AA14" s="219">
        <f t="shared" si="8"/>
        <v>1.2903225806451613</v>
      </c>
      <c r="AB14" s="211" t="s">
        <v>286</v>
      </c>
      <c r="AC14" s="212">
        <v>36</v>
      </c>
      <c r="AD14" s="213">
        <f t="shared" si="9"/>
        <v>1.74503150751333</v>
      </c>
      <c r="AE14" s="214">
        <v>136</v>
      </c>
      <c r="AF14" s="213">
        <f t="shared" si="10"/>
        <v>1.7265456392027423</v>
      </c>
      <c r="AG14" s="212">
        <v>141</v>
      </c>
      <c r="AH14" s="215">
        <f t="shared" si="11"/>
        <v>2.4479166666666665</v>
      </c>
      <c r="AI14" s="212">
        <v>48</v>
      </c>
      <c r="AJ14" s="216">
        <f t="shared" si="12"/>
        <v>2.122954444935869</v>
      </c>
      <c r="AK14" s="211" t="s">
        <v>286</v>
      </c>
      <c r="AL14" s="217">
        <v>79</v>
      </c>
      <c r="AM14" s="213">
        <f t="shared" si="13"/>
        <v>1.9656631002737</v>
      </c>
      <c r="AN14" s="217">
        <v>16</v>
      </c>
      <c r="AO14" s="213">
        <f t="shared" si="14"/>
        <v>3.2</v>
      </c>
      <c r="AP14" s="217">
        <v>80</v>
      </c>
      <c r="AQ14" s="213">
        <f t="shared" si="15"/>
        <v>2.18998083766767</v>
      </c>
      <c r="AR14" s="212">
        <v>17</v>
      </c>
      <c r="AS14" s="220">
        <f t="shared" si="16"/>
        <v>2.9159519725557463</v>
      </c>
    </row>
    <row r="15" spans="1:45" ht="20.25" customHeight="1">
      <c r="A15" s="223" t="s">
        <v>287</v>
      </c>
      <c r="B15" s="224">
        <v>899</v>
      </c>
      <c r="C15" s="225">
        <f t="shared" si="17"/>
        <v>1.555067374721074</v>
      </c>
      <c r="D15" s="226">
        <v>15</v>
      </c>
      <c r="E15" s="225">
        <f t="shared" si="17"/>
        <v>1.256281407035176</v>
      </c>
      <c r="F15" s="224">
        <v>884</v>
      </c>
      <c r="G15" s="227">
        <f t="shared" si="0"/>
        <v>1.5613684935620045</v>
      </c>
      <c r="H15" s="228" t="s">
        <v>3</v>
      </c>
      <c r="I15" s="229" t="s">
        <v>282</v>
      </c>
      <c r="J15" s="223" t="s">
        <v>287</v>
      </c>
      <c r="K15" s="230">
        <v>98</v>
      </c>
      <c r="L15" s="225">
        <f t="shared" si="1"/>
        <v>1.5695067264573992</v>
      </c>
      <c r="M15" s="224">
        <v>49</v>
      </c>
      <c r="N15" s="227">
        <f t="shared" si="2"/>
        <v>1.5241057542768273</v>
      </c>
      <c r="O15" s="224">
        <v>1</v>
      </c>
      <c r="P15" s="225">
        <f t="shared" si="3"/>
        <v>0.9009009009009009</v>
      </c>
      <c r="Q15" s="226">
        <v>5</v>
      </c>
      <c r="R15" s="231">
        <f t="shared" si="4"/>
        <v>1.2195121951219512</v>
      </c>
      <c r="S15" s="223" t="s">
        <v>287</v>
      </c>
      <c r="T15" s="224">
        <v>13</v>
      </c>
      <c r="U15" s="232">
        <f t="shared" si="5"/>
        <v>1.264591439688716</v>
      </c>
      <c r="V15" s="224">
        <v>232</v>
      </c>
      <c r="W15" s="225">
        <f t="shared" si="6"/>
        <v>1.4750762970498474</v>
      </c>
      <c r="X15" s="226">
        <v>11</v>
      </c>
      <c r="Y15" s="225">
        <f t="shared" si="7"/>
        <v>1.131687242798354</v>
      </c>
      <c r="Z15" s="224">
        <v>45</v>
      </c>
      <c r="AA15" s="233">
        <f t="shared" si="8"/>
        <v>2.0737327188940093</v>
      </c>
      <c r="AB15" s="223" t="s">
        <v>287</v>
      </c>
      <c r="AC15" s="224">
        <v>14</v>
      </c>
      <c r="AD15" s="225">
        <f t="shared" si="9"/>
        <v>0.6786233640329618</v>
      </c>
      <c r="AE15" s="226">
        <v>136</v>
      </c>
      <c r="AF15" s="225">
        <f t="shared" si="10"/>
        <v>1.7265456392027423</v>
      </c>
      <c r="AG15" s="224">
        <v>106</v>
      </c>
      <c r="AH15" s="227">
        <f t="shared" si="11"/>
        <v>1.840277777777778</v>
      </c>
      <c r="AI15" s="224">
        <v>45</v>
      </c>
      <c r="AJ15" s="231">
        <f t="shared" si="12"/>
        <v>1.9902697921273773</v>
      </c>
      <c r="AK15" s="223" t="s">
        <v>287</v>
      </c>
      <c r="AL15" s="230">
        <v>72</v>
      </c>
      <c r="AM15" s="225">
        <f t="shared" si="13"/>
        <v>1.7914904205026128</v>
      </c>
      <c r="AN15" s="230">
        <v>5</v>
      </c>
      <c r="AO15" s="225">
        <f t="shared" si="14"/>
        <v>1</v>
      </c>
      <c r="AP15" s="230">
        <v>44</v>
      </c>
      <c r="AQ15" s="225">
        <f t="shared" si="15"/>
        <v>1.2044894607172187</v>
      </c>
      <c r="AR15" s="224">
        <v>8</v>
      </c>
      <c r="AS15" s="234">
        <f t="shared" si="16"/>
        <v>1.3722126929674099</v>
      </c>
    </row>
    <row r="16" spans="1:45" ht="20.25" customHeight="1">
      <c r="A16" s="223" t="s">
        <v>288</v>
      </c>
      <c r="B16" s="224">
        <v>979</v>
      </c>
      <c r="C16" s="225">
        <f t="shared" si="17"/>
        <v>1.6934493435505353</v>
      </c>
      <c r="D16" s="226">
        <v>11</v>
      </c>
      <c r="E16" s="225">
        <f t="shared" si="17"/>
        <v>0.9212730318257957</v>
      </c>
      <c r="F16" s="224">
        <v>968</v>
      </c>
      <c r="G16" s="227">
        <f t="shared" si="0"/>
        <v>1.7097338255294345</v>
      </c>
      <c r="H16" s="228">
        <v>1</v>
      </c>
      <c r="I16" s="231">
        <f>H16/H$5*100</f>
        <v>4.3478260869565215</v>
      </c>
      <c r="J16" s="223" t="s">
        <v>288</v>
      </c>
      <c r="K16" s="230">
        <v>148</v>
      </c>
      <c r="L16" s="225">
        <f t="shared" si="1"/>
        <v>2.370275464445868</v>
      </c>
      <c r="M16" s="224">
        <v>90</v>
      </c>
      <c r="N16" s="227">
        <f t="shared" si="2"/>
        <v>2.7993779160186625</v>
      </c>
      <c r="O16" s="224">
        <v>2</v>
      </c>
      <c r="P16" s="225">
        <f t="shared" si="3"/>
        <v>1.8018018018018018</v>
      </c>
      <c r="Q16" s="226">
        <v>1</v>
      </c>
      <c r="R16" s="231">
        <f>Q16/Q$5*100</f>
        <v>0.24390243902439024</v>
      </c>
      <c r="S16" s="223" t="s">
        <v>288</v>
      </c>
      <c r="T16" s="224">
        <v>28</v>
      </c>
      <c r="U16" s="232">
        <f t="shared" si="5"/>
        <v>2.7237354085603114</v>
      </c>
      <c r="V16" s="224">
        <v>246</v>
      </c>
      <c r="W16" s="225">
        <f t="shared" si="6"/>
        <v>1.564089521871821</v>
      </c>
      <c r="X16" s="226">
        <v>14</v>
      </c>
      <c r="Y16" s="225">
        <f t="shared" si="7"/>
        <v>1.440329218106996</v>
      </c>
      <c r="Z16" s="224">
        <v>22</v>
      </c>
      <c r="AA16" s="233">
        <f t="shared" si="8"/>
        <v>1.0138248847926268</v>
      </c>
      <c r="AB16" s="223" t="s">
        <v>288</v>
      </c>
      <c r="AC16" s="224">
        <v>31</v>
      </c>
      <c r="AD16" s="225">
        <f t="shared" si="9"/>
        <v>1.502666020358701</v>
      </c>
      <c r="AE16" s="226">
        <v>60</v>
      </c>
      <c r="AF16" s="225">
        <f t="shared" si="10"/>
        <v>0.7617113114129744</v>
      </c>
      <c r="AG16" s="224">
        <v>86</v>
      </c>
      <c r="AH16" s="227">
        <f t="shared" si="11"/>
        <v>1.4930555555555556</v>
      </c>
      <c r="AI16" s="224">
        <v>58</v>
      </c>
      <c r="AJ16" s="231">
        <f t="shared" si="12"/>
        <v>2.5652366209641753</v>
      </c>
      <c r="AK16" s="223" t="s">
        <v>288</v>
      </c>
      <c r="AL16" s="230">
        <v>94</v>
      </c>
      <c r="AM16" s="225">
        <f t="shared" si="13"/>
        <v>2.3388902712117443</v>
      </c>
      <c r="AN16" s="230">
        <v>7</v>
      </c>
      <c r="AO16" s="225">
        <f t="shared" si="14"/>
        <v>1.4000000000000001</v>
      </c>
      <c r="AP16" s="230">
        <v>71</v>
      </c>
      <c r="AQ16" s="225">
        <f t="shared" si="15"/>
        <v>1.9436079934300576</v>
      </c>
      <c r="AR16" s="224">
        <v>9</v>
      </c>
      <c r="AS16" s="234">
        <f t="shared" si="16"/>
        <v>1.5437392795883362</v>
      </c>
    </row>
    <row r="17" spans="1:45" ht="20.25" customHeight="1">
      <c r="A17" s="211" t="s">
        <v>289</v>
      </c>
      <c r="B17" s="212">
        <v>423</v>
      </c>
      <c r="C17" s="213">
        <f t="shared" si="17"/>
        <v>0.7316946601857778</v>
      </c>
      <c r="D17" s="214">
        <v>19</v>
      </c>
      <c r="E17" s="213">
        <f t="shared" si="17"/>
        <v>1.5912897822445562</v>
      </c>
      <c r="F17" s="212">
        <v>404</v>
      </c>
      <c r="G17" s="215">
        <f t="shared" si="0"/>
        <v>0.7135665966052599</v>
      </c>
      <c r="H17" s="221" t="s">
        <v>3</v>
      </c>
      <c r="I17" s="222" t="s">
        <v>282</v>
      </c>
      <c r="J17" s="211" t="s">
        <v>289</v>
      </c>
      <c r="K17" s="217">
        <v>55</v>
      </c>
      <c r="L17" s="213">
        <f t="shared" si="1"/>
        <v>0.8808456117873158</v>
      </c>
      <c r="M17" s="212">
        <v>40</v>
      </c>
      <c r="N17" s="215">
        <f t="shared" si="2"/>
        <v>1.244167962674961</v>
      </c>
      <c r="O17" s="212">
        <v>1</v>
      </c>
      <c r="P17" s="213">
        <f t="shared" si="3"/>
        <v>0.9009009009009009</v>
      </c>
      <c r="Q17" s="235" t="s">
        <v>3</v>
      </c>
      <c r="R17" s="222" t="s">
        <v>282</v>
      </c>
      <c r="S17" s="211" t="s">
        <v>289</v>
      </c>
      <c r="T17" s="212">
        <v>6</v>
      </c>
      <c r="U17" s="218">
        <f t="shared" si="5"/>
        <v>0.5836575875486382</v>
      </c>
      <c r="V17" s="212">
        <v>119</v>
      </c>
      <c r="W17" s="213">
        <f t="shared" si="6"/>
        <v>0.7566124109867751</v>
      </c>
      <c r="X17" s="214">
        <v>4</v>
      </c>
      <c r="Y17" s="213">
        <f t="shared" si="7"/>
        <v>0.411522633744856</v>
      </c>
      <c r="Z17" s="212">
        <v>6</v>
      </c>
      <c r="AA17" s="219">
        <f t="shared" si="8"/>
        <v>0.2764976958525346</v>
      </c>
      <c r="AB17" s="211" t="s">
        <v>289</v>
      </c>
      <c r="AC17" s="212">
        <v>14</v>
      </c>
      <c r="AD17" s="213">
        <f t="shared" si="9"/>
        <v>0.6786233640329618</v>
      </c>
      <c r="AE17" s="214">
        <v>33</v>
      </c>
      <c r="AF17" s="213">
        <f t="shared" si="10"/>
        <v>0.41894122127713596</v>
      </c>
      <c r="AG17" s="212">
        <v>45</v>
      </c>
      <c r="AH17" s="215">
        <f t="shared" si="11"/>
        <v>0.78125</v>
      </c>
      <c r="AI17" s="212">
        <v>14</v>
      </c>
      <c r="AJ17" s="216">
        <f t="shared" si="12"/>
        <v>0.6191950464396285</v>
      </c>
      <c r="AK17" s="211" t="s">
        <v>289</v>
      </c>
      <c r="AL17" s="217">
        <v>25</v>
      </c>
      <c r="AM17" s="213">
        <f t="shared" si="13"/>
        <v>0.6220452848967405</v>
      </c>
      <c r="AN17" s="217">
        <v>8</v>
      </c>
      <c r="AO17" s="213">
        <f t="shared" si="14"/>
        <v>1.6</v>
      </c>
      <c r="AP17" s="217">
        <v>28</v>
      </c>
      <c r="AQ17" s="213">
        <f t="shared" si="15"/>
        <v>0.7664932931836846</v>
      </c>
      <c r="AR17" s="212">
        <v>6</v>
      </c>
      <c r="AS17" s="220">
        <f t="shared" si="16"/>
        <v>1.0291595197255576</v>
      </c>
    </row>
    <row r="18" spans="1:45" ht="20.25" customHeight="1">
      <c r="A18" s="211" t="s">
        <v>290</v>
      </c>
      <c r="B18" s="212">
        <v>400</v>
      </c>
      <c r="C18" s="213">
        <f t="shared" si="17"/>
        <v>0.6919098441473076</v>
      </c>
      <c r="D18" s="214">
        <v>23</v>
      </c>
      <c r="E18" s="213">
        <f t="shared" si="17"/>
        <v>1.9262981574539362</v>
      </c>
      <c r="F18" s="212">
        <v>377</v>
      </c>
      <c r="G18" s="215">
        <f t="shared" si="0"/>
        <v>0.665877739901443</v>
      </c>
      <c r="H18" s="221">
        <v>1</v>
      </c>
      <c r="I18" s="216">
        <f>H18/H$5*100</f>
        <v>4.3478260869565215</v>
      </c>
      <c r="J18" s="211" t="s">
        <v>290</v>
      </c>
      <c r="K18" s="217">
        <v>64</v>
      </c>
      <c r="L18" s="213">
        <f t="shared" si="1"/>
        <v>1.0249839846252402</v>
      </c>
      <c r="M18" s="212">
        <v>32</v>
      </c>
      <c r="N18" s="215">
        <f t="shared" si="2"/>
        <v>0.9953343701399688</v>
      </c>
      <c r="O18" s="212">
        <v>1</v>
      </c>
      <c r="P18" s="213">
        <f t="shared" si="3"/>
        <v>0.9009009009009009</v>
      </c>
      <c r="Q18" s="235" t="s">
        <v>3</v>
      </c>
      <c r="R18" s="222" t="s">
        <v>282</v>
      </c>
      <c r="S18" s="211" t="s">
        <v>290</v>
      </c>
      <c r="T18" s="212">
        <v>7</v>
      </c>
      <c r="U18" s="218">
        <f t="shared" si="5"/>
        <v>0.6809338521400778</v>
      </c>
      <c r="V18" s="212">
        <v>104</v>
      </c>
      <c r="W18" s="213">
        <f t="shared" si="6"/>
        <v>0.6612410986775178</v>
      </c>
      <c r="X18" s="214">
        <v>5</v>
      </c>
      <c r="Y18" s="213">
        <f t="shared" si="7"/>
        <v>0.51440329218107</v>
      </c>
      <c r="Z18" s="212">
        <v>7</v>
      </c>
      <c r="AA18" s="219">
        <f t="shared" si="8"/>
        <v>0.3225806451612903</v>
      </c>
      <c r="AB18" s="211" t="s">
        <v>290</v>
      </c>
      <c r="AC18" s="212">
        <v>7</v>
      </c>
      <c r="AD18" s="213">
        <f t="shared" si="9"/>
        <v>0.3393116820164809</v>
      </c>
      <c r="AE18" s="214">
        <v>17</v>
      </c>
      <c r="AF18" s="213">
        <f t="shared" si="10"/>
        <v>0.21581820490034279</v>
      </c>
      <c r="AG18" s="212">
        <v>46</v>
      </c>
      <c r="AH18" s="215">
        <f t="shared" si="11"/>
        <v>0.798611111111111</v>
      </c>
      <c r="AI18" s="212">
        <v>13</v>
      </c>
      <c r="AJ18" s="216">
        <f t="shared" si="12"/>
        <v>0.574966828836798</v>
      </c>
      <c r="AK18" s="211" t="s">
        <v>290</v>
      </c>
      <c r="AL18" s="217">
        <v>30</v>
      </c>
      <c r="AM18" s="213">
        <f t="shared" si="13"/>
        <v>0.7464543418760886</v>
      </c>
      <c r="AN18" s="217">
        <v>8</v>
      </c>
      <c r="AO18" s="213">
        <f t="shared" si="14"/>
        <v>1.6</v>
      </c>
      <c r="AP18" s="217">
        <v>26</v>
      </c>
      <c r="AQ18" s="213">
        <f t="shared" si="15"/>
        <v>0.7117437722419928</v>
      </c>
      <c r="AR18" s="212">
        <v>9</v>
      </c>
      <c r="AS18" s="220">
        <f t="shared" si="16"/>
        <v>1.5437392795883362</v>
      </c>
    </row>
    <row r="19" spans="1:45" ht="20.25" customHeight="1">
      <c r="A19" s="201" t="s">
        <v>291</v>
      </c>
      <c r="B19" s="202">
        <v>838</v>
      </c>
      <c r="C19" s="203">
        <f t="shared" si="17"/>
        <v>1.4495511234886094</v>
      </c>
      <c r="D19" s="204">
        <v>27</v>
      </c>
      <c r="E19" s="203">
        <f t="shared" si="17"/>
        <v>2.261306532663317</v>
      </c>
      <c r="F19" s="202">
        <v>811</v>
      </c>
      <c r="G19" s="205">
        <f t="shared" si="0"/>
        <v>1.4324319550664995</v>
      </c>
      <c r="H19" s="236" t="s">
        <v>3</v>
      </c>
      <c r="I19" s="237" t="s">
        <v>282</v>
      </c>
      <c r="J19" s="201" t="s">
        <v>291</v>
      </c>
      <c r="K19" s="207">
        <v>131</v>
      </c>
      <c r="L19" s="203">
        <f t="shared" si="1"/>
        <v>2.0980140935297884</v>
      </c>
      <c r="M19" s="202">
        <v>63</v>
      </c>
      <c r="N19" s="205">
        <f t="shared" si="2"/>
        <v>1.9595645412130638</v>
      </c>
      <c r="O19" s="202">
        <v>3</v>
      </c>
      <c r="P19" s="203">
        <f t="shared" si="3"/>
        <v>2.7027027027027026</v>
      </c>
      <c r="Q19" s="204">
        <v>3</v>
      </c>
      <c r="R19" s="206">
        <f>Q19/Q$5*100</f>
        <v>0.7317073170731708</v>
      </c>
      <c r="S19" s="201" t="s">
        <v>291</v>
      </c>
      <c r="T19" s="202">
        <v>18</v>
      </c>
      <c r="U19" s="208">
        <f t="shared" si="5"/>
        <v>1.7509727626459144</v>
      </c>
      <c r="V19" s="202">
        <v>216</v>
      </c>
      <c r="W19" s="203">
        <f t="shared" si="6"/>
        <v>1.373346897253306</v>
      </c>
      <c r="X19" s="204">
        <v>9</v>
      </c>
      <c r="Y19" s="203">
        <f t="shared" si="7"/>
        <v>0.9259259259259258</v>
      </c>
      <c r="Z19" s="202">
        <v>9</v>
      </c>
      <c r="AA19" s="209">
        <f t="shared" si="8"/>
        <v>0.4147465437788019</v>
      </c>
      <c r="AB19" s="201" t="s">
        <v>291</v>
      </c>
      <c r="AC19" s="202">
        <v>22</v>
      </c>
      <c r="AD19" s="203">
        <f t="shared" si="9"/>
        <v>1.0664081434803683</v>
      </c>
      <c r="AE19" s="204">
        <v>71</v>
      </c>
      <c r="AF19" s="203">
        <f t="shared" si="10"/>
        <v>0.9013583851720198</v>
      </c>
      <c r="AG19" s="202">
        <v>78</v>
      </c>
      <c r="AH19" s="205">
        <f t="shared" si="11"/>
        <v>1.3541666666666667</v>
      </c>
      <c r="AI19" s="202">
        <v>33</v>
      </c>
      <c r="AJ19" s="206">
        <f t="shared" si="12"/>
        <v>1.45953118089341</v>
      </c>
      <c r="AK19" s="201" t="s">
        <v>291</v>
      </c>
      <c r="AL19" s="207">
        <v>74</v>
      </c>
      <c r="AM19" s="203">
        <f t="shared" si="13"/>
        <v>1.8412540432943518</v>
      </c>
      <c r="AN19" s="207">
        <v>14</v>
      </c>
      <c r="AO19" s="203">
        <f t="shared" si="14"/>
        <v>2.8000000000000003</v>
      </c>
      <c r="AP19" s="207">
        <v>58</v>
      </c>
      <c r="AQ19" s="203">
        <f t="shared" si="15"/>
        <v>1.587736107309061</v>
      </c>
      <c r="AR19" s="202">
        <v>9</v>
      </c>
      <c r="AS19" s="210">
        <f t="shared" si="16"/>
        <v>1.5437392795883362</v>
      </c>
    </row>
    <row r="20" spans="1:45" ht="20.25" customHeight="1">
      <c r="A20" s="238" t="s">
        <v>292</v>
      </c>
      <c r="B20" s="239">
        <v>383</v>
      </c>
      <c r="C20" s="240">
        <f t="shared" si="17"/>
        <v>0.6625036757710471</v>
      </c>
      <c r="D20" s="241">
        <v>34</v>
      </c>
      <c r="E20" s="240">
        <f t="shared" si="17"/>
        <v>2.8475711892797317</v>
      </c>
      <c r="F20" s="239">
        <v>349</v>
      </c>
      <c r="G20" s="242">
        <f t="shared" si="0"/>
        <v>0.616422629245633</v>
      </c>
      <c r="H20" s="243" t="s">
        <v>3</v>
      </c>
      <c r="I20" s="244" t="s">
        <v>282</v>
      </c>
      <c r="J20" s="238" t="s">
        <v>292</v>
      </c>
      <c r="K20" s="245">
        <v>41</v>
      </c>
      <c r="L20" s="240">
        <f t="shared" si="1"/>
        <v>0.6566303651505445</v>
      </c>
      <c r="M20" s="239">
        <v>42</v>
      </c>
      <c r="N20" s="242">
        <f t="shared" si="2"/>
        <v>1.3063763608087091</v>
      </c>
      <c r="O20" s="239">
        <v>1</v>
      </c>
      <c r="P20" s="240">
        <f t="shared" si="3"/>
        <v>0.9009009009009009</v>
      </c>
      <c r="Q20" s="246" t="s">
        <v>3</v>
      </c>
      <c r="R20" s="244" t="s">
        <v>282</v>
      </c>
      <c r="S20" s="238" t="s">
        <v>292</v>
      </c>
      <c r="T20" s="239">
        <v>7</v>
      </c>
      <c r="U20" s="247">
        <f t="shared" si="5"/>
        <v>0.6809338521400778</v>
      </c>
      <c r="V20" s="239">
        <v>104</v>
      </c>
      <c r="W20" s="240">
        <f t="shared" si="6"/>
        <v>0.6612410986775178</v>
      </c>
      <c r="X20" s="241">
        <v>1</v>
      </c>
      <c r="Y20" s="240">
        <f t="shared" si="7"/>
        <v>0.102880658436214</v>
      </c>
      <c r="Z20" s="239">
        <v>5</v>
      </c>
      <c r="AA20" s="248">
        <f t="shared" si="8"/>
        <v>0.2304147465437788</v>
      </c>
      <c r="AB20" s="238" t="s">
        <v>292</v>
      </c>
      <c r="AC20" s="239">
        <v>6</v>
      </c>
      <c r="AD20" s="240">
        <f t="shared" si="9"/>
        <v>0.290838584585555</v>
      </c>
      <c r="AE20" s="241">
        <v>52</v>
      </c>
      <c r="AF20" s="240">
        <f t="shared" si="10"/>
        <v>0.6601498032245778</v>
      </c>
      <c r="AG20" s="239">
        <v>33</v>
      </c>
      <c r="AH20" s="242">
        <f t="shared" si="11"/>
        <v>0.5729166666666666</v>
      </c>
      <c r="AI20" s="239">
        <v>14</v>
      </c>
      <c r="AJ20" s="249">
        <f t="shared" si="12"/>
        <v>0.6191950464396285</v>
      </c>
      <c r="AK20" s="238" t="s">
        <v>292</v>
      </c>
      <c r="AL20" s="245">
        <v>25</v>
      </c>
      <c r="AM20" s="240">
        <f t="shared" si="13"/>
        <v>0.6220452848967405</v>
      </c>
      <c r="AN20" s="245">
        <v>4</v>
      </c>
      <c r="AO20" s="240">
        <f t="shared" si="14"/>
        <v>0.8</v>
      </c>
      <c r="AP20" s="245">
        <v>10</v>
      </c>
      <c r="AQ20" s="240">
        <f t="shared" si="15"/>
        <v>0.27374760470845877</v>
      </c>
      <c r="AR20" s="239">
        <v>4</v>
      </c>
      <c r="AS20" s="250">
        <f t="shared" si="16"/>
        <v>0.6861063464837049</v>
      </c>
    </row>
    <row r="21" spans="1:45" ht="20.25" customHeight="1">
      <c r="A21" s="211" t="s">
        <v>293</v>
      </c>
      <c r="B21" s="212">
        <v>1298</v>
      </c>
      <c r="C21" s="213">
        <f t="shared" si="17"/>
        <v>2.245247444258013</v>
      </c>
      <c r="D21" s="214">
        <v>34</v>
      </c>
      <c r="E21" s="213">
        <f t="shared" si="17"/>
        <v>2.8475711892797317</v>
      </c>
      <c r="F21" s="212">
        <v>1264</v>
      </c>
      <c r="G21" s="215">
        <f t="shared" si="0"/>
        <v>2.232544995319427</v>
      </c>
      <c r="H21" s="212">
        <v>1</v>
      </c>
      <c r="I21" s="216">
        <f>H21/H$5*100</f>
        <v>4.3478260869565215</v>
      </c>
      <c r="J21" s="211" t="s">
        <v>293</v>
      </c>
      <c r="K21" s="217">
        <v>98</v>
      </c>
      <c r="L21" s="213">
        <f t="shared" si="1"/>
        <v>1.5695067264573992</v>
      </c>
      <c r="M21" s="212">
        <v>43</v>
      </c>
      <c r="N21" s="215">
        <f t="shared" si="2"/>
        <v>1.3374805598755832</v>
      </c>
      <c r="O21" s="212">
        <v>3</v>
      </c>
      <c r="P21" s="213">
        <f t="shared" si="3"/>
        <v>2.7027027027027026</v>
      </c>
      <c r="Q21" s="214">
        <v>7</v>
      </c>
      <c r="R21" s="216">
        <f>Q21/Q$5*100</f>
        <v>1.707317073170732</v>
      </c>
      <c r="S21" s="211" t="s">
        <v>293</v>
      </c>
      <c r="T21" s="212">
        <v>22</v>
      </c>
      <c r="U21" s="218">
        <f t="shared" si="5"/>
        <v>2.140077821011673</v>
      </c>
      <c r="V21" s="212">
        <v>354</v>
      </c>
      <c r="W21" s="213">
        <f t="shared" si="6"/>
        <v>2.2507629704984744</v>
      </c>
      <c r="X21" s="214">
        <v>20</v>
      </c>
      <c r="Y21" s="213">
        <f t="shared" si="7"/>
        <v>2.05761316872428</v>
      </c>
      <c r="Z21" s="212">
        <v>54</v>
      </c>
      <c r="AA21" s="219">
        <f t="shared" si="8"/>
        <v>2.488479262672811</v>
      </c>
      <c r="AB21" s="211" t="s">
        <v>293</v>
      </c>
      <c r="AC21" s="212">
        <v>50</v>
      </c>
      <c r="AD21" s="213">
        <f t="shared" si="9"/>
        <v>2.423654871546292</v>
      </c>
      <c r="AE21" s="214">
        <v>243</v>
      </c>
      <c r="AF21" s="213">
        <f t="shared" si="10"/>
        <v>3.084930811222547</v>
      </c>
      <c r="AG21" s="212">
        <v>129</v>
      </c>
      <c r="AH21" s="215">
        <f t="shared" si="11"/>
        <v>2.2395833333333335</v>
      </c>
      <c r="AI21" s="212">
        <v>46</v>
      </c>
      <c r="AJ21" s="216">
        <f t="shared" si="12"/>
        <v>2.034498009730208</v>
      </c>
      <c r="AK21" s="211" t="s">
        <v>293</v>
      </c>
      <c r="AL21" s="217">
        <v>85</v>
      </c>
      <c r="AM21" s="213">
        <f t="shared" si="13"/>
        <v>2.114953968648918</v>
      </c>
      <c r="AN21" s="217">
        <v>9</v>
      </c>
      <c r="AO21" s="213">
        <f t="shared" si="14"/>
        <v>1.7999999999999998</v>
      </c>
      <c r="AP21" s="217">
        <v>86</v>
      </c>
      <c r="AQ21" s="213">
        <f t="shared" si="15"/>
        <v>2.3542294004927458</v>
      </c>
      <c r="AR21" s="212">
        <v>14</v>
      </c>
      <c r="AS21" s="220">
        <f t="shared" si="16"/>
        <v>2.401372212692967</v>
      </c>
    </row>
    <row r="22" spans="1:45" ht="20.25" customHeight="1">
      <c r="A22" s="211" t="s">
        <v>294</v>
      </c>
      <c r="B22" s="212">
        <v>719</v>
      </c>
      <c r="C22" s="213">
        <f t="shared" si="17"/>
        <v>1.2437079448547854</v>
      </c>
      <c r="D22" s="214">
        <v>39</v>
      </c>
      <c r="E22" s="213">
        <f t="shared" si="17"/>
        <v>3.2663316582914574</v>
      </c>
      <c r="F22" s="212">
        <v>680</v>
      </c>
      <c r="G22" s="215">
        <f t="shared" si="0"/>
        <v>1.201052687355388</v>
      </c>
      <c r="H22" s="212">
        <v>2</v>
      </c>
      <c r="I22" s="216">
        <f>H22/H$5*100</f>
        <v>8.695652173913043</v>
      </c>
      <c r="J22" s="211" t="s">
        <v>294</v>
      </c>
      <c r="K22" s="217">
        <v>110</v>
      </c>
      <c r="L22" s="213">
        <f t="shared" si="1"/>
        <v>1.7616912235746316</v>
      </c>
      <c r="M22" s="212">
        <v>56</v>
      </c>
      <c r="N22" s="215">
        <f t="shared" si="2"/>
        <v>1.7418351477449456</v>
      </c>
      <c r="O22" s="212">
        <v>3</v>
      </c>
      <c r="P22" s="213">
        <f t="shared" si="3"/>
        <v>2.7027027027027026</v>
      </c>
      <c r="Q22" s="214">
        <v>6</v>
      </c>
      <c r="R22" s="216">
        <f>Q22/Q$5*100</f>
        <v>1.4634146341463417</v>
      </c>
      <c r="S22" s="211" t="s">
        <v>294</v>
      </c>
      <c r="T22" s="212">
        <v>11</v>
      </c>
      <c r="U22" s="218">
        <f t="shared" si="5"/>
        <v>1.0700389105058365</v>
      </c>
      <c r="V22" s="212">
        <v>189</v>
      </c>
      <c r="W22" s="213">
        <f t="shared" si="6"/>
        <v>1.201678535096643</v>
      </c>
      <c r="X22" s="214">
        <v>6</v>
      </c>
      <c r="Y22" s="213">
        <f t="shared" si="7"/>
        <v>0.6172839506172839</v>
      </c>
      <c r="Z22" s="212">
        <v>13</v>
      </c>
      <c r="AA22" s="219">
        <f t="shared" si="8"/>
        <v>0.599078341013825</v>
      </c>
      <c r="AB22" s="211" t="s">
        <v>294</v>
      </c>
      <c r="AC22" s="212">
        <v>19</v>
      </c>
      <c r="AD22" s="213">
        <f t="shared" si="9"/>
        <v>0.9209888511875909</v>
      </c>
      <c r="AE22" s="214">
        <v>66</v>
      </c>
      <c r="AF22" s="213">
        <f t="shared" si="10"/>
        <v>0.8378824425542719</v>
      </c>
      <c r="AG22" s="212">
        <v>76</v>
      </c>
      <c r="AH22" s="215">
        <f t="shared" si="11"/>
        <v>1.3194444444444444</v>
      </c>
      <c r="AI22" s="212">
        <v>20</v>
      </c>
      <c r="AJ22" s="216">
        <f t="shared" si="12"/>
        <v>0.8845643520566122</v>
      </c>
      <c r="AK22" s="211" t="s">
        <v>294</v>
      </c>
      <c r="AL22" s="217">
        <v>45</v>
      </c>
      <c r="AM22" s="213">
        <f t="shared" si="13"/>
        <v>1.1196815128141329</v>
      </c>
      <c r="AN22" s="217">
        <v>7</v>
      </c>
      <c r="AO22" s="213">
        <f t="shared" si="14"/>
        <v>1.4000000000000001</v>
      </c>
      <c r="AP22" s="217">
        <v>40</v>
      </c>
      <c r="AQ22" s="213">
        <f t="shared" si="15"/>
        <v>1.094990418833835</v>
      </c>
      <c r="AR22" s="212">
        <v>11</v>
      </c>
      <c r="AS22" s="220">
        <f t="shared" si="16"/>
        <v>1.8867924528301887</v>
      </c>
    </row>
    <row r="23" spans="1:45" ht="20.25" customHeight="1">
      <c r="A23" s="211" t="s">
        <v>295</v>
      </c>
      <c r="B23" s="212">
        <v>116</v>
      </c>
      <c r="C23" s="213">
        <f t="shared" si="17"/>
        <v>0.20065385480271922</v>
      </c>
      <c r="D23" s="214">
        <v>3</v>
      </c>
      <c r="E23" s="213">
        <f t="shared" si="17"/>
        <v>0.25125628140703515</v>
      </c>
      <c r="F23" s="212">
        <v>113</v>
      </c>
      <c r="G23" s="215">
        <f t="shared" si="0"/>
        <v>0.1995866965752336</v>
      </c>
      <c r="H23" s="221" t="s">
        <v>3</v>
      </c>
      <c r="I23" s="222" t="s">
        <v>282</v>
      </c>
      <c r="J23" s="211" t="s">
        <v>295</v>
      </c>
      <c r="K23" s="217">
        <v>12</v>
      </c>
      <c r="L23" s="213">
        <f t="shared" si="1"/>
        <v>0.19218449711723257</v>
      </c>
      <c r="M23" s="212">
        <v>3</v>
      </c>
      <c r="N23" s="215">
        <f t="shared" si="2"/>
        <v>0.09331259720062209</v>
      </c>
      <c r="O23" s="212">
        <v>1</v>
      </c>
      <c r="P23" s="213">
        <f t="shared" si="3"/>
        <v>0.9009009009009009</v>
      </c>
      <c r="Q23" s="235" t="s">
        <v>3</v>
      </c>
      <c r="R23" s="222" t="s">
        <v>282</v>
      </c>
      <c r="S23" s="211" t="s">
        <v>295</v>
      </c>
      <c r="T23" s="212">
        <v>3</v>
      </c>
      <c r="U23" s="218">
        <f t="shared" si="5"/>
        <v>0.2918287937743191</v>
      </c>
      <c r="V23" s="212">
        <v>31</v>
      </c>
      <c r="W23" s="213">
        <f t="shared" si="6"/>
        <v>0.19710071210579855</v>
      </c>
      <c r="X23" s="235" t="s">
        <v>3</v>
      </c>
      <c r="Y23" s="251" t="s">
        <v>282</v>
      </c>
      <c r="Z23" s="212">
        <v>2</v>
      </c>
      <c r="AA23" s="219">
        <f t="shared" si="8"/>
        <v>0.09216589861751152</v>
      </c>
      <c r="AB23" s="211" t="s">
        <v>295</v>
      </c>
      <c r="AC23" s="212">
        <v>2</v>
      </c>
      <c r="AD23" s="213">
        <f t="shared" si="9"/>
        <v>0.09694619486185167</v>
      </c>
      <c r="AE23" s="214">
        <v>20</v>
      </c>
      <c r="AF23" s="213">
        <f t="shared" si="10"/>
        <v>0.2539037704709915</v>
      </c>
      <c r="AG23" s="212">
        <v>12</v>
      </c>
      <c r="AH23" s="215">
        <f t="shared" si="11"/>
        <v>0.20833333333333334</v>
      </c>
      <c r="AI23" s="212">
        <v>6</v>
      </c>
      <c r="AJ23" s="216">
        <f t="shared" si="12"/>
        <v>0.26536930561698363</v>
      </c>
      <c r="AK23" s="211" t="s">
        <v>295</v>
      </c>
      <c r="AL23" s="217">
        <v>7</v>
      </c>
      <c r="AM23" s="213">
        <f t="shared" si="13"/>
        <v>0.17417267977108733</v>
      </c>
      <c r="AN23" s="217">
        <v>3</v>
      </c>
      <c r="AO23" s="213">
        <f t="shared" si="14"/>
        <v>0.6</v>
      </c>
      <c r="AP23" s="217">
        <v>6</v>
      </c>
      <c r="AQ23" s="213">
        <f t="shared" si="15"/>
        <v>0.16424856282507527</v>
      </c>
      <c r="AR23" s="212">
        <v>5</v>
      </c>
      <c r="AS23" s="220">
        <f t="shared" si="16"/>
        <v>0.8576329331046313</v>
      </c>
    </row>
    <row r="24" spans="1:45" ht="20.25" customHeight="1">
      <c r="A24" s="211" t="s">
        <v>296</v>
      </c>
      <c r="B24" s="212">
        <v>238</v>
      </c>
      <c r="C24" s="213">
        <f t="shared" si="17"/>
        <v>0.411686357267648</v>
      </c>
      <c r="D24" s="214">
        <v>13</v>
      </c>
      <c r="E24" s="213">
        <f t="shared" si="17"/>
        <v>1.0887772194304857</v>
      </c>
      <c r="F24" s="212">
        <v>225</v>
      </c>
      <c r="G24" s="215">
        <f t="shared" si="0"/>
        <v>0.397407139198474</v>
      </c>
      <c r="H24" s="212" t="s">
        <v>3</v>
      </c>
      <c r="I24" s="222" t="s">
        <v>282</v>
      </c>
      <c r="J24" s="211" t="s">
        <v>296</v>
      </c>
      <c r="K24" s="217">
        <v>33</v>
      </c>
      <c r="L24" s="213">
        <f t="shared" si="1"/>
        <v>0.5285073670723895</v>
      </c>
      <c r="M24" s="212">
        <v>25</v>
      </c>
      <c r="N24" s="215">
        <f t="shared" si="2"/>
        <v>0.7776049766718507</v>
      </c>
      <c r="O24" s="212">
        <v>2</v>
      </c>
      <c r="P24" s="213">
        <f t="shared" si="3"/>
        <v>1.8018018018018018</v>
      </c>
      <c r="Q24" s="235">
        <v>1</v>
      </c>
      <c r="R24" s="216">
        <f>Q24/Q$5*100</f>
        <v>0.24390243902439024</v>
      </c>
      <c r="S24" s="211" t="s">
        <v>296</v>
      </c>
      <c r="T24" s="212">
        <v>2</v>
      </c>
      <c r="U24" s="218">
        <f t="shared" si="5"/>
        <v>0.19455252918287938</v>
      </c>
      <c r="V24" s="212">
        <v>51</v>
      </c>
      <c r="W24" s="213">
        <f t="shared" si="6"/>
        <v>0.32426246185147506</v>
      </c>
      <c r="X24" s="214">
        <v>3</v>
      </c>
      <c r="Y24" s="213">
        <f>X24/X$5*100</f>
        <v>0.30864197530864196</v>
      </c>
      <c r="Z24" s="212">
        <v>4</v>
      </c>
      <c r="AA24" s="219">
        <f t="shared" si="8"/>
        <v>0.18433179723502305</v>
      </c>
      <c r="AB24" s="211" t="s">
        <v>296</v>
      </c>
      <c r="AC24" s="212">
        <v>3</v>
      </c>
      <c r="AD24" s="213">
        <f t="shared" si="9"/>
        <v>0.1454192922927775</v>
      </c>
      <c r="AE24" s="214">
        <v>24</v>
      </c>
      <c r="AF24" s="213">
        <f t="shared" si="10"/>
        <v>0.3046845245651898</v>
      </c>
      <c r="AG24" s="212">
        <v>16</v>
      </c>
      <c r="AH24" s="215">
        <f t="shared" si="11"/>
        <v>0.2777777777777778</v>
      </c>
      <c r="AI24" s="212">
        <v>9</v>
      </c>
      <c r="AJ24" s="216">
        <f t="shared" si="12"/>
        <v>0.3980539584254755</v>
      </c>
      <c r="AK24" s="211" t="s">
        <v>296</v>
      </c>
      <c r="AL24" s="217">
        <v>23</v>
      </c>
      <c r="AM24" s="213">
        <f t="shared" si="13"/>
        <v>0.5722816621050012</v>
      </c>
      <c r="AN24" s="217">
        <v>4</v>
      </c>
      <c r="AO24" s="213">
        <f t="shared" si="14"/>
        <v>0.8</v>
      </c>
      <c r="AP24" s="217">
        <v>20</v>
      </c>
      <c r="AQ24" s="213">
        <f t="shared" si="15"/>
        <v>0.5474952094169175</v>
      </c>
      <c r="AR24" s="212">
        <v>5</v>
      </c>
      <c r="AS24" s="220">
        <f t="shared" si="16"/>
        <v>0.8576329331046313</v>
      </c>
    </row>
    <row r="25" spans="1:45" ht="20.25" customHeight="1">
      <c r="A25" s="211" t="s">
        <v>297</v>
      </c>
      <c r="B25" s="212">
        <v>693</v>
      </c>
      <c r="C25" s="213">
        <f t="shared" si="17"/>
        <v>1.1987338049852103</v>
      </c>
      <c r="D25" s="214">
        <v>85</v>
      </c>
      <c r="E25" s="213">
        <f t="shared" si="17"/>
        <v>7.118927973199329</v>
      </c>
      <c r="F25" s="212">
        <v>608</v>
      </c>
      <c r="G25" s="215">
        <f t="shared" si="0"/>
        <v>1.0738824028118763</v>
      </c>
      <c r="H25" s="221" t="s">
        <v>3</v>
      </c>
      <c r="I25" s="222" t="s">
        <v>282</v>
      </c>
      <c r="J25" s="211" t="s">
        <v>297</v>
      </c>
      <c r="K25" s="217">
        <v>61</v>
      </c>
      <c r="L25" s="213">
        <f t="shared" si="1"/>
        <v>0.9769378603459321</v>
      </c>
      <c r="M25" s="212">
        <v>56</v>
      </c>
      <c r="N25" s="215">
        <f t="shared" si="2"/>
        <v>1.7418351477449456</v>
      </c>
      <c r="O25" s="212">
        <v>2</v>
      </c>
      <c r="P25" s="213">
        <f t="shared" si="3"/>
        <v>1.8018018018018018</v>
      </c>
      <c r="Q25" s="214">
        <v>2</v>
      </c>
      <c r="R25" s="216">
        <f>Q25/Q$5*100</f>
        <v>0.4878048780487805</v>
      </c>
      <c r="S25" s="211" t="s">
        <v>297</v>
      </c>
      <c r="T25" s="212">
        <v>22</v>
      </c>
      <c r="U25" s="218">
        <f t="shared" si="5"/>
        <v>2.140077821011673</v>
      </c>
      <c r="V25" s="212">
        <v>154</v>
      </c>
      <c r="W25" s="213">
        <f t="shared" si="6"/>
        <v>0.9791454730417091</v>
      </c>
      <c r="X25" s="214">
        <v>5</v>
      </c>
      <c r="Y25" s="213">
        <f>X25/X$5*100</f>
        <v>0.51440329218107</v>
      </c>
      <c r="Z25" s="212">
        <v>15</v>
      </c>
      <c r="AA25" s="219">
        <f t="shared" si="8"/>
        <v>0.6912442396313364</v>
      </c>
      <c r="AB25" s="211" t="s">
        <v>297</v>
      </c>
      <c r="AC25" s="212">
        <v>25</v>
      </c>
      <c r="AD25" s="213">
        <f t="shared" si="9"/>
        <v>1.211827435773146</v>
      </c>
      <c r="AE25" s="214">
        <v>67</v>
      </c>
      <c r="AF25" s="213">
        <f t="shared" si="10"/>
        <v>0.8505776310778215</v>
      </c>
      <c r="AG25" s="212">
        <v>71</v>
      </c>
      <c r="AH25" s="215">
        <f t="shared" si="11"/>
        <v>1.2326388888888888</v>
      </c>
      <c r="AI25" s="212">
        <v>19</v>
      </c>
      <c r="AJ25" s="216">
        <f t="shared" si="12"/>
        <v>0.8403361344537815</v>
      </c>
      <c r="AK25" s="211" t="s">
        <v>297</v>
      </c>
      <c r="AL25" s="217">
        <v>44</v>
      </c>
      <c r="AM25" s="213">
        <f t="shared" si="13"/>
        <v>1.094799701418263</v>
      </c>
      <c r="AN25" s="217">
        <v>7</v>
      </c>
      <c r="AO25" s="213">
        <f t="shared" si="14"/>
        <v>1.4000000000000001</v>
      </c>
      <c r="AP25" s="217">
        <v>48</v>
      </c>
      <c r="AQ25" s="213">
        <f t="shared" si="15"/>
        <v>1.3139885026006022</v>
      </c>
      <c r="AR25" s="212">
        <v>10</v>
      </c>
      <c r="AS25" s="220">
        <f t="shared" si="16"/>
        <v>1.7152658662092626</v>
      </c>
    </row>
    <row r="26" spans="1:45" ht="20.25" customHeight="1">
      <c r="A26" s="211" t="s">
        <v>298</v>
      </c>
      <c r="B26" s="212">
        <v>460</v>
      </c>
      <c r="C26" s="213">
        <f t="shared" si="17"/>
        <v>0.7956963207694038</v>
      </c>
      <c r="D26" s="214">
        <v>23</v>
      </c>
      <c r="E26" s="213">
        <f t="shared" si="17"/>
        <v>1.9262981574539362</v>
      </c>
      <c r="F26" s="212">
        <v>437</v>
      </c>
      <c r="G26" s="215">
        <f t="shared" si="0"/>
        <v>0.7718529770210361</v>
      </c>
      <c r="H26" s="212">
        <v>1</v>
      </c>
      <c r="I26" s="216">
        <f>H26/H$5*100</f>
        <v>4.3478260869565215</v>
      </c>
      <c r="J26" s="211" t="s">
        <v>298</v>
      </c>
      <c r="K26" s="217">
        <v>52</v>
      </c>
      <c r="L26" s="213">
        <f t="shared" si="1"/>
        <v>0.8327994875080076</v>
      </c>
      <c r="M26" s="212">
        <v>26</v>
      </c>
      <c r="N26" s="215">
        <f t="shared" si="2"/>
        <v>0.8087091757387248</v>
      </c>
      <c r="O26" s="212">
        <v>1</v>
      </c>
      <c r="P26" s="213">
        <f t="shared" si="3"/>
        <v>0.9009009009009009</v>
      </c>
      <c r="Q26" s="214">
        <v>2</v>
      </c>
      <c r="R26" s="216">
        <f>Q26/Q$5*100</f>
        <v>0.4878048780487805</v>
      </c>
      <c r="S26" s="211" t="s">
        <v>298</v>
      </c>
      <c r="T26" s="212">
        <v>12</v>
      </c>
      <c r="U26" s="218">
        <f t="shared" si="5"/>
        <v>1.1673151750972763</v>
      </c>
      <c r="V26" s="212">
        <v>112</v>
      </c>
      <c r="W26" s="213">
        <f t="shared" si="6"/>
        <v>0.7121057985757884</v>
      </c>
      <c r="X26" s="214">
        <v>4</v>
      </c>
      <c r="Y26" s="213">
        <f>X26/X$5*100</f>
        <v>0.411522633744856</v>
      </c>
      <c r="Z26" s="212">
        <v>2</v>
      </c>
      <c r="AA26" s="219">
        <f t="shared" si="8"/>
        <v>0.09216589861751152</v>
      </c>
      <c r="AB26" s="211" t="s">
        <v>298</v>
      </c>
      <c r="AC26" s="212">
        <v>9</v>
      </c>
      <c r="AD26" s="213">
        <f t="shared" si="9"/>
        <v>0.4362578768783325</v>
      </c>
      <c r="AE26" s="214">
        <v>71</v>
      </c>
      <c r="AF26" s="213">
        <f t="shared" si="10"/>
        <v>0.9013583851720198</v>
      </c>
      <c r="AG26" s="212">
        <v>52</v>
      </c>
      <c r="AH26" s="215">
        <f t="shared" si="11"/>
        <v>0.9027777777777777</v>
      </c>
      <c r="AI26" s="212">
        <v>15</v>
      </c>
      <c r="AJ26" s="216">
        <f t="shared" si="12"/>
        <v>0.6634232640424591</v>
      </c>
      <c r="AK26" s="211" t="s">
        <v>298</v>
      </c>
      <c r="AL26" s="217">
        <v>34</v>
      </c>
      <c r="AM26" s="213">
        <f t="shared" si="13"/>
        <v>0.8459815874595671</v>
      </c>
      <c r="AN26" s="217">
        <v>3</v>
      </c>
      <c r="AO26" s="213">
        <f t="shared" si="14"/>
        <v>0.6</v>
      </c>
      <c r="AP26" s="217">
        <v>34</v>
      </c>
      <c r="AQ26" s="213">
        <f t="shared" si="15"/>
        <v>0.9307418560087599</v>
      </c>
      <c r="AR26" s="212">
        <v>7</v>
      </c>
      <c r="AS26" s="220">
        <f t="shared" si="16"/>
        <v>1.2006861063464835</v>
      </c>
    </row>
    <row r="27" spans="1:45" ht="20.25" customHeight="1">
      <c r="A27" s="201" t="s">
        <v>299</v>
      </c>
      <c r="B27" s="202">
        <v>814</v>
      </c>
      <c r="C27" s="203">
        <f t="shared" si="17"/>
        <v>1.408036532839771</v>
      </c>
      <c r="D27" s="204">
        <v>11</v>
      </c>
      <c r="E27" s="203">
        <f t="shared" si="17"/>
        <v>0.9212730318257957</v>
      </c>
      <c r="F27" s="202">
        <v>803</v>
      </c>
      <c r="G27" s="205">
        <f t="shared" si="0"/>
        <v>1.4183019234505536</v>
      </c>
      <c r="H27" s="236" t="s">
        <v>3</v>
      </c>
      <c r="I27" s="237" t="s">
        <v>282</v>
      </c>
      <c r="J27" s="201" t="s">
        <v>299</v>
      </c>
      <c r="K27" s="207">
        <v>96</v>
      </c>
      <c r="L27" s="203">
        <f t="shared" si="1"/>
        <v>1.5374759769378605</v>
      </c>
      <c r="M27" s="202">
        <v>75</v>
      </c>
      <c r="N27" s="205">
        <f t="shared" si="2"/>
        <v>2.332814930015552</v>
      </c>
      <c r="O27" s="202">
        <v>1</v>
      </c>
      <c r="P27" s="203">
        <f t="shared" si="3"/>
        <v>0.9009009009009009</v>
      </c>
      <c r="Q27" s="204">
        <v>2</v>
      </c>
      <c r="R27" s="206">
        <f>Q27/Q$5*100</f>
        <v>0.4878048780487805</v>
      </c>
      <c r="S27" s="201" t="s">
        <v>299</v>
      </c>
      <c r="T27" s="202">
        <v>13</v>
      </c>
      <c r="U27" s="208">
        <f t="shared" si="5"/>
        <v>1.264591439688716</v>
      </c>
      <c r="V27" s="202">
        <v>241</v>
      </c>
      <c r="W27" s="203">
        <f t="shared" si="6"/>
        <v>1.5322990844354019</v>
      </c>
      <c r="X27" s="204">
        <v>11</v>
      </c>
      <c r="Y27" s="203">
        <f>X27/X$5*100</f>
        <v>1.131687242798354</v>
      </c>
      <c r="Z27" s="202">
        <v>20</v>
      </c>
      <c r="AA27" s="209">
        <f t="shared" si="8"/>
        <v>0.9216589861751152</v>
      </c>
      <c r="AB27" s="201" t="s">
        <v>299</v>
      </c>
      <c r="AC27" s="202">
        <v>24</v>
      </c>
      <c r="AD27" s="203">
        <f t="shared" si="9"/>
        <v>1.16335433834222</v>
      </c>
      <c r="AE27" s="204">
        <v>59</v>
      </c>
      <c r="AF27" s="203">
        <f t="shared" si="10"/>
        <v>0.749016122889425</v>
      </c>
      <c r="AG27" s="202">
        <v>98</v>
      </c>
      <c r="AH27" s="205">
        <f t="shared" si="11"/>
        <v>1.7013888888888888</v>
      </c>
      <c r="AI27" s="202">
        <v>35</v>
      </c>
      <c r="AJ27" s="206">
        <f t="shared" si="12"/>
        <v>1.5479876160990713</v>
      </c>
      <c r="AK27" s="201" t="s">
        <v>299</v>
      </c>
      <c r="AL27" s="207">
        <v>53</v>
      </c>
      <c r="AM27" s="203">
        <f t="shared" si="13"/>
        <v>1.3187360039810898</v>
      </c>
      <c r="AN27" s="207">
        <v>10</v>
      </c>
      <c r="AO27" s="203">
        <f t="shared" si="14"/>
        <v>2</v>
      </c>
      <c r="AP27" s="207">
        <v>60</v>
      </c>
      <c r="AQ27" s="203">
        <f t="shared" si="15"/>
        <v>1.642485628250753</v>
      </c>
      <c r="AR27" s="202">
        <v>5</v>
      </c>
      <c r="AS27" s="210">
        <f t="shared" si="16"/>
        <v>0.8576329331046313</v>
      </c>
    </row>
    <row r="28" spans="1:45" ht="20.25" customHeight="1">
      <c r="A28" s="211" t="s">
        <v>300</v>
      </c>
      <c r="B28" s="212">
        <v>101</v>
      </c>
      <c r="C28" s="213">
        <f t="shared" si="17"/>
        <v>0.17470723564719517</v>
      </c>
      <c r="D28" s="214">
        <v>4</v>
      </c>
      <c r="E28" s="213">
        <f t="shared" si="17"/>
        <v>0.33500837520938026</v>
      </c>
      <c r="F28" s="212">
        <v>97</v>
      </c>
      <c r="G28" s="215">
        <f t="shared" si="0"/>
        <v>0.1713266333433421</v>
      </c>
      <c r="H28" s="221" t="s">
        <v>3</v>
      </c>
      <c r="I28" s="222" t="s">
        <v>282</v>
      </c>
      <c r="J28" s="211" t="s">
        <v>300</v>
      </c>
      <c r="K28" s="217">
        <v>11</v>
      </c>
      <c r="L28" s="213">
        <f t="shared" si="1"/>
        <v>0.17616912235746315</v>
      </c>
      <c r="M28" s="212">
        <v>10</v>
      </c>
      <c r="N28" s="215">
        <f t="shared" si="2"/>
        <v>0.3110419906687403</v>
      </c>
      <c r="O28" s="212">
        <v>1</v>
      </c>
      <c r="P28" s="213">
        <f t="shared" si="3"/>
        <v>0.9009009009009009</v>
      </c>
      <c r="Q28" s="235" t="s">
        <v>3</v>
      </c>
      <c r="R28" s="222" t="s">
        <v>282</v>
      </c>
      <c r="S28" s="211" t="s">
        <v>300</v>
      </c>
      <c r="T28" s="212">
        <v>3</v>
      </c>
      <c r="U28" s="218">
        <f t="shared" si="5"/>
        <v>0.2918287937743191</v>
      </c>
      <c r="V28" s="212">
        <v>21</v>
      </c>
      <c r="W28" s="213">
        <f t="shared" si="6"/>
        <v>0.13351983723296032</v>
      </c>
      <c r="X28" s="235" t="s">
        <v>3</v>
      </c>
      <c r="Y28" s="251" t="s">
        <v>282</v>
      </c>
      <c r="Z28" s="221" t="s">
        <v>3</v>
      </c>
      <c r="AA28" s="252" t="s">
        <v>282</v>
      </c>
      <c r="AB28" s="211" t="s">
        <v>300</v>
      </c>
      <c r="AC28" s="212">
        <v>1</v>
      </c>
      <c r="AD28" s="213">
        <f t="shared" si="9"/>
        <v>0.048473097430925836</v>
      </c>
      <c r="AE28" s="214">
        <v>13</v>
      </c>
      <c r="AF28" s="213">
        <f t="shared" si="10"/>
        <v>0.16503745080614446</v>
      </c>
      <c r="AG28" s="212">
        <v>8</v>
      </c>
      <c r="AH28" s="215">
        <f t="shared" si="11"/>
        <v>0.1388888888888889</v>
      </c>
      <c r="AI28" s="212">
        <v>6</v>
      </c>
      <c r="AJ28" s="216">
        <f t="shared" si="12"/>
        <v>0.26536930561698363</v>
      </c>
      <c r="AK28" s="211" t="s">
        <v>300</v>
      </c>
      <c r="AL28" s="217">
        <v>7</v>
      </c>
      <c r="AM28" s="213">
        <f t="shared" si="13"/>
        <v>0.17417267977108733</v>
      </c>
      <c r="AN28" s="217">
        <v>3</v>
      </c>
      <c r="AO28" s="213">
        <f t="shared" si="14"/>
        <v>0.6</v>
      </c>
      <c r="AP28" s="217">
        <v>8</v>
      </c>
      <c r="AQ28" s="213">
        <f t="shared" si="15"/>
        <v>0.21899808376676702</v>
      </c>
      <c r="AR28" s="212">
        <v>5</v>
      </c>
      <c r="AS28" s="220">
        <f t="shared" si="16"/>
        <v>0.8576329331046313</v>
      </c>
    </row>
    <row r="29" spans="1:45" ht="20.25" customHeight="1">
      <c r="A29" s="211" t="s">
        <v>301</v>
      </c>
      <c r="B29" s="212">
        <v>200</v>
      </c>
      <c r="C29" s="213">
        <f t="shared" si="17"/>
        <v>0.3459549220736538</v>
      </c>
      <c r="D29" s="214">
        <v>4</v>
      </c>
      <c r="E29" s="213">
        <f t="shared" si="17"/>
        <v>0.33500837520938026</v>
      </c>
      <c r="F29" s="212">
        <v>196</v>
      </c>
      <c r="G29" s="215">
        <f t="shared" si="0"/>
        <v>0.3461857745906707</v>
      </c>
      <c r="H29" s="212">
        <v>1</v>
      </c>
      <c r="I29" s="216">
        <f>H29/H$5*100</f>
        <v>4.3478260869565215</v>
      </c>
      <c r="J29" s="211" t="s">
        <v>301</v>
      </c>
      <c r="K29" s="217">
        <v>29</v>
      </c>
      <c r="L29" s="213">
        <f t="shared" si="1"/>
        <v>0.46444586803331195</v>
      </c>
      <c r="M29" s="212">
        <v>9</v>
      </c>
      <c r="N29" s="215">
        <f t="shared" si="2"/>
        <v>0.27993779160186627</v>
      </c>
      <c r="O29" s="212">
        <v>2</v>
      </c>
      <c r="P29" s="213">
        <f t="shared" si="3"/>
        <v>1.8018018018018018</v>
      </c>
      <c r="Q29" s="235" t="s">
        <v>3</v>
      </c>
      <c r="R29" s="222" t="s">
        <v>282</v>
      </c>
      <c r="S29" s="211" t="s">
        <v>301</v>
      </c>
      <c r="T29" s="212">
        <v>6</v>
      </c>
      <c r="U29" s="218">
        <f t="shared" si="5"/>
        <v>0.5836575875486382</v>
      </c>
      <c r="V29" s="212">
        <v>46</v>
      </c>
      <c r="W29" s="213">
        <f t="shared" si="6"/>
        <v>0.29247202441505593</v>
      </c>
      <c r="X29" s="214">
        <v>2</v>
      </c>
      <c r="Y29" s="213">
        <f>X29/X$5*100</f>
        <v>0.205761316872428</v>
      </c>
      <c r="Z29" s="221">
        <v>3</v>
      </c>
      <c r="AA29" s="219">
        <f t="shared" si="8"/>
        <v>0.1382488479262673</v>
      </c>
      <c r="AB29" s="211" t="s">
        <v>301</v>
      </c>
      <c r="AC29" s="212">
        <v>4</v>
      </c>
      <c r="AD29" s="213">
        <f t="shared" si="9"/>
        <v>0.19389238972370335</v>
      </c>
      <c r="AE29" s="214">
        <v>32</v>
      </c>
      <c r="AF29" s="213">
        <f t="shared" si="10"/>
        <v>0.40624603275358645</v>
      </c>
      <c r="AG29" s="212">
        <v>12</v>
      </c>
      <c r="AH29" s="215">
        <f t="shared" si="11"/>
        <v>0.20833333333333334</v>
      </c>
      <c r="AI29" s="212">
        <v>11</v>
      </c>
      <c r="AJ29" s="216">
        <f t="shared" si="12"/>
        <v>0.4865103936311367</v>
      </c>
      <c r="AK29" s="211" t="s">
        <v>301</v>
      </c>
      <c r="AL29" s="217">
        <v>12</v>
      </c>
      <c r="AM29" s="213">
        <f t="shared" si="13"/>
        <v>0.2985817367504354</v>
      </c>
      <c r="AN29" s="217">
        <v>7</v>
      </c>
      <c r="AO29" s="213">
        <f t="shared" si="14"/>
        <v>1.4000000000000001</v>
      </c>
      <c r="AP29" s="217">
        <v>14</v>
      </c>
      <c r="AQ29" s="213">
        <f t="shared" si="15"/>
        <v>0.3832466465918423</v>
      </c>
      <c r="AR29" s="212">
        <v>6</v>
      </c>
      <c r="AS29" s="220">
        <f t="shared" si="16"/>
        <v>1.0291595197255576</v>
      </c>
    </row>
    <row r="30" spans="1:45" ht="20.25" customHeight="1">
      <c r="A30" s="238" t="s">
        <v>302</v>
      </c>
      <c r="B30" s="239">
        <v>356</v>
      </c>
      <c r="C30" s="240">
        <f t="shared" si="17"/>
        <v>0.6157997612911038</v>
      </c>
      <c r="D30" s="241">
        <v>20</v>
      </c>
      <c r="E30" s="240">
        <f t="shared" si="17"/>
        <v>1.675041876046901</v>
      </c>
      <c r="F30" s="239">
        <v>336</v>
      </c>
      <c r="G30" s="242">
        <f t="shared" si="0"/>
        <v>0.5934613278697212</v>
      </c>
      <c r="H30" s="239">
        <v>1</v>
      </c>
      <c r="I30" s="249">
        <f>H30/H$5*100</f>
        <v>4.3478260869565215</v>
      </c>
      <c r="J30" s="238" t="s">
        <v>302</v>
      </c>
      <c r="K30" s="245">
        <v>51</v>
      </c>
      <c r="L30" s="240">
        <f t="shared" si="1"/>
        <v>0.8167841127482383</v>
      </c>
      <c r="M30" s="239">
        <v>33</v>
      </c>
      <c r="N30" s="242">
        <f t="shared" si="2"/>
        <v>1.026438569206843</v>
      </c>
      <c r="O30" s="243" t="s">
        <v>3</v>
      </c>
      <c r="P30" s="253" t="s">
        <v>282</v>
      </c>
      <c r="Q30" s="241">
        <v>1</v>
      </c>
      <c r="R30" s="249">
        <f>Q30/Q$5*100</f>
        <v>0.24390243902439024</v>
      </c>
      <c r="S30" s="238" t="s">
        <v>302</v>
      </c>
      <c r="T30" s="239">
        <v>7</v>
      </c>
      <c r="U30" s="247">
        <f t="shared" si="5"/>
        <v>0.6809338521400778</v>
      </c>
      <c r="V30" s="239">
        <v>90</v>
      </c>
      <c r="W30" s="240">
        <f t="shared" si="6"/>
        <v>0.5722278738555442</v>
      </c>
      <c r="X30" s="246" t="s">
        <v>3</v>
      </c>
      <c r="Y30" s="253" t="s">
        <v>282</v>
      </c>
      <c r="Z30" s="243">
        <v>3</v>
      </c>
      <c r="AA30" s="219">
        <f t="shared" si="8"/>
        <v>0.1382488479262673</v>
      </c>
      <c r="AB30" s="238" t="s">
        <v>302</v>
      </c>
      <c r="AC30" s="239">
        <v>6</v>
      </c>
      <c r="AD30" s="240">
        <f t="shared" si="9"/>
        <v>0.290838584585555</v>
      </c>
      <c r="AE30" s="241">
        <v>35</v>
      </c>
      <c r="AF30" s="240">
        <f t="shared" si="10"/>
        <v>0.4443315983242351</v>
      </c>
      <c r="AG30" s="239">
        <v>21</v>
      </c>
      <c r="AH30" s="242">
        <f t="shared" si="11"/>
        <v>0.3645833333333333</v>
      </c>
      <c r="AI30" s="239">
        <v>17</v>
      </c>
      <c r="AJ30" s="249">
        <f t="shared" si="12"/>
        <v>0.7518796992481203</v>
      </c>
      <c r="AK30" s="238" t="s">
        <v>302</v>
      </c>
      <c r="AL30" s="245">
        <v>21</v>
      </c>
      <c r="AM30" s="240">
        <f t="shared" si="13"/>
        <v>0.522518039313262</v>
      </c>
      <c r="AN30" s="245">
        <v>9</v>
      </c>
      <c r="AO30" s="240">
        <f t="shared" si="14"/>
        <v>1.7999999999999998</v>
      </c>
      <c r="AP30" s="245">
        <v>26</v>
      </c>
      <c r="AQ30" s="240">
        <f t="shared" si="15"/>
        <v>0.7117437722419928</v>
      </c>
      <c r="AR30" s="239">
        <v>15</v>
      </c>
      <c r="AS30" s="250">
        <f t="shared" si="16"/>
        <v>2.5728987993138936</v>
      </c>
    </row>
    <row r="31" spans="1:45" ht="20.25" customHeight="1">
      <c r="A31" s="211" t="s">
        <v>303</v>
      </c>
      <c r="B31" s="212">
        <v>814</v>
      </c>
      <c r="C31" s="213">
        <f t="shared" si="17"/>
        <v>1.408036532839771</v>
      </c>
      <c r="D31" s="214">
        <v>23</v>
      </c>
      <c r="E31" s="213">
        <f t="shared" si="17"/>
        <v>1.9262981574539362</v>
      </c>
      <c r="F31" s="212">
        <v>791</v>
      </c>
      <c r="G31" s="215">
        <f t="shared" si="0"/>
        <v>1.3971068760266352</v>
      </c>
      <c r="H31" s="221" t="s">
        <v>3</v>
      </c>
      <c r="I31" s="222" t="s">
        <v>282</v>
      </c>
      <c r="J31" s="211" t="s">
        <v>303</v>
      </c>
      <c r="K31" s="217">
        <v>98</v>
      </c>
      <c r="L31" s="213">
        <f t="shared" si="1"/>
        <v>1.5695067264573992</v>
      </c>
      <c r="M31" s="212">
        <v>32</v>
      </c>
      <c r="N31" s="215">
        <f t="shared" si="2"/>
        <v>0.9953343701399688</v>
      </c>
      <c r="O31" s="212">
        <v>4</v>
      </c>
      <c r="P31" s="213">
        <f>O31/O$5*100</f>
        <v>3.6036036036036037</v>
      </c>
      <c r="Q31" s="214">
        <v>4</v>
      </c>
      <c r="R31" s="216">
        <f>Q31/Q$5*100</f>
        <v>0.975609756097561</v>
      </c>
      <c r="S31" s="211" t="s">
        <v>303</v>
      </c>
      <c r="T31" s="212">
        <v>20</v>
      </c>
      <c r="U31" s="218">
        <f t="shared" si="5"/>
        <v>1.9455252918287937</v>
      </c>
      <c r="V31" s="212">
        <v>240</v>
      </c>
      <c r="W31" s="213">
        <f t="shared" si="6"/>
        <v>1.5259409969481181</v>
      </c>
      <c r="X31" s="214">
        <v>6</v>
      </c>
      <c r="Y31" s="213">
        <f>X31/X$5*100</f>
        <v>0.6172839506172839</v>
      </c>
      <c r="Z31" s="212">
        <v>27</v>
      </c>
      <c r="AA31" s="209">
        <f t="shared" si="8"/>
        <v>1.2442396313364055</v>
      </c>
      <c r="AB31" s="211" t="s">
        <v>303</v>
      </c>
      <c r="AC31" s="212">
        <v>26</v>
      </c>
      <c r="AD31" s="213">
        <f t="shared" si="9"/>
        <v>1.2603005332040718</v>
      </c>
      <c r="AE31" s="214">
        <v>107</v>
      </c>
      <c r="AF31" s="213">
        <f t="shared" si="10"/>
        <v>1.3583851720198044</v>
      </c>
      <c r="AG31" s="212">
        <v>70</v>
      </c>
      <c r="AH31" s="215">
        <f t="shared" si="11"/>
        <v>1.215277777777778</v>
      </c>
      <c r="AI31" s="212">
        <v>24</v>
      </c>
      <c r="AJ31" s="216">
        <f t="shared" si="12"/>
        <v>1.0614772224679345</v>
      </c>
      <c r="AK31" s="211" t="s">
        <v>303</v>
      </c>
      <c r="AL31" s="217">
        <v>48</v>
      </c>
      <c r="AM31" s="213">
        <f t="shared" si="13"/>
        <v>1.1943269470017417</v>
      </c>
      <c r="AN31" s="217">
        <v>10</v>
      </c>
      <c r="AO31" s="213">
        <f t="shared" si="14"/>
        <v>2</v>
      </c>
      <c r="AP31" s="217">
        <v>60</v>
      </c>
      <c r="AQ31" s="213">
        <f t="shared" si="15"/>
        <v>1.642485628250753</v>
      </c>
      <c r="AR31" s="212">
        <v>15</v>
      </c>
      <c r="AS31" s="220">
        <f t="shared" si="16"/>
        <v>2.5728987993138936</v>
      </c>
    </row>
    <row r="32" spans="1:45" ht="20.25" customHeight="1">
      <c r="A32" s="211" t="s">
        <v>304</v>
      </c>
      <c r="B32" s="212">
        <v>237</v>
      </c>
      <c r="C32" s="213">
        <f t="shared" si="17"/>
        <v>0.40995658265727974</v>
      </c>
      <c r="D32" s="214">
        <v>13</v>
      </c>
      <c r="E32" s="213">
        <f t="shared" si="17"/>
        <v>1.0887772194304857</v>
      </c>
      <c r="F32" s="212">
        <v>224</v>
      </c>
      <c r="G32" s="215">
        <f t="shared" si="0"/>
        <v>0.3956408852464808</v>
      </c>
      <c r="H32" s="221" t="s">
        <v>3</v>
      </c>
      <c r="I32" s="222" t="s">
        <v>282</v>
      </c>
      <c r="J32" s="211" t="s">
        <v>304</v>
      </c>
      <c r="K32" s="217">
        <v>33</v>
      </c>
      <c r="L32" s="213">
        <f t="shared" si="1"/>
        <v>0.5285073670723895</v>
      </c>
      <c r="M32" s="212">
        <v>19</v>
      </c>
      <c r="N32" s="215">
        <f t="shared" si="2"/>
        <v>0.5909797822706065</v>
      </c>
      <c r="O32" s="212">
        <v>3</v>
      </c>
      <c r="P32" s="213">
        <f>O32/O$5*100</f>
        <v>2.7027027027027026</v>
      </c>
      <c r="Q32" s="235" t="s">
        <v>3</v>
      </c>
      <c r="R32" s="222" t="s">
        <v>282</v>
      </c>
      <c r="S32" s="211" t="s">
        <v>304</v>
      </c>
      <c r="T32" s="212">
        <v>6</v>
      </c>
      <c r="U32" s="218">
        <f t="shared" si="5"/>
        <v>0.5836575875486382</v>
      </c>
      <c r="V32" s="212">
        <v>64</v>
      </c>
      <c r="W32" s="213">
        <f t="shared" si="6"/>
        <v>0.40691759918616477</v>
      </c>
      <c r="X32" s="214">
        <v>1</v>
      </c>
      <c r="Y32" s="213">
        <f>X32/X$5*100</f>
        <v>0.102880658436214</v>
      </c>
      <c r="Z32" s="221">
        <v>2</v>
      </c>
      <c r="AA32" s="219">
        <f t="shared" si="8"/>
        <v>0.09216589861751152</v>
      </c>
      <c r="AB32" s="211" t="s">
        <v>304</v>
      </c>
      <c r="AC32" s="212">
        <v>2</v>
      </c>
      <c r="AD32" s="213">
        <f t="shared" si="9"/>
        <v>0.09694619486185167</v>
      </c>
      <c r="AE32" s="214">
        <v>27</v>
      </c>
      <c r="AF32" s="213">
        <f t="shared" si="10"/>
        <v>0.34277009013583853</v>
      </c>
      <c r="AG32" s="212">
        <v>22</v>
      </c>
      <c r="AH32" s="215">
        <f t="shared" si="11"/>
        <v>0.3819444444444444</v>
      </c>
      <c r="AI32" s="212">
        <v>8</v>
      </c>
      <c r="AJ32" s="216">
        <f t="shared" si="12"/>
        <v>0.35382574082264484</v>
      </c>
      <c r="AK32" s="211" t="s">
        <v>304</v>
      </c>
      <c r="AL32" s="217">
        <v>15</v>
      </c>
      <c r="AM32" s="213">
        <f t="shared" si="13"/>
        <v>0.3732271709380443</v>
      </c>
      <c r="AN32" s="217">
        <v>5</v>
      </c>
      <c r="AO32" s="213">
        <f t="shared" si="14"/>
        <v>1</v>
      </c>
      <c r="AP32" s="217">
        <v>10</v>
      </c>
      <c r="AQ32" s="213">
        <f t="shared" si="15"/>
        <v>0.27374760470845877</v>
      </c>
      <c r="AR32" s="212">
        <v>7</v>
      </c>
      <c r="AS32" s="220">
        <f t="shared" si="16"/>
        <v>1.2006861063464835</v>
      </c>
    </row>
    <row r="33" spans="1:45" ht="20.25" customHeight="1" thickBot="1">
      <c r="A33" s="254" t="s">
        <v>305</v>
      </c>
      <c r="B33" s="255">
        <v>176</v>
      </c>
      <c r="C33" s="256">
        <f t="shared" si="17"/>
        <v>0.30444033142481536</v>
      </c>
      <c r="D33" s="257">
        <v>8</v>
      </c>
      <c r="E33" s="256">
        <f t="shared" si="17"/>
        <v>0.6700167504187605</v>
      </c>
      <c r="F33" s="255">
        <v>168</v>
      </c>
      <c r="G33" s="258">
        <f t="shared" si="0"/>
        <v>0.2967306639348606</v>
      </c>
      <c r="H33" s="259" t="s">
        <v>3</v>
      </c>
      <c r="I33" s="260" t="s">
        <v>282</v>
      </c>
      <c r="J33" s="254" t="s">
        <v>305</v>
      </c>
      <c r="K33" s="261">
        <v>24</v>
      </c>
      <c r="L33" s="256">
        <f t="shared" si="1"/>
        <v>0.38436899423446513</v>
      </c>
      <c r="M33" s="255">
        <v>12</v>
      </c>
      <c r="N33" s="258">
        <f t="shared" si="2"/>
        <v>0.37325038880248834</v>
      </c>
      <c r="O33" s="259" t="s">
        <v>3</v>
      </c>
      <c r="P33" s="262" t="s">
        <v>282</v>
      </c>
      <c r="Q33" s="263" t="s">
        <v>3</v>
      </c>
      <c r="R33" s="260" t="s">
        <v>282</v>
      </c>
      <c r="S33" s="254" t="s">
        <v>305</v>
      </c>
      <c r="T33" s="255">
        <v>3</v>
      </c>
      <c r="U33" s="264">
        <f t="shared" si="5"/>
        <v>0.2918287937743191</v>
      </c>
      <c r="V33" s="255">
        <v>46</v>
      </c>
      <c r="W33" s="256">
        <f t="shared" si="6"/>
        <v>0.29247202441505593</v>
      </c>
      <c r="X33" s="257">
        <v>1</v>
      </c>
      <c r="Y33" s="256">
        <f>X33/X$5*100</f>
        <v>0.102880658436214</v>
      </c>
      <c r="Z33" s="259" t="s">
        <v>3</v>
      </c>
      <c r="AA33" s="265" t="s">
        <v>282</v>
      </c>
      <c r="AB33" s="254" t="s">
        <v>305</v>
      </c>
      <c r="AC33" s="255">
        <v>1</v>
      </c>
      <c r="AD33" s="256">
        <f t="shared" si="9"/>
        <v>0.048473097430925836</v>
      </c>
      <c r="AE33" s="257">
        <v>21</v>
      </c>
      <c r="AF33" s="256">
        <f t="shared" si="10"/>
        <v>0.26659895899454106</v>
      </c>
      <c r="AG33" s="255">
        <v>14</v>
      </c>
      <c r="AH33" s="258">
        <f t="shared" si="11"/>
        <v>0.24305555555555555</v>
      </c>
      <c r="AI33" s="255">
        <v>9</v>
      </c>
      <c r="AJ33" s="266">
        <f t="shared" si="12"/>
        <v>0.3980539584254755</v>
      </c>
      <c r="AK33" s="254" t="s">
        <v>305</v>
      </c>
      <c r="AL33" s="261">
        <v>12</v>
      </c>
      <c r="AM33" s="256">
        <f t="shared" si="13"/>
        <v>0.2985817367504354</v>
      </c>
      <c r="AN33" s="261">
        <v>4</v>
      </c>
      <c r="AO33" s="256">
        <f t="shared" si="14"/>
        <v>0.8</v>
      </c>
      <c r="AP33" s="261">
        <v>16</v>
      </c>
      <c r="AQ33" s="256">
        <f t="shared" si="15"/>
        <v>0.43799616753353404</v>
      </c>
      <c r="AR33" s="255">
        <v>5</v>
      </c>
      <c r="AS33" s="267">
        <f t="shared" si="16"/>
        <v>0.8576329331046313</v>
      </c>
    </row>
    <row r="34" spans="1:37" ht="14.25" thickTop="1">
      <c r="A34" s="268"/>
      <c r="J34" s="268"/>
      <c r="S34" s="268"/>
      <c r="AB34" s="268"/>
      <c r="AK34" s="268"/>
    </row>
    <row r="35" spans="2:44" ht="13.5">
      <c r="B35" s="200">
        <f>SUM(B6:B34)-B5</f>
        <v>0</v>
      </c>
      <c r="D35" s="200">
        <f>SUM(D6:D34)-D5</f>
        <v>0</v>
      </c>
      <c r="F35" s="200">
        <f>SUM(F6:F34)-F5</f>
        <v>0</v>
      </c>
      <c r="H35" s="200">
        <f>SUM(H6:H34)-H5</f>
        <v>0</v>
      </c>
      <c r="K35" s="200">
        <f>SUM(K6:K34)-K5</f>
        <v>0</v>
      </c>
      <c r="M35" s="200">
        <f>SUM(M6:M34)-M5</f>
        <v>0</v>
      </c>
      <c r="O35" s="200">
        <f>SUM(O6:O34)-O5</f>
        <v>0</v>
      </c>
      <c r="Q35" s="200">
        <f>SUM(Q6:Q34)-Q5</f>
        <v>0</v>
      </c>
      <c r="T35" s="200">
        <f>SUM(T6:T34)-T5</f>
        <v>0</v>
      </c>
      <c r="V35" s="200">
        <f>SUM(V6:V34)-V5</f>
        <v>0</v>
      </c>
      <c r="X35" s="200">
        <f>SUM(X6:X34)-X5</f>
        <v>0</v>
      </c>
      <c r="Z35" s="200">
        <f>SUM(Z6:Z34)-Z5</f>
        <v>0</v>
      </c>
      <c r="AC35" s="200">
        <f>SUM(AC6:AC34)-AC5</f>
        <v>0</v>
      </c>
      <c r="AE35" s="200">
        <f>SUM(AE6:AE34)-AE5</f>
        <v>0</v>
      </c>
      <c r="AG35" s="200">
        <f>SUM(AG6:AG34)-AG5</f>
        <v>0</v>
      </c>
      <c r="AI35" s="200">
        <f>SUM(AI6:AI34)-AI5</f>
        <v>0</v>
      </c>
      <c r="AL35" s="200">
        <f>SUM(AL6:AL34)-AL5</f>
        <v>0</v>
      </c>
      <c r="AN35" s="200">
        <f>SUM(AN6:AN34)-AN5</f>
        <v>0</v>
      </c>
      <c r="AP35" s="200">
        <f>SUM(AP6:AP34)-AP5</f>
        <v>0</v>
      </c>
      <c r="AR35" s="200">
        <f>SUM(AR6:AR34)-AR5</f>
        <v>0</v>
      </c>
    </row>
    <row r="37" ht="7.5" customHeight="1"/>
    <row r="38" ht="12.75" customHeight="1"/>
    <row r="42" ht="12" customHeight="1"/>
    <row r="43" ht="7.5" customHeight="1"/>
    <row r="48" ht="7.5" customHeight="1"/>
    <row r="52" ht="12.75" customHeight="1"/>
    <row r="54" ht="7.5" customHeight="1"/>
    <row r="55" ht="12" customHeight="1"/>
    <row r="56" ht="12.75" customHeight="1"/>
    <row r="60" ht="7.5" customHeight="1"/>
    <row r="61" ht="12.75" customHeight="1"/>
    <row r="65" ht="12" customHeight="1"/>
    <row r="66" ht="7.5" customHeight="1"/>
    <row r="69" ht="11.25" customHeight="1"/>
    <row r="70" ht="17.25" customHeight="1"/>
    <row r="71" ht="7.5" customHeight="1"/>
    <row r="72" ht="17.25" customHeight="1"/>
    <row r="73" ht="7.5" customHeight="1"/>
    <row r="74" ht="7.5" customHeight="1"/>
    <row r="75" ht="12.75" customHeight="1"/>
    <row r="76" ht="12.75" customHeight="1"/>
    <row r="77" ht="7.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7.5" customHeight="1"/>
    <row r="88" ht="7.5" customHeight="1"/>
    <row r="93" ht="7.5" customHeight="1"/>
    <row r="97" ht="12.75" customHeight="1"/>
    <row r="99" ht="7.5" customHeight="1"/>
    <row r="100" ht="12" customHeight="1"/>
    <row r="101" ht="12.75" customHeight="1"/>
    <row r="105" ht="7.5" customHeight="1"/>
    <row r="106" ht="12.75" customHeight="1"/>
    <row r="110" ht="12" customHeight="1"/>
    <row r="111" ht="7.5" customHeight="1"/>
    <row r="116" ht="7.5" customHeight="1"/>
    <row r="120" ht="12.75" customHeight="1"/>
    <row r="122" ht="7.5" customHeight="1"/>
    <row r="123" ht="12" customHeight="1"/>
    <row r="124" ht="12.75" customHeight="1"/>
    <row r="128" ht="7.5" customHeight="1"/>
    <row r="129" ht="12.75" customHeight="1"/>
    <row r="133" ht="12" customHeight="1"/>
    <row r="134" ht="7.5" customHeight="1"/>
    <row r="139" ht="7.5" customHeight="1"/>
    <row r="143" ht="12.75" customHeight="1"/>
    <row r="145" ht="7.5" customHeight="1"/>
    <row r="146" ht="12" customHeight="1"/>
    <row r="147" ht="12.75" customHeight="1"/>
    <row r="151" ht="7.5" customHeight="1"/>
    <row r="152" ht="12.75" customHeight="1"/>
    <row r="156" ht="12" customHeight="1"/>
    <row r="157" ht="7.5" customHeight="1"/>
    <row r="160" ht="11.25" customHeight="1"/>
    <row r="161" ht="17.25" customHeight="1"/>
    <row r="162" ht="7.5" customHeight="1"/>
    <row r="163" ht="17.25" customHeight="1"/>
    <row r="164" ht="7.5" customHeight="1"/>
    <row r="165" ht="7.5" customHeight="1"/>
    <row r="166" ht="12.75" customHeight="1"/>
    <row r="167" ht="12.75" customHeight="1"/>
    <row r="168" ht="7.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7.5" customHeight="1"/>
    <row r="179" ht="7.5" customHeight="1"/>
    <row r="184" ht="7.5" customHeight="1"/>
    <row r="188" ht="12.75" customHeight="1"/>
    <row r="190" ht="7.5" customHeight="1"/>
    <row r="191" ht="12" customHeight="1"/>
    <row r="192" ht="12.75" customHeight="1"/>
    <row r="196" ht="7.5" customHeight="1"/>
    <row r="197" ht="12.75" customHeight="1"/>
    <row r="201" ht="12" customHeight="1"/>
    <row r="202" ht="7.5" customHeight="1"/>
    <row r="207" ht="7.5" customHeight="1"/>
    <row r="211" ht="12.75" customHeight="1"/>
    <row r="213" ht="7.5" customHeight="1"/>
    <row r="214" ht="12" customHeight="1"/>
    <row r="215" ht="12.75" customHeight="1"/>
    <row r="219" ht="7.5" customHeight="1"/>
    <row r="220" ht="12.75" customHeight="1"/>
    <row r="224" ht="12" customHeight="1"/>
    <row r="225" ht="7.5" customHeight="1"/>
    <row r="230" ht="7.5" customHeight="1"/>
    <row r="234" ht="12.75" customHeight="1"/>
    <row r="236" ht="7.5" customHeight="1"/>
    <row r="237" ht="12" customHeight="1"/>
    <row r="238" ht="12.75" customHeight="1"/>
    <row r="242" ht="7.5" customHeight="1"/>
    <row r="243" ht="12.75" customHeight="1"/>
    <row r="247" ht="12" customHeight="1"/>
    <row r="248" ht="7.5" customHeight="1"/>
    <row r="251" ht="11.25" customHeight="1"/>
    <row r="252" ht="17.25" customHeight="1"/>
    <row r="253" ht="7.5" customHeight="1"/>
    <row r="254" ht="17.25" customHeight="1"/>
    <row r="255" ht="7.5" customHeight="1"/>
    <row r="256" ht="7.5" customHeight="1"/>
    <row r="257" ht="12.75" customHeight="1"/>
    <row r="258" ht="12.75" customHeight="1"/>
    <row r="259" ht="7.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7.5" customHeight="1"/>
    <row r="270" ht="7.5" customHeight="1"/>
    <row r="275" ht="7.5" customHeight="1"/>
    <row r="279" ht="12.75" customHeight="1"/>
    <row r="281" ht="7.5" customHeight="1"/>
    <row r="282" ht="12" customHeight="1"/>
    <row r="283" ht="12.75" customHeight="1"/>
    <row r="287" ht="7.5" customHeight="1"/>
    <row r="288" ht="12.75" customHeight="1"/>
    <row r="292" ht="12" customHeight="1"/>
    <row r="293" ht="7.5" customHeight="1"/>
    <row r="298" ht="7.5" customHeight="1"/>
    <row r="302" ht="12.75" customHeight="1"/>
    <row r="304" ht="7.5" customHeight="1"/>
    <row r="305" ht="12" customHeight="1"/>
    <row r="306" ht="12.75" customHeight="1"/>
    <row r="310" ht="7.5" customHeight="1"/>
    <row r="311" ht="12.75" customHeight="1"/>
    <row r="315" ht="12" customHeight="1"/>
    <row r="316" ht="7.5" customHeight="1"/>
    <row r="321" ht="7.5" customHeight="1"/>
    <row r="325" ht="12.75" customHeight="1"/>
    <row r="327" ht="7.5" customHeight="1"/>
    <row r="328" ht="12" customHeight="1"/>
    <row r="329" ht="12.75" customHeight="1"/>
    <row r="333" ht="7.5" customHeight="1"/>
    <row r="334" ht="12.75" customHeight="1"/>
    <row r="338" ht="12" customHeight="1"/>
    <row r="339" ht="7.5" customHeight="1"/>
    <row r="342" ht="11.25" customHeight="1"/>
    <row r="343" ht="17.25" customHeight="1"/>
    <row r="344" ht="7.5" customHeight="1"/>
    <row r="345" ht="17.25" customHeight="1"/>
    <row r="346" ht="7.5" customHeight="1"/>
    <row r="347" ht="7.5" customHeight="1"/>
    <row r="348" ht="12.75" customHeight="1"/>
    <row r="349" ht="12.75" customHeight="1"/>
    <row r="350" ht="7.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7.5" customHeight="1"/>
    <row r="361" ht="7.5" customHeight="1"/>
    <row r="366" ht="7.5" customHeight="1"/>
    <row r="370" ht="12.75" customHeight="1"/>
    <row r="372" ht="7.5" customHeight="1"/>
    <row r="373" ht="12" customHeight="1"/>
    <row r="374" ht="12.75" customHeight="1"/>
    <row r="378" ht="7.5" customHeight="1"/>
    <row r="379" ht="12.75" customHeight="1"/>
    <row r="383" ht="12" customHeight="1"/>
    <row r="384" ht="7.5" customHeight="1"/>
    <row r="389" ht="7.5" customHeight="1"/>
    <row r="393" ht="12.75" customHeight="1"/>
    <row r="395" ht="7.5" customHeight="1"/>
    <row r="396" ht="12" customHeight="1"/>
    <row r="397" ht="12.75" customHeight="1"/>
    <row r="401" ht="7.5" customHeight="1"/>
    <row r="402" ht="12.75" customHeight="1"/>
    <row r="406" ht="12" customHeight="1"/>
    <row r="407" ht="7.5" customHeight="1"/>
    <row r="412" ht="7.5" customHeight="1"/>
    <row r="416" ht="12.75" customHeight="1"/>
    <row r="418" ht="7.5" customHeight="1"/>
    <row r="419" ht="12" customHeight="1"/>
    <row r="420" ht="12.75" customHeight="1"/>
    <row r="424" ht="7.5" customHeight="1"/>
    <row r="425" ht="12.75" customHeight="1"/>
    <row r="429" ht="12" customHeight="1"/>
    <row r="430" ht="7.5" customHeight="1"/>
    <row r="433" ht="11.25" customHeight="1"/>
    <row r="434" ht="17.25" customHeight="1"/>
    <row r="435" ht="7.5" customHeight="1"/>
    <row r="436" ht="17.25" customHeight="1"/>
    <row r="437" ht="7.5" customHeight="1"/>
    <row r="438" ht="7.5" customHeight="1"/>
    <row r="439" ht="12.75" customHeight="1"/>
    <row r="440" ht="12.75" customHeight="1"/>
    <row r="441" ht="7.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7.5" customHeight="1"/>
    <row r="452" ht="7.5" customHeight="1"/>
    <row r="457" ht="7.5" customHeight="1"/>
    <row r="461" ht="12.75" customHeight="1"/>
    <row r="463" ht="7.5" customHeight="1"/>
    <row r="464" ht="12" customHeight="1"/>
    <row r="465" ht="12.75" customHeight="1"/>
    <row r="469" ht="7.5" customHeight="1"/>
    <row r="470" ht="12.75" customHeight="1"/>
    <row r="474" ht="12" customHeight="1"/>
    <row r="475" ht="7.5" customHeight="1"/>
  </sheetData>
  <sheetProtection/>
  <mergeCells count="49">
    <mergeCell ref="AR3:AS3"/>
    <mergeCell ref="AE3:AF3"/>
    <mergeCell ref="AG3:AH3"/>
    <mergeCell ref="AI3:AJ3"/>
    <mergeCell ref="AL3:AM3"/>
    <mergeCell ref="AN3:AO3"/>
    <mergeCell ref="AP3:AQ3"/>
    <mergeCell ref="AR2:AS2"/>
    <mergeCell ref="B3:C3"/>
    <mergeCell ref="D3:E3"/>
    <mergeCell ref="F3:G3"/>
    <mergeCell ref="H3:I3"/>
    <mergeCell ref="K3:L3"/>
    <mergeCell ref="M3:N3"/>
    <mergeCell ref="O3:P3"/>
    <mergeCell ref="Q3:R3"/>
    <mergeCell ref="T3:U3"/>
    <mergeCell ref="AG2:AH2"/>
    <mergeCell ref="AI2:AJ2"/>
    <mergeCell ref="AK2:AK4"/>
    <mergeCell ref="AL2:AM2"/>
    <mergeCell ref="AN2:AO2"/>
    <mergeCell ref="AP2:AQ2"/>
    <mergeCell ref="V2:W2"/>
    <mergeCell ref="X2:Y2"/>
    <mergeCell ref="Z2:AA2"/>
    <mergeCell ref="AB2:AB4"/>
    <mergeCell ref="AC2:AD2"/>
    <mergeCell ref="AE2:AF2"/>
    <mergeCell ref="V3:W3"/>
    <mergeCell ref="X3:Y3"/>
    <mergeCell ref="Z3:AA3"/>
    <mergeCell ref="AC3:AD3"/>
    <mergeCell ref="K2:L2"/>
    <mergeCell ref="M2:N2"/>
    <mergeCell ref="O2:P2"/>
    <mergeCell ref="Q2:R2"/>
    <mergeCell ref="S2:S4"/>
    <mergeCell ref="T2:U2"/>
    <mergeCell ref="A1:D1"/>
    <mergeCell ref="K1:N1"/>
    <mergeCell ref="T1:W1"/>
    <mergeCell ref="AC1:AF1"/>
    <mergeCell ref="A2:A4"/>
    <mergeCell ref="B2:C2"/>
    <mergeCell ref="D2:E2"/>
    <mergeCell ref="F2:G2"/>
    <mergeCell ref="H2:I2"/>
    <mergeCell ref="J2:J4"/>
  </mergeCells>
  <printOptions/>
  <pageMargins left="0.7874015748031497" right="0.7874015748031497" top="0.7874015748031497" bottom="0" header="0.5118110236220472" footer="0.31496062992125984"/>
  <pageSetup firstPageNumber="56" useFirstPageNumber="1" horizontalDpi="600" verticalDpi="600" orientation="portrait" pageOrder="overThenDown" paperSize="9" r:id="rId1"/>
  <headerFooter alignWithMargins="0">
    <oddFooter>&amp;C&amp;11- &amp;P&amp;  -</oddFooter>
  </headerFooter>
  <colBreaks count="4" manualBreakCount="4">
    <brk id="9" max="32" man="1"/>
    <brk id="18" max="32" man="1"/>
    <brk id="27" max="32" man="1"/>
    <brk id="36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75" defaultRowHeight="13.5"/>
  <cols>
    <col min="1" max="1" width="8.875" style="283" customWidth="1"/>
    <col min="2" max="3" width="8.875" style="407" customWidth="1"/>
    <col min="4" max="9" width="8.875" style="405" customWidth="1"/>
    <col min="10" max="10" width="8.875" style="283" customWidth="1"/>
    <col min="11" max="16" width="8.875" style="405" customWidth="1"/>
    <col min="17" max="17" width="8.875" style="283" customWidth="1"/>
    <col min="18" max="23" width="8.875" style="405" customWidth="1"/>
    <col min="24" max="16384" width="8.875" style="283" customWidth="1"/>
  </cols>
  <sheetData>
    <row r="1" spans="1:23" s="273" customFormat="1" ht="22.5" customHeight="1" thickBot="1">
      <c r="A1" s="269" t="s">
        <v>306</v>
      </c>
      <c r="B1" s="270"/>
      <c r="C1" s="270"/>
      <c r="D1" s="271"/>
      <c r="E1" s="271"/>
      <c r="F1" s="271"/>
      <c r="G1" s="271"/>
      <c r="H1" s="271"/>
      <c r="I1" s="271"/>
      <c r="J1" s="269"/>
      <c r="K1" s="271"/>
      <c r="L1" s="271"/>
      <c r="M1" s="272"/>
      <c r="N1" s="272"/>
      <c r="O1" s="272"/>
      <c r="P1" s="272"/>
      <c r="Q1" s="269"/>
      <c r="R1" s="272"/>
      <c r="S1" s="272"/>
      <c r="T1" s="272"/>
      <c r="U1" s="272"/>
      <c r="V1" s="272"/>
      <c r="W1" s="272"/>
    </row>
    <row r="2" spans="1:23" ht="22.5" customHeight="1" thickTop="1">
      <c r="A2" s="274"/>
      <c r="B2" s="275" t="s">
        <v>307</v>
      </c>
      <c r="C2" s="276"/>
      <c r="D2" s="277" t="s">
        <v>308</v>
      </c>
      <c r="E2" s="278"/>
      <c r="F2" s="278"/>
      <c r="G2" s="278"/>
      <c r="H2" s="278"/>
      <c r="I2" s="279"/>
      <c r="J2" s="280"/>
      <c r="K2" s="281" t="s">
        <v>309</v>
      </c>
      <c r="L2" s="278"/>
      <c r="M2" s="278"/>
      <c r="N2" s="278"/>
      <c r="O2" s="278"/>
      <c r="P2" s="279"/>
      <c r="Q2" s="280"/>
      <c r="R2" s="281" t="s">
        <v>310</v>
      </c>
      <c r="S2" s="278"/>
      <c r="T2" s="278"/>
      <c r="U2" s="278"/>
      <c r="V2" s="278"/>
      <c r="W2" s="282"/>
    </row>
    <row r="3" spans="1:23" s="298" customFormat="1" ht="13.5">
      <c r="A3" s="284" t="s">
        <v>311</v>
      </c>
      <c r="B3" s="285"/>
      <c r="C3" s="286"/>
      <c r="D3" s="287" t="s">
        <v>312</v>
      </c>
      <c r="E3" s="288"/>
      <c r="F3" s="289" t="s">
        <v>313</v>
      </c>
      <c r="G3" s="288"/>
      <c r="H3" s="289" t="s">
        <v>314</v>
      </c>
      <c r="I3" s="290"/>
      <c r="J3" s="291" t="s">
        <v>311</v>
      </c>
      <c r="K3" s="292" t="s">
        <v>315</v>
      </c>
      <c r="L3" s="293"/>
      <c r="M3" s="293"/>
      <c r="N3" s="294"/>
      <c r="O3" s="295" t="s">
        <v>316</v>
      </c>
      <c r="P3" s="296"/>
      <c r="Q3" s="291" t="s">
        <v>311</v>
      </c>
      <c r="R3" s="289" t="s">
        <v>312</v>
      </c>
      <c r="S3" s="288"/>
      <c r="T3" s="289" t="s">
        <v>317</v>
      </c>
      <c r="U3" s="288"/>
      <c r="V3" s="289" t="s">
        <v>318</v>
      </c>
      <c r="W3" s="297"/>
    </row>
    <row r="4" spans="1:23" s="298" customFormat="1" ht="13.5">
      <c r="A4" s="284"/>
      <c r="B4" s="299"/>
      <c r="C4" s="300"/>
      <c r="D4" s="301"/>
      <c r="E4" s="302"/>
      <c r="F4" s="303"/>
      <c r="G4" s="302"/>
      <c r="H4" s="303"/>
      <c r="I4" s="304"/>
      <c r="J4" s="291"/>
      <c r="K4" s="292" t="s">
        <v>319</v>
      </c>
      <c r="L4" s="294"/>
      <c r="M4" s="305" t="s">
        <v>320</v>
      </c>
      <c r="N4" s="306"/>
      <c r="O4" s="299"/>
      <c r="P4" s="300"/>
      <c r="Q4" s="291"/>
      <c r="R4" s="303"/>
      <c r="S4" s="302"/>
      <c r="T4" s="303"/>
      <c r="U4" s="302"/>
      <c r="V4" s="303"/>
      <c r="W4" s="307"/>
    </row>
    <row r="5" spans="1:23" s="298" customFormat="1" ht="29.25" customHeight="1">
      <c r="A5" s="308"/>
      <c r="B5" s="309" t="s">
        <v>274</v>
      </c>
      <c r="C5" s="310" t="s">
        <v>275</v>
      </c>
      <c r="D5" s="311" t="s">
        <v>274</v>
      </c>
      <c r="E5" s="312" t="s">
        <v>275</v>
      </c>
      <c r="F5" s="313" t="s">
        <v>274</v>
      </c>
      <c r="G5" s="314" t="s">
        <v>275</v>
      </c>
      <c r="H5" s="309" t="s">
        <v>274</v>
      </c>
      <c r="I5" s="310" t="s">
        <v>275</v>
      </c>
      <c r="J5" s="315"/>
      <c r="K5" s="313" t="s">
        <v>274</v>
      </c>
      <c r="L5" s="314" t="s">
        <v>275</v>
      </c>
      <c r="M5" s="313" t="s">
        <v>274</v>
      </c>
      <c r="N5" s="316" t="s">
        <v>275</v>
      </c>
      <c r="O5" s="309" t="s">
        <v>274</v>
      </c>
      <c r="P5" s="310" t="s">
        <v>275</v>
      </c>
      <c r="Q5" s="315"/>
      <c r="R5" s="313" t="s">
        <v>274</v>
      </c>
      <c r="S5" s="314" t="s">
        <v>275</v>
      </c>
      <c r="T5" s="309" t="s">
        <v>274</v>
      </c>
      <c r="U5" s="312" t="s">
        <v>275</v>
      </c>
      <c r="V5" s="313" t="s">
        <v>274</v>
      </c>
      <c r="W5" s="317" t="s">
        <v>275</v>
      </c>
    </row>
    <row r="6" spans="1:25" ht="22.5" customHeight="1">
      <c r="A6" s="318" t="s">
        <v>321</v>
      </c>
      <c r="B6" s="319">
        <f aca="true" t="shared" si="0" ref="B6:B34">D6+R6</f>
        <v>57811</v>
      </c>
      <c r="C6" s="320">
        <f>SUM(C7:C34)</f>
        <v>100.00000000000001</v>
      </c>
      <c r="D6" s="321">
        <f>SUM(D7:D34)</f>
        <v>55989</v>
      </c>
      <c r="E6" s="322">
        <f>SUM(E7:E34)</f>
        <v>100.00000000000001</v>
      </c>
      <c r="F6" s="323">
        <f aca="true" t="shared" si="1" ref="F6:V6">SUM(F7:F34)</f>
        <v>27363</v>
      </c>
      <c r="G6" s="324">
        <f>SUM(G7:G34)</f>
        <v>100</v>
      </c>
      <c r="H6" s="325">
        <f t="shared" si="1"/>
        <v>28076</v>
      </c>
      <c r="I6" s="320">
        <f>SUM(I7:I34)</f>
        <v>100</v>
      </c>
      <c r="J6" s="326" t="s">
        <v>321</v>
      </c>
      <c r="K6" s="323">
        <f t="shared" si="1"/>
        <v>23453</v>
      </c>
      <c r="L6" s="324">
        <f>SUM(L7:L34)</f>
        <v>100</v>
      </c>
      <c r="M6" s="327">
        <f t="shared" si="1"/>
        <v>4623</v>
      </c>
      <c r="N6" s="324">
        <f>SUM(N7:N34)</f>
        <v>99.99999999999999</v>
      </c>
      <c r="O6" s="328">
        <f t="shared" si="1"/>
        <v>550</v>
      </c>
      <c r="P6" s="320">
        <f>SUM(P7:P34)</f>
        <v>100</v>
      </c>
      <c r="Q6" s="326" t="s">
        <v>321</v>
      </c>
      <c r="R6" s="327">
        <f t="shared" si="1"/>
        <v>1822</v>
      </c>
      <c r="S6" s="324">
        <f>SUM(S7:S34)</f>
        <v>100</v>
      </c>
      <c r="T6" s="328">
        <f t="shared" si="1"/>
        <v>182</v>
      </c>
      <c r="U6" s="322">
        <f>SUM(U7:U34)</f>
        <v>100</v>
      </c>
      <c r="V6" s="327">
        <f t="shared" si="1"/>
        <v>1640</v>
      </c>
      <c r="W6" s="329">
        <f>SUM(W7:W34)</f>
        <v>100.00000000000001</v>
      </c>
      <c r="Y6" s="330">
        <f aca="true" t="shared" si="2" ref="Y6:Y34">D6+R6</f>
        <v>57811</v>
      </c>
    </row>
    <row r="7" spans="1:25" ht="22.5" customHeight="1">
      <c r="A7" s="331" t="s">
        <v>277</v>
      </c>
      <c r="B7" s="332">
        <f t="shared" si="0"/>
        <v>18611</v>
      </c>
      <c r="C7" s="333">
        <f>B7/B$6*100</f>
        <v>32.19283527356385</v>
      </c>
      <c r="D7" s="334">
        <v>18232</v>
      </c>
      <c r="E7" s="335">
        <f>D7/D$6*100</f>
        <v>32.56353926664166</v>
      </c>
      <c r="F7" s="336">
        <v>7519</v>
      </c>
      <c r="G7" s="337">
        <f aca="true" t="shared" si="3" ref="G7:G34">F7/F$6*100</f>
        <v>27.478712129517962</v>
      </c>
      <c r="H7" s="338">
        <v>10507</v>
      </c>
      <c r="I7" s="333">
        <f aca="true" t="shared" si="4" ref="I7:I34">H7/H$6*100</f>
        <v>37.42342213990597</v>
      </c>
      <c r="J7" s="339" t="s">
        <v>277</v>
      </c>
      <c r="K7" s="336">
        <v>9016</v>
      </c>
      <c r="L7" s="337">
        <f aca="true" t="shared" si="5" ref="L7:L34">K7/K$6*100</f>
        <v>38.44284313307466</v>
      </c>
      <c r="M7" s="340">
        <v>1491</v>
      </c>
      <c r="N7" s="337">
        <f aca="true" t="shared" si="6" ref="N7:N34">M7/M$6*100</f>
        <v>32.251784555483454</v>
      </c>
      <c r="O7" s="341">
        <f aca="true" t="shared" si="7" ref="O7:O34">D7-F7-H7</f>
        <v>206</v>
      </c>
      <c r="P7" s="333">
        <f aca="true" t="shared" si="8" ref="P7:P34">O7/O$6*100</f>
        <v>37.45454545454546</v>
      </c>
      <c r="Q7" s="339" t="s">
        <v>277</v>
      </c>
      <c r="R7" s="336">
        <v>379</v>
      </c>
      <c r="S7" s="337">
        <f aca="true" t="shared" si="9" ref="S7:S34">R7/R$6*100</f>
        <v>20.801317233809</v>
      </c>
      <c r="T7" s="338">
        <v>49</v>
      </c>
      <c r="U7" s="335">
        <f aca="true" t="shared" si="10" ref="U7:U16">T7/T$6*100</f>
        <v>26.923076923076923</v>
      </c>
      <c r="V7" s="336">
        <v>330</v>
      </c>
      <c r="W7" s="342">
        <f aca="true" t="shared" si="11" ref="W7:W34">V7/V$6*100</f>
        <v>20.121951219512198</v>
      </c>
      <c r="Y7" s="330">
        <f t="shared" si="2"/>
        <v>18611</v>
      </c>
    </row>
    <row r="8" spans="1:25" ht="22.5" customHeight="1">
      <c r="A8" s="331" t="s">
        <v>278</v>
      </c>
      <c r="B8" s="332">
        <f t="shared" si="0"/>
        <v>8877</v>
      </c>
      <c r="C8" s="333">
        <f aca="true" t="shared" si="12" ref="C8:E34">B8/B$6*100</f>
        <v>15.355209216239125</v>
      </c>
      <c r="D8" s="334">
        <v>8630</v>
      </c>
      <c r="E8" s="335">
        <f t="shared" si="12"/>
        <v>15.413741985032775</v>
      </c>
      <c r="F8" s="336">
        <v>4468</v>
      </c>
      <c r="G8" s="337">
        <f t="shared" si="3"/>
        <v>16.328618937981947</v>
      </c>
      <c r="H8" s="338">
        <v>4092</v>
      </c>
      <c r="I8" s="333">
        <f t="shared" si="4"/>
        <v>14.574725744408035</v>
      </c>
      <c r="J8" s="339" t="s">
        <v>278</v>
      </c>
      <c r="K8" s="336">
        <v>3527</v>
      </c>
      <c r="L8" s="337">
        <f t="shared" si="5"/>
        <v>15.038587813925725</v>
      </c>
      <c r="M8" s="340">
        <v>565</v>
      </c>
      <c r="N8" s="337">
        <f t="shared" si="6"/>
        <v>12.221501189703655</v>
      </c>
      <c r="O8" s="341">
        <f t="shared" si="7"/>
        <v>70</v>
      </c>
      <c r="P8" s="333">
        <f t="shared" si="8"/>
        <v>12.727272727272727</v>
      </c>
      <c r="Q8" s="339" t="s">
        <v>278</v>
      </c>
      <c r="R8" s="336">
        <v>247</v>
      </c>
      <c r="S8" s="337">
        <f t="shared" si="9"/>
        <v>13.556531284302963</v>
      </c>
      <c r="T8" s="338">
        <v>26</v>
      </c>
      <c r="U8" s="335">
        <f t="shared" si="10"/>
        <v>14.285714285714285</v>
      </c>
      <c r="V8" s="336">
        <v>221</v>
      </c>
      <c r="W8" s="342">
        <f t="shared" si="11"/>
        <v>13.475609756097562</v>
      </c>
      <c r="Y8" s="330">
        <f t="shared" si="2"/>
        <v>8877</v>
      </c>
    </row>
    <row r="9" spans="1:25" ht="22.5" customHeight="1">
      <c r="A9" s="331" t="s">
        <v>279</v>
      </c>
      <c r="B9" s="332">
        <f t="shared" si="0"/>
        <v>6933</v>
      </c>
      <c r="C9" s="333">
        <f t="shared" si="12"/>
        <v>11.99252737368321</v>
      </c>
      <c r="D9" s="334">
        <v>6767</v>
      </c>
      <c r="E9" s="335">
        <f t="shared" si="12"/>
        <v>12.086302666595223</v>
      </c>
      <c r="F9" s="336">
        <v>3577</v>
      </c>
      <c r="G9" s="337">
        <f t="shared" si="3"/>
        <v>13.072397032489128</v>
      </c>
      <c r="H9" s="338">
        <v>3139</v>
      </c>
      <c r="I9" s="333">
        <f t="shared" si="4"/>
        <v>11.180367573728452</v>
      </c>
      <c r="J9" s="339" t="s">
        <v>279</v>
      </c>
      <c r="K9" s="336">
        <v>2647</v>
      </c>
      <c r="L9" s="337">
        <f t="shared" si="5"/>
        <v>11.28640259241888</v>
      </c>
      <c r="M9" s="340">
        <v>492</v>
      </c>
      <c r="N9" s="337">
        <f t="shared" si="6"/>
        <v>10.64243997404283</v>
      </c>
      <c r="O9" s="341">
        <f t="shared" si="7"/>
        <v>51</v>
      </c>
      <c r="P9" s="333">
        <f t="shared" si="8"/>
        <v>9.272727272727273</v>
      </c>
      <c r="Q9" s="339" t="s">
        <v>279</v>
      </c>
      <c r="R9" s="336">
        <v>166</v>
      </c>
      <c r="S9" s="337">
        <f t="shared" si="9"/>
        <v>9.11086717892426</v>
      </c>
      <c r="T9" s="338">
        <v>18</v>
      </c>
      <c r="U9" s="335">
        <f t="shared" si="10"/>
        <v>9.89010989010989</v>
      </c>
      <c r="V9" s="336">
        <v>148</v>
      </c>
      <c r="W9" s="342">
        <f t="shared" si="11"/>
        <v>9.024390243902438</v>
      </c>
      <c r="Y9" s="330">
        <f t="shared" si="2"/>
        <v>6933</v>
      </c>
    </row>
    <row r="10" spans="1:25" ht="22.5" customHeight="1">
      <c r="A10" s="331" t="s">
        <v>280</v>
      </c>
      <c r="B10" s="332">
        <f t="shared" si="0"/>
        <v>3227</v>
      </c>
      <c r="C10" s="333">
        <f t="shared" si="12"/>
        <v>5.581982667658404</v>
      </c>
      <c r="D10" s="334">
        <v>3100</v>
      </c>
      <c r="E10" s="335">
        <f t="shared" si="12"/>
        <v>5.5368018717962455</v>
      </c>
      <c r="F10" s="336">
        <v>1574</v>
      </c>
      <c r="G10" s="337">
        <f t="shared" si="3"/>
        <v>5.752293242699996</v>
      </c>
      <c r="H10" s="338">
        <v>1488</v>
      </c>
      <c r="I10" s="333">
        <f t="shared" si="4"/>
        <v>5.299900270693831</v>
      </c>
      <c r="J10" s="339" t="s">
        <v>280</v>
      </c>
      <c r="K10" s="336">
        <v>1223</v>
      </c>
      <c r="L10" s="337">
        <f t="shared" si="5"/>
        <v>5.214684688525988</v>
      </c>
      <c r="M10" s="340">
        <v>265</v>
      </c>
      <c r="N10" s="337">
        <f t="shared" si="6"/>
        <v>5.7322085226043695</v>
      </c>
      <c r="O10" s="341">
        <f t="shared" si="7"/>
        <v>38</v>
      </c>
      <c r="P10" s="333">
        <f t="shared" si="8"/>
        <v>6.909090909090909</v>
      </c>
      <c r="Q10" s="339" t="s">
        <v>280</v>
      </c>
      <c r="R10" s="336">
        <v>127</v>
      </c>
      <c r="S10" s="337">
        <f t="shared" si="9"/>
        <v>6.970362239297476</v>
      </c>
      <c r="T10" s="338">
        <v>17</v>
      </c>
      <c r="U10" s="335">
        <f t="shared" si="10"/>
        <v>9.340659340659341</v>
      </c>
      <c r="V10" s="336">
        <v>110</v>
      </c>
      <c r="W10" s="342">
        <f t="shared" si="11"/>
        <v>6.707317073170732</v>
      </c>
      <c r="Y10" s="330">
        <f t="shared" si="2"/>
        <v>3227</v>
      </c>
    </row>
    <row r="11" spans="1:25" ht="22.5" customHeight="1">
      <c r="A11" s="331" t="s">
        <v>281</v>
      </c>
      <c r="B11" s="332">
        <f t="shared" si="0"/>
        <v>2288</v>
      </c>
      <c r="C11" s="333">
        <f t="shared" si="12"/>
        <v>3.9577243085225997</v>
      </c>
      <c r="D11" s="334">
        <v>2191</v>
      </c>
      <c r="E11" s="335">
        <f t="shared" si="12"/>
        <v>3.9132686777759917</v>
      </c>
      <c r="F11" s="336">
        <v>1178</v>
      </c>
      <c r="G11" s="337">
        <f t="shared" si="3"/>
        <v>4.305083506925411</v>
      </c>
      <c r="H11" s="338">
        <v>999</v>
      </c>
      <c r="I11" s="333">
        <f t="shared" si="4"/>
        <v>3.5581991736714635</v>
      </c>
      <c r="J11" s="339" t="s">
        <v>281</v>
      </c>
      <c r="K11" s="336">
        <v>797</v>
      </c>
      <c r="L11" s="337">
        <f t="shared" si="5"/>
        <v>3.3982859335692663</v>
      </c>
      <c r="M11" s="340">
        <v>202</v>
      </c>
      <c r="N11" s="337">
        <f t="shared" si="6"/>
        <v>4.369457062513519</v>
      </c>
      <c r="O11" s="341">
        <f t="shared" si="7"/>
        <v>14</v>
      </c>
      <c r="P11" s="333">
        <f t="shared" si="8"/>
        <v>2.5454545454545454</v>
      </c>
      <c r="Q11" s="339" t="s">
        <v>281</v>
      </c>
      <c r="R11" s="336">
        <v>97</v>
      </c>
      <c r="S11" s="337">
        <f t="shared" si="9"/>
        <v>5.323819978046103</v>
      </c>
      <c r="T11" s="338">
        <v>17</v>
      </c>
      <c r="U11" s="335">
        <f t="shared" si="10"/>
        <v>9.340659340659341</v>
      </c>
      <c r="V11" s="336">
        <v>80</v>
      </c>
      <c r="W11" s="342">
        <f t="shared" si="11"/>
        <v>4.878048780487805</v>
      </c>
      <c r="Y11" s="330">
        <f t="shared" si="2"/>
        <v>2288</v>
      </c>
    </row>
    <row r="12" spans="1:25" ht="22.5" customHeight="1">
      <c r="A12" s="331" t="s">
        <v>283</v>
      </c>
      <c r="B12" s="332">
        <f t="shared" si="0"/>
        <v>3819</v>
      </c>
      <c r="C12" s="333">
        <f t="shared" si="12"/>
        <v>6.60600923699642</v>
      </c>
      <c r="D12" s="334">
        <v>3723</v>
      </c>
      <c r="E12" s="335">
        <f t="shared" si="12"/>
        <v>6.649520441515297</v>
      </c>
      <c r="F12" s="336">
        <v>1964</v>
      </c>
      <c r="G12" s="337">
        <f t="shared" si="3"/>
        <v>7.177575558235573</v>
      </c>
      <c r="H12" s="338">
        <v>1722</v>
      </c>
      <c r="I12" s="333">
        <f t="shared" si="4"/>
        <v>6.133352329391651</v>
      </c>
      <c r="J12" s="339" t="s">
        <v>283</v>
      </c>
      <c r="K12" s="336">
        <v>1424</v>
      </c>
      <c r="L12" s="337">
        <f t="shared" si="5"/>
        <v>6.071717903892892</v>
      </c>
      <c r="M12" s="340">
        <v>298</v>
      </c>
      <c r="N12" s="337">
        <f t="shared" si="6"/>
        <v>6.44603071598529</v>
      </c>
      <c r="O12" s="341">
        <f t="shared" si="7"/>
        <v>37</v>
      </c>
      <c r="P12" s="333">
        <f t="shared" si="8"/>
        <v>6.7272727272727275</v>
      </c>
      <c r="Q12" s="339" t="s">
        <v>283</v>
      </c>
      <c r="R12" s="336">
        <v>96</v>
      </c>
      <c r="S12" s="337">
        <f t="shared" si="9"/>
        <v>5.26893523600439</v>
      </c>
      <c r="T12" s="338">
        <v>10</v>
      </c>
      <c r="U12" s="335">
        <f t="shared" si="10"/>
        <v>5.4945054945054945</v>
      </c>
      <c r="V12" s="336">
        <v>86</v>
      </c>
      <c r="W12" s="342">
        <f t="shared" si="11"/>
        <v>5.2439024390243905</v>
      </c>
      <c r="Y12" s="330">
        <f t="shared" si="2"/>
        <v>3819</v>
      </c>
    </row>
    <row r="13" spans="1:25" ht="22.5" customHeight="1">
      <c r="A13" s="331" t="s">
        <v>284</v>
      </c>
      <c r="B13" s="332">
        <f t="shared" si="0"/>
        <v>1074</v>
      </c>
      <c r="C13" s="333">
        <f t="shared" si="12"/>
        <v>1.857777931535521</v>
      </c>
      <c r="D13" s="334">
        <v>1018</v>
      </c>
      <c r="E13" s="335">
        <f t="shared" si="12"/>
        <v>1.8182142920930895</v>
      </c>
      <c r="F13" s="336">
        <v>561</v>
      </c>
      <c r="G13" s="337">
        <f t="shared" si="3"/>
        <v>2.0502137923473307</v>
      </c>
      <c r="H13" s="338">
        <v>444</v>
      </c>
      <c r="I13" s="333">
        <f t="shared" si="4"/>
        <v>1.5814218549650947</v>
      </c>
      <c r="J13" s="339" t="s">
        <v>284</v>
      </c>
      <c r="K13" s="336">
        <v>324</v>
      </c>
      <c r="L13" s="337">
        <f t="shared" si="5"/>
        <v>1.3814863770093377</v>
      </c>
      <c r="M13" s="340">
        <v>120</v>
      </c>
      <c r="N13" s="337">
        <f t="shared" si="6"/>
        <v>2.5957170668397147</v>
      </c>
      <c r="O13" s="341">
        <f t="shared" si="7"/>
        <v>13</v>
      </c>
      <c r="P13" s="333">
        <f t="shared" si="8"/>
        <v>2.3636363636363638</v>
      </c>
      <c r="Q13" s="339" t="s">
        <v>284</v>
      </c>
      <c r="R13" s="336">
        <v>56</v>
      </c>
      <c r="S13" s="337">
        <f t="shared" si="9"/>
        <v>3.0735455543358947</v>
      </c>
      <c r="T13" s="338">
        <v>3</v>
      </c>
      <c r="U13" s="335">
        <f t="shared" si="10"/>
        <v>1.6483516483516485</v>
      </c>
      <c r="V13" s="336">
        <v>53</v>
      </c>
      <c r="W13" s="342">
        <f t="shared" si="11"/>
        <v>3.231707317073171</v>
      </c>
      <c r="Y13" s="330">
        <f t="shared" si="2"/>
        <v>1074</v>
      </c>
    </row>
    <row r="14" spans="1:25" ht="22.5" customHeight="1">
      <c r="A14" s="331" t="s">
        <v>285</v>
      </c>
      <c r="B14" s="332">
        <f t="shared" si="0"/>
        <v>1586</v>
      </c>
      <c r="C14" s="333">
        <f t="shared" si="12"/>
        <v>2.743422532044075</v>
      </c>
      <c r="D14" s="334">
        <v>1515</v>
      </c>
      <c r="E14" s="335">
        <f t="shared" si="12"/>
        <v>2.7058886567004232</v>
      </c>
      <c r="F14" s="336">
        <v>845</v>
      </c>
      <c r="G14" s="337">
        <f t="shared" si="3"/>
        <v>3.0881116836604177</v>
      </c>
      <c r="H14" s="338">
        <v>656</v>
      </c>
      <c r="I14" s="333">
        <f t="shared" si="4"/>
        <v>2.3365151731015814</v>
      </c>
      <c r="J14" s="339" t="s">
        <v>285</v>
      </c>
      <c r="K14" s="336">
        <v>498</v>
      </c>
      <c r="L14" s="337">
        <f t="shared" si="5"/>
        <v>2.123395727625464</v>
      </c>
      <c r="M14" s="340">
        <v>158</v>
      </c>
      <c r="N14" s="337">
        <f t="shared" si="6"/>
        <v>3.417694138005624</v>
      </c>
      <c r="O14" s="341">
        <f t="shared" si="7"/>
        <v>14</v>
      </c>
      <c r="P14" s="333">
        <f t="shared" si="8"/>
        <v>2.5454545454545454</v>
      </c>
      <c r="Q14" s="339" t="s">
        <v>285</v>
      </c>
      <c r="R14" s="336">
        <v>71</v>
      </c>
      <c r="S14" s="337">
        <f t="shared" si="9"/>
        <v>3.8968166849615806</v>
      </c>
      <c r="T14" s="338">
        <v>7</v>
      </c>
      <c r="U14" s="335">
        <f t="shared" si="10"/>
        <v>3.8461538461538463</v>
      </c>
      <c r="V14" s="336">
        <v>64</v>
      </c>
      <c r="W14" s="342">
        <f t="shared" si="11"/>
        <v>3.902439024390244</v>
      </c>
      <c r="Y14" s="330">
        <f t="shared" si="2"/>
        <v>1586</v>
      </c>
    </row>
    <row r="15" spans="1:25" ht="22.5" customHeight="1">
      <c r="A15" s="331" t="s">
        <v>286</v>
      </c>
      <c r="B15" s="332">
        <f t="shared" si="0"/>
        <v>1252</v>
      </c>
      <c r="C15" s="333">
        <f t="shared" si="12"/>
        <v>2.165677812181073</v>
      </c>
      <c r="D15" s="334">
        <v>1211</v>
      </c>
      <c r="E15" s="335">
        <f t="shared" si="12"/>
        <v>2.1629248602404045</v>
      </c>
      <c r="F15" s="336">
        <v>671</v>
      </c>
      <c r="G15" s="337">
        <f t="shared" si="3"/>
        <v>2.4522164967291595</v>
      </c>
      <c r="H15" s="338">
        <v>521</v>
      </c>
      <c r="I15" s="333">
        <f t="shared" si="4"/>
        <v>1.8556774469297619</v>
      </c>
      <c r="J15" s="339" t="s">
        <v>286</v>
      </c>
      <c r="K15" s="336">
        <v>416</v>
      </c>
      <c r="L15" s="337">
        <f t="shared" si="5"/>
        <v>1.773760286530508</v>
      </c>
      <c r="M15" s="340">
        <v>105</v>
      </c>
      <c r="N15" s="337">
        <f t="shared" si="6"/>
        <v>2.2712524334847504</v>
      </c>
      <c r="O15" s="341">
        <f t="shared" si="7"/>
        <v>19</v>
      </c>
      <c r="P15" s="333">
        <f t="shared" si="8"/>
        <v>3.4545454545454546</v>
      </c>
      <c r="Q15" s="339" t="s">
        <v>286</v>
      </c>
      <c r="R15" s="336">
        <v>41</v>
      </c>
      <c r="S15" s="337">
        <f t="shared" si="9"/>
        <v>2.250274423710209</v>
      </c>
      <c r="T15" s="338">
        <v>6</v>
      </c>
      <c r="U15" s="335">
        <f t="shared" si="10"/>
        <v>3.296703296703297</v>
      </c>
      <c r="V15" s="336">
        <v>35</v>
      </c>
      <c r="W15" s="342">
        <f t="shared" si="11"/>
        <v>2.1341463414634148</v>
      </c>
      <c r="Y15" s="330">
        <f t="shared" si="2"/>
        <v>1252</v>
      </c>
    </row>
    <row r="16" spans="1:25" ht="22.5" customHeight="1">
      <c r="A16" s="343" t="s">
        <v>287</v>
      </c>
      <c r="B16" s="344">
        <f t="shared" si="0"/>
        <v>899</v>
      </c>
      <c r="C16" s="345">
        <f t="shared" si="12"/>
        <v>1.555067374721074</v>
      </c>
      <c r="D16" s="346">
        <v>876</v>
      </c>
      <c r="E16" s="347">
        <f t="shared" si="12"/>
        <v>1.564593045062423</v>
      </c>
      <c r="F16" s="348">
        <v>394</v>
      </c>
      <c r="G16" s="349">
        <f t="shared" si="3"/>
        <v>1.4399005956949165</v>
      </c>
      <c r="H16" s="350">
        <v>477</v>
      </c>
      <c r="I16" s="345">
        <f t="shared" si="4"/>
        <v>1.6989599658070949</v>
      </c>
      <c r="J16" s="351" t="s">
        <v>287</v>
      </c>
      <c r="K16" s="348">
        <v>399</v>
      </c>
      <c r="L16" s="349">
        <f t="shared" si="5"/>
        <v>1.7012748902059438</v>
      </c>
      <c r="M16" s="352">
        <v>78</v>
      </c>
      <c r="N16" s="349">
        <f t="shared" si="6"/>
        <v>1.6872160934458142</v>
      </c>
      <c r="O16" s="353">
        <f t="shared" si="7"/>
        <v>5</v>
      </c>
      <c r="P16" s="345">
        <f t="shared" si="8"/>
        <v>0.9090909090909091</v>
      </c>
      <c r="Q16" s="351" t="s">
        <v>287</v>
      </c>
      <c r="R16" s="348">
        <v>23</v>
      </c>
      <c r="S16" s="349">
        <f t="shared" si="9"/>
        <v>1.2623490669593853</v>
      </c>
      <c r="T16" s="350">
        <v>1</v>
      </c>
      <c r="U16" s="347">
        <f t="shared" si="10"/>
        <v>0.5494505494505495</v>
      </c>
      <c r="V16" s="348">
        <v>22</v>
      </c>
      <c r="W16" s="354">
        <f t="shared" si="11"/>
        <v>1.3414634146341464</v>
      </c>
      <c r="Y16" s="330">
        <f t="shared" si="2"/>
        <v>899</v>
      </c>
    </row>
    <row r="17" spans="1:25" ht="22.5" customHeight="1">
      <c r="A17" s="343" t="s">
        <v>288</v>
      </c>
      <c r="B17" s="344">
        <f t="shared" si="0"/>
        <v>979</v>
      </c>
      <c r="C17" s="345">
        <f t="shared" si="12"/>
        <v>1.6934493435505353</v>
      </c>
      <c r="D17" s="346">
        <v>936</v>
      </c>
      <c r="E17" s="347">
        <f t="shared" si="12"/>
        <v>1.6717569522584792</v>
      </c>
      <c r="F17" s="348">
        <v>528</v>
      </c>
      <c r="G17" s="349">
        <f t="shared" si="3"/>
        <v>1.9296129810327813</v>
      </c>
      <c r="H17" s="350">
        <v>395</v>
      </c>
      <c r="I17" s="345">
        <f t="shared" si="4"/>
        <v>1.4068955691693974</v>
      </c>
      <c r="J17" s="351" t="s">
        <v>288</v>
      </c>
      <c r="K17" s="348">
        <v>328</v>
      </c>
      <c r="L17" s="349">
        <f t="shared" si="5"/>
        <v>1.3985417643798235</v>
      </c>
      <c r="M17" s="352">
        <v>67</v>
      </c>
      <c r="N17" s="349">
        <f t="shared" si="6"/>
        <v>1.4492753623188406</v>
      </c>
      <c r="O17" s="353">
        <f t="shared" si="7"/>
        <v>13</v>
      </c>
      <c r="P17" s="345">
        <f t="shared" si="8"/>
        <v>2.3636363636363638</v>
      </c>
      <c r="Q17" s="351" t="s">
        <v>288</v>
      </c>
      <c r="R17" s="348">
        <v>43</v>
      </c>
      <c r="S17" s="349">
        <f t="shared" si="9"/>
        <v>2.3600439077936337</v>
      </c>
      <c r="T17" s="355" t="s">
        <v>3</v>
      </c>
      <c r="U17" s="356" t="s">
        <v>3</v>
      </c>
      <c r="V17" s="348">
        <v>43</v>
      </c>
      <c r="W17" s="354">
        <f t="shared" si="11"/>
        <v>2.6219512195121952</v>
      </c>
      <c r="Y17" s="330">
        <f t="shared" si="2"/>
        <v>979</v>
      </c>
    </row>
    <row r="18" spans="1:25" ht="22.5" customHeight="1">
      <c r="A18" s="331" t="s">
        <v>289</v>
      </c>
      <c r="B18" s="332">
        <f t="shared" si="0"/>
        <v>423</v>
      </c>
      <c r="C18" s="333">
        <f t="shared" si="12"/>
        <v>0.7316946601857778</v>
      </c>
      <c r="D18" s="334">
        <v>400</v>
      </c>
      <c r="E18" s="335">
        <f t="shared" si="12"/>
        <v>0.7144260479737091</v>
      </c>
      <c r="F18" s="336">
        <v>215</v>
      </c>
      <c r="G18" s="337">
        <f t="shared" si="3"/>
        <v>0.7857325585644849</v>
      </c>
      <c r="H18" s="338">
        <v>184</v>
      </c>
      <c r="I18" s="333">
        <f t="shared" si="4"/>
        <v>0.6553640119675168</v>
      </c>
      <c r="J18" s="339" t="s">
        <v>289</v>
      </c>
      <c r="K18" s="336">
        <v>143</v>
      </c>
      <c r="L18" s="337">
        <f t="shared" si="5"/>
        <v>0.609730098494862</v>
      </c>
      <c r="M18" s="340">
        <v>41</v>
      </c>
      <c r="N18" s="337">
        <f t="shared" si="6"/>
        <v>0.8868699978369023</v>
      </c>
      <c r="O18" s="341">
        <f t="shared" si="7"/>
        <v>1</v>
      </c>
      <c r="P18" s="333">
        <f t="shared" si="8"/>
        <v>0.18181818181818182</v>
      </c>
      <c r="Q18" s="339" t="s">
        <v>289</v>
      </c>
      <c r="R18" s="336">
        <v>23</v>
      </c>
      <c r="S18" s="337">
        <f t="shared" si="9"/>
        <v>1.2623490669593853</v>
      </c>
      <c r="T18" s="338">
        <v>2</v>
      </c>
      <c r="U18" s="335">
        <f aca="true" t="shared" si="13" ref="U18:U23">T18/T$6*100</f>
        <v>1.098901098901099</v>
      </c>
      <c r="V18" s="336">
        <v>21</v>
      </c>
      <c r="W18" s="342">
        <f t="shared" si="11"/>
        <v>1.2804878048780488</v>
      </c>
      <c r="Y18" s="330">
        <f t="shared" si="2"/>
        <v>423</v>
      </c>
    </row>
    <row r="19" spans="1:25" ht="22.5" customHeight="1">
      <c r="A19" s="331" t="s">
        <v>290</v>
      </c>
      <c r="B19" s="332">
        <f t="shared" si="0"/>
        <v>400</v>
      </c>
      <c r="C19" s="333">
        <f t="shared" si="12"/>
        <v>0.6919098441473076</v>
      </c>
      <c r="D19" s="334">
        <v>373</v>
      </c>
      <c r="E19" s="335">
        <f t="shared" si="12"/>
        <v>0.6662022897354837</v>
      </c>
      <c r="F19" s="336">
        <v>198</v>
      </c>
      <c r="G19" s="337">
        <f t="shared" si="3"/>
        <v>0.7236048678872931</v>
      </c>
      <c r="H19" s="338">
        <v>168</v>
      </c>
      <c r="I19" s="333">
        <f t="shared" si="4"/>
        <v>0.5983758370138197</v>
      </c>
      <c r="J19" s="339" t="s">
        <v>290</v>
      </c>
      <c r="K19" s="336">
        <v>128</v>
      </c>
      <c r="L19" s="337">
        <f t="shared" si="5"/>
        <v>0.5457723958555409</v>
      </c>
      <c r="M19" s="340">
        <v>40</v>
      </c>
      <c r="N19" s="337">
        <f t="shared" si="6"/>
        <v>0.8652390222799048</v>
      </c>
      <c r="O19" s="341">
        <f t="shared" si="7"/>
        <v>7</v>
      </c>
      <c r="P19" s="333">
        <f t="shared" si="8"/>
        <v>1.2727272727272727</v>
      </c>
      <c r="Q19" s="339" t="s">
        <v>290</v>
      </c>
      <c r="R19" s="336">
        <v>27</v>
      </c>
      <c r="S19" s="337">
        <f t="shared" si="9"/>
        <v>1.481888035126235</v>
      </c>
      <c r="T19" s="338">
        <v>2</v>
      </c>
      <c r="U19" s="335">
        <f t="shared" si="13"/>
        <v>1.098901098901099</v>
      </c>
      <c r="V19" s="336">
        <v>25</v>
      </c>
      <c r="W19" s="342">
        <f t="shared" si="11"/>
        <v>1.524390243902439</v>
      </c>
      <c r="Y19" s="330">
        <f t="shared" si="2"/>
        <v>400</v>
      </c>
    </row>
    <row r="20" spans="1:25" ht="22.5" customHeight="1">
      <c r="A20" s="357" t="s">
        <v>291</v>
      </c>
      <c r="B20" s="358">
        <f t="shared" si="0"/>
        <v>838</v>
      </c>
      <c r="C20" s="359">
        <f t="shared" si="12"/>
        <v>1.4495511234886094</v>
      </c>
      <c r="D20" s="360">
        <v>803</v>
      </c>
      <c r="E20" s="361">
        <f t="shared" si="12"/>
        <v>1.434210291307221</v>
      </c>
      <c r="F20" s="362">
        <v>367</v>
      </c>
      <c r="G20" s="363">
        <f t="shared" si="3"/>
        <v>1.3412272046193765</v>
      </c>
      <c r="H20" s="364">
        <v>431</v>
      </c>
      <c r="I20" s="359">
        <f t="shared" si="4"/>
        <v>1.5351189628152158</v>
      </c>
      <c r="J20" s="365" t="s">
        <v>291</v>
      </c>
      <c r="K20" s="362">
        <v>340</v>
      </c>
      <c r="L20" s="363">
        <f t="shared" si="5"/>
        <v>1.4497079264912804</v>
      </c>
      <c r="M20" s="366">
        <v>91</v>
      </c>
      <c r="N20" s="363">
        <f t="shared" si="6"/>
        <v>1.9684187756867835</v>
      </c>
      <c r="O20" s="367">
        <f t="shared" si="7"/>
        <v>5</v>
      </c>
      <c r="P20" s="359">
        <f t="shared" si="8"/>
        <v>0.9090909090909091</v>
      </c>
      <c r="Q20" s="365" t="s">
        <v>291</v>
      </c>
      <c r="R20" s="362">
        <v>35</v>
      </c>
      <c r="S20" s="363">
        <f t="shared" si="9"/>
        <v>1.920965971459934</v>
      </c>
      <c r="T20" s="364">
        <v>2</v>
      </c>
      <c r="U20" s="361">
        <f t="shared" si="13"/>
        <v>1.098901098901099</v>
      </c>
      <c r="V20" s="362">
        <v>33</v>
      </c>
      <c r="W20" s="368">
        <f t="shared" si="11"/>
        <v>2.0121951219512195</v>
      </c>
      <c r="Y20" s="330">
        <f t="shared" si="2"/>
        <v>838</v>
      </c>
    </row>
    <row r="21" spans="1:25" ht="22.5" customHeight="1">
      <c r="A21" s="369" t="s">
        <v>292</v>
      </c>
      <c r="B21" s="370">
        <f t="shared" si="0"/>
        <v>383</v>
      </c>
      <c r="C21" s="371">
        <f t="shared" si="12"/>
        <v>0.6625036757710471</v>
      </c>
      <c r="D21" s="372">
        <v>361</v>
      </c>
      <c r="E21" s="373">
        <f t="shared" si="12"/>
        <v>0.6447695082962726</v>
      </c>
      <c r="F21" s="374">
        <v>185</v>
      </c>
      <c r="G21" s="375">
        <f t="shared" si="3"/>
        <v>0.6760954573694405</v>
      </c>
      <c r="H21" s="376">
        <v>174</v>
      </c>
      <c r="I21" s="371">
        <f t="shared" si="4"/>
        <v>0.6197464026214561</v>
      </c>
      <c r="J21" s="377" t="s">
        <v>292</v>
      </c>
      <c r="K21" s="374">
        <v>131</v>
      </c>
      <c r="L21" s="375">
        <f t="shared" si="5"/>
        <v>0.5585639363834052</v>
      </c>
      <c r="M21" s="378">
        <v>43</v>
      </c>
      <c r="N21" s="375">
        <f t="shared" si="6"/>
        <v>0.9301319489508977</v>
      </c>
      <c r="O21" s="379">
        <f t="shared" si="7"/>
        <v>2</v>
      </c>
      <c r="P21" s="371">
        <f t="shared" si="8"/>
        <v>0.36363636363636365</v>
      </c>
      <c r="Q21" s="377" t="s">
        <v>292</v>
      </c>
      <c r="R21" s="374">
        <v>22</v>
      </c>
      <c r="S21" s="375">
        <f t="shared" si="9"/>
        <v>1.2074643249176729</v>
      </c>
      <c r="T21" s="376">
        <v>3</v>
      </c>
      <c r="U21" s="373">
        <f t="shared" si="13"/>
        <v>1.6483516483516485</v>
      </c>
      <c r="V21" s="374">
        <v>19</v>
      </c>
      <c r="W21" s="380">
        <f t="shared" si="11"/>
        <v>1.1585365853658536</v>
      </c>
      <c r="Y21" s="330">
        <f t="shared" si="2"/>
        <v>383</v>
      </c>
    </row>
    <row r="22" spans="1:25" ht="22.5" customHeight="1">
      <c r="A22" s="331" t="s">
        <v>293</v>
      </c>
      <c r="B22" s="332">
        <f t="shared" si="0"/>
        <v>1298</v>
      </c>
      <c r="C22" s="333">
        <f t="shared" si="12"/>
        <v>2.245247444258013</v>
      </c>
      <c r="D22" s="334">
        <v>1254</v>
      </c>
      <c r="E22" s="335">
        <f t="shared" si="12"/>
        <v>2.239725660397578</v>
      </c>
      <c r="F22" s="336">
        <v>698</v>
      </c>
      <c r="G22" s="337">
        <f t="shared" si="3"/>
        <v>2.5508898878046997</v>
      </c>
      <c r="H22" s="338">
        <v>542</v>
      </c>
      <c r="I22" s="333">
        <f t="shared" si="4"/>
        <v>1.9304744265564895</v>
      </c>
      <c r="J22" s="339" t="s">
        <v>293</v>
      </c>
      <c r="K22" s="336">
        <v>457</v>
      </c>
      <c r="L22" s="337">
        <f t="shared" si="5"/>
        <v>1.948578007077986</v>
      </c>
      <c r="M22" s="340">
        <v>85</v>
      </c>
      <c r="N22" s="337">
        <f t="shared" si="6"/>
        <v>1.838632922344798</v>
      </c>
      <c r="O22" s="341">
        <f t="shared" si="7"/>
        <v>14</v>
      </c>
      <c r="P22" s="333">
        <f t="shared" si="8"/>
        <v>2.5454545454545454</v>
      </c>
      <c r="Q22" s="339" t="s">
        <v>293</v>
      </c>
      <c r="R22" s="336">
        <v>44</v>
      </c>
      <c r="S22" s="337">
        <f t="shared" si="9"/>
        <v>2.4149286498353457</v>
      </c>
      <c r="T22" s="338">
        <v>6</v>
      </c>
      <c r="U22" s="335">
        <f t="shared" si="13"/>
        <v>3.296703296703297</v>
      </c>
      <c r="V22" s="336">
        <v>38</v>
      </c>
      <c r="W22" s="342">
        <f t="shared" si="11"/>
        <v>2.317073170731707</v>
      </c>
      <c r="Y22" s="330">
        <f t="shared" si="2"/>
        <v>1298</v>
      </c>
    </row>
    <row r="23" spans="1:25" ht="22.5" customHeight="1">
      <c r="A23" s="331" t="s">
        <v>294</v>
      </c>
      <c r="B23" s="332">
        <f t="shared" si="0"/>
        <v>719</v>
      </c>
      <c r="C23" s="333">
        <f t="shared" si="12"/>
        <v>1.2437079448547854</v>
      </c>
      <c r="D23" s="334">
        <v>693</v>
      </c>
      <c r="E23" s="335">
        <f t="shared" si="12"/>
        <v>1.237743128114451</v>
      </c>
      <c r="F23" s="336">
        <v>349</v>
      </c>
      <c r="G23" s="337">
        <f t="shared" si="3"/>
        <v>1.2754449439023499</v>
      </c>
      <c r="H23" s="338">
        <v>342</v>
      </c>
      <c r="I23" s="333">
        <f t="shared" si="4"/>
        <v>1.2181222396352755</v>
      </c>
      <c r="J23" s="339" t="s">
        <v>294</v>
      </c>
      <c r="K23" s="336">
        <v>280</v>
      </c>
      <c r="L23" s="337">
        <f t="shared" si="5"/>
        <v>1.1938771159339956</v>
      </c>
      <c r="M23" s="340">
        <v>62</v>
      </c>
      <c r="N23" s="337">
        <f t="shared" si="6"/>
        <v>1.3411204845338525</v>
      </c>
      <c r="O23" s="341">
        <f t="shared" si="7"/>
        <v>2</v>
      </c>
      <c r="P23" s="333">
        <f t="shared" si="8"/>
        <v>0.36363636363636365</v>
      </c>
      <c r="Q23" s="339" t="s">
        <v>294</v>
      </c>
      <c r="R23" s="336">
        <v>26</v>
      </c>
      <c r="S23" s="337">
        <f t="shared" si="9"/>
        <v>1.4270032930845227</v>
      </c>
      <c r="T23" s="338">
        <v>1</v>
      </c>
      <c r="U23" s="335">
        <f t="shared" si="13"/>
        <v>0.5494505494505495</v>
      </c>
      <c r="V23" s="336">
        <v>25</v>
      </c>
      <c r="W23" s="342">
        <f t="shared" si="11"/>
        <v>1.524390243902439</v>
      </c>
      <c r="Y23" s="330">
        <f t="shared" si="2"/>
        <v>719</v>
      </c>
    </row>
    <row r="24" spans="1:25" ht="22.5" customHeight="1">
      <c r="A24" s="331" t="s">
        <v>295</v>
      </c>
      <c r="B24" s="332">
        <f t="shared" si="0"/>
        <v>116</v>
      </c>
      <c r="C24" s="333">
        <f t="shared" si="12"/>
        <v>0.20065385480271922</v>
      </c>
      <c r="D24" s="334">
        <v>98</v>
      </c>
      <c r="E24" s="335">
        <f t="shared" si="12"/>
        <v>0.17503438175355873</v>
      </c>
      <c r="F24" s="336">
        <v>61</v>
      </c>
      <c r="G24" s="337">
        <f t="shared" si="3"/>
        <v>0.22292877242992365</v>
      </c>
      <c r="H24" s="338">
        <v>35</v>
      </c>
      <c r="I24" s="333">
        <f t="shared" si="4"/>
        <v>0.12466163271121242</v>
      </c>
      <c r="J24" s="339" t="s">
        <v>295</v>
      </c>
      <c r="K24" s="336">
        <v>24</v>
      </c>
      <c r="L24" s="337">
        <f t="shared" si="5"/>
        <v>0.10233232422291391</v>
      </c>
      <c r="M24" s="340">
        <v>11</v>
      </c>
      <c r="N24" s="337">
        <f t="shared" si="6"/>
        <v>0.23794073112697384</v>
      </c>
      <c r="O24" s="341">
        <f t="shared" si="7"/>
        <v>2</v>
      </c>
      <c r="P24" s="333">
        <f t="shared" si="8"/>
        <v>0.36363636363636365</v>
      </c>
      <c r="Q24" s="339" t="s">
        <v>295</v>
      </c>
      <c r="R24" s="336">
        <v>18</v>
      </c>
      <c r="S24" s="337">
        <f t="shared" si="9"/>
        <v>0.9879253567508233</v>
      </c>
      <c r="T24" s="381" t="s">
        <v>3</v>
      </c>
      <c r="U24" s="382" t="s">
        <v>3</v>
      </c>
      <c r="V24" s="336">
        <v>18</v>
      </c>
      <c r="W24" s="342">
        <f t="shared" si="11"/>
        <v>1.097560975609756</v>
      </c>
      <c r="Y24" s="330">
        <f t="shared" si="2"/>
        <v>116</v>
      </c>
    </row>
    <row r="25" spans="1:25" ht="22.5" customHeight="1">
      <c r="A25" s="331" t="s">
        <v>296</v>
      </c>
      <c r="B25" s="332">
        <f t="shared" si="0"/>
        <v>238</v>
      </c>
      <c r="C25" s="333">
        <f t="shared" si="12"/>
        <v>0.411686357267648</v>
      </c>
      <c r="D25" s="334">
        <v>218</v>
      </c>
      <c r="E25" s="335">
        <f t="shared" si="12"/>
        <v>0.38936219614567147</v>
      </c>
      <c r="F25" s="336">
        <v>116</v>
      </c>
      <c r="G25" s="337">
        <f t="shared" si="3"/>
        <v>0.42393012462083834</v>
      </c>
      <c r="H25" s="338">
        <v>93</v>
      </c>
      <c r="I25" s="333">
        <f t="shared" si="4"/>
        <v>0.33124376691836444</v>
      </c>
      <c r="J25" s="339" t="s">
        <v>296</v>
      </c>
      <c r="K25" s="336">
        <v>65</v>
      </c>
      <c r="L25" s="337">
        <f t="shared" si="5"/>
        <v>0.27715004477039185</v>
      </c>
      <c r="M25" s="340">
        <v>28</v>
      </c>
      <c r="N25" s="337">
        <f t="shared" si="6"/>
        <v>0.6056673155959333</v>
      </c>
      <c r="O25" s="341">
        <f t="shared" si="7"/>
        <v>9</v>
      </c>
      <c r="P25" s="333">
        <f t="shared" si="8"/>
        <v>1.6363636363636365</v>
      </c>
      <c r="Q25" s="339" t="s">
        <v>296</v>
      </c>
      <c r="R25" s="336">
        <v>20</v>
      </c>
      <c r="S25" s="337">
        <f t="shared" si="9"/>
        <v>1.0976948408342482</v>
      </c>
      <c r="T25" s="338">
        <v>2</v>
      </c>
      <c r="U25" s="335">
        <f>T25/T$6*100</f>
        <v>1.098901098901099</v>
      </c>
      <c r="V25" s="336">
        <v>18</v>
      </c>
      <c r="W25" s="342">
        <f t="shared" si="11"/>
        <v>1.097560975609756</v>
      </c>
      <c r="Y25" s="330">
        <f t="shared" si="2"/>
        <v>238</v>
      </c>
    </row>
    <row r="26" spans="1:25" ht="22.5" customHeight="1">
      <c r="A26" s="331" t="s">
        <v>297</v>
      </c>
      <c r="B26" s="332">
        <f t="shared" si="0"/>
        <v>693</v>
      </c>
      <c r="C26" s="333">
        <f t="shared" si="12"/>
        <v>1.1987338049852103</v>
      </c>
      <c r="D26" s="334">
        <v>657</v>
      </c>
      <c r="E26" s="335">
        <f t="shared" si="12"/>
        <v>1.1734447837968172</v>
      </c>
      <c r="F26" s="336">
        <v>317</v>
      </c>
      <c r="G26" s="337">
        <f t="shared" si="3"/>
        <v>1.1584987026276359</v>
      </c>
      <c r="H26" s="338">
        <v>340</v>
      </c>
      <c r="I26" s="333">
        <f t="shared" si="4"/>
        <v>1.2109987177660635</v>
      </c>
      <c r="J26" s="339" t="s">
        <v>297</v>
      </c>
      <c r="K26" s="336">
        <v>283</v>
      </c>
      <c r="L26" s="337">
        <f t="shared" si="5"/>
        <v>1.2066686564618598</v>
      </c>
      <c r="M26" s="340">
        <v>57</v>
      </c>
      <c r="N26" s="337">
        <f t="shared" si="6"/>
        <v>1.2329656067488644</v>
      </c>
      <c r="O26" s="341">
        <f t="shared" si="7"/>
        <v>0</v>
      </c>
      <c r="P26" s="333">
        <f t="shared" si="8"/>
        <v>0</v>
      </c>
      <c r="Q26" s="339" t="s">
        <v>297</v>
      </c>
      <c r="R26" s="336">
        <v>36</v>
      </c>
      <c r="S26" s="337">
        <f t="shared" si="9"/>
        <v>1.9758507135016465</v>
      </c>
      <c r="T26" s="338">
        <v>2</v>
      </c>
      <c r="U26" s="335">
        <f>T26/T$6*100</f>
        <v>1.098901098901099</v>
      </c>
      <c r="V26" s="336">
        <v>34</v>
      </c>
      <c r="W26" s="342">
        <f t="shared" si="11"/>
        <v>2.073170731707317</v>
      </c>
      <c r="Y26" s="330">
        <f t="shared" si="2"/>
        <v>693</v>
      </c>
    </row>
    <row r="27" spans="1:25" ht="22.5" customHeight="1">
      <c r="A27" s="331" t="s">
        <v>298</v>
      </c>
      <c r="B27" s="332">
        <f t="shared" si="0"/>
        <v>460</v>
      </c>
      <c r="C27" s="333">
        <f t="shared" si="12"/>
        <v>0.7956963207694038</v>
      </c>
      <c r="D27" s="334">
        <v>435</v>
      </c>
      <c r="E27" s="335">
        <f t="shared" si="12"/>
        <v>0.7769383271714086</v>
      </c>
      <c r="F27" s="336">
        <v>252</v>
      </c>
      <c r="G27" s="337">
        <f t="shared" si="3"/>
        <v>0.920951650038373</v>
      </c>
      <c r="H27" s="338">
        <v>181</v>
      </c>
      <c r="I27" s="333">
        <f t="shared" si="4"/>
        <v>0.6446787291636985</v>
      </c>
      <c r="J27" s="339" t="s">
        <v>298</v>
      </c>
      <c r="K27" s="336">
        <v>137</v>
      </c>
      <c r="L27" s="337">
        <f t="shared" si="5"/>
        <v>0.5841470174391337</v>
      </c>
      <c r="M27" s="340">
        <v>44</v>
      </c>
      <c r="N27" s="337">
        <f t="shared" si="6"/>
        <v>0.9517629245078953</v>
      </c>
      <c r="O27" s="341">
        <f t="shared" si="7"/>
        <v>2</v>
      </c>
      <c r="P27" s="333">
        <f t="shared" si="8"/>
        <v>0.36363636363636365</v>
      </c>
      <c r="Q27" s="339" t="s">
        <v>298</v>
      </c>
      <c r="R27" s="336">
        <v>25</v>
      </c>
      <c r="S27" s="337">
        <f t="shared" si="9"/>
        <v>1.3721185510428102</v>
      </c>
      <c r="T27" s="338">
        <v>1</v>
      </c>
      <c r="U27" s="335">
        <f>T27/T$6*100</f>
        <v>0.5494505494505495</v>
      </c>
      <c r="V27" s="336">
        <v>24</v>
      </c>
      <c r="W27" s="342">
        <f t="shared" si="11"/>
        <v>1.4634146341463417</v>
      </c>
      <c r="Y27" s="330">
        <f t="shared" si="2"/>
        <v>460</v>
      </c>
    </row>
    <row r="28" spans="1:25" ht="22.5" customHeight="1">
      <c r="A28" s="357" t="s">
        <v>299</v>
      </c>
      <c r="B28" s="358">
        <f t="shared" si="0"/>
        <v>814</v>
      </c>
      <c r="C28" s="359">
        <f t="shared" si="12"/>
        <v>1.408036532839771</v>
      </c>
      <c r="D28" s="360">
        <v>796</v>
      </c>
      <c r="E28" s="361">
        <f t="shared" si="12"/>
        <v>1.421707835467681</v>
      </c>
      <c r="F28" s="362">
        <v>432</v>
      </c>
      <c r="G28" s="363">
        <f t="shared" si="3"/>
        <v>1.5787742572086392</v>
      </c>
      <c r="H28" s="364">
        <v>359</v>
      </c>
      <c r="I28" s="359">
        <f t="shared" si="4"/>
        <v>1.2786721755235788</v>
      </c>
      <c r="J28" s="365" t="s">
        <v>299</v>
      </c>
      <c r="K28" s="362">
        <v>293</v>
      </c>
      <c r="L28" s="363">
        <f t="shared" si="5"/>
        <v>1.249307124888074</v>
      </c>
      <c r="M28" s="366">
        <v>66</v>
      </c>
      <c r="N28" s="363">
        <f t="shared" si="6"/>
        <v>1.427644386761843</v>
      </c>
      <c r="O28" s="367">
        <f t="shared" si="7"/>
        <v>5</v>
      </c>
      <c r="P28" s="359">
        <f t="shared" si="8"/>
        <v>0.9090909090909091</v>
      </c>
      <c r="Q28" s="365" t="s">
        <v>299</v>
      </c>
      <c r="R28" s="362">
        <v>18</v>
      </c>
      <c r="S28" s="363">
        <f t="shared" si="9"/>
        <v>0.9879253567508233</v>
      </c>
      <c r="T28" s="383" t="s">
        <v>3</v>
      </c>
      <c r="U28" s="384" t="s">
        <v>3</v>
      </c>
      <c r="V28" s="362">
        <v>18</v>
      </c>
      <c r="W28" s="368">
        <f t="shared" si="11"/>
        <v>1.097560975609756</v>
      </c>
      <c r="Y28" s="330">
        <f t="shared" si="2"/>
        <v>814</v>
      </c>
    </row>
    <row r="29" spans="1:25" ht="22.5" customHeight="1">
      <c r="A29" s="331" t="s">
        <v>300</v>
      </c>
      <c r="B29" s="332">
        <f t="shared" si="0"/>
        <v>101</v>
      </c>
      <c r="C29" s="333">
        <f t="shared" si="12"/>
        <v>0.17470723564719517</v>
      </c>
      <c r="D29" s="334">
        <v>85</v>
      </c>
      <c r="E29" s="335">
        <f t="shared" si="12"/>
        <v>0.15181553519441318</v>
      </c>
      <c r="F29" s="336">
        <v>41</v>
      </c>
      <c r="G29" s="337">
        <f t="shared" si="3"/>
        <v>0.14983737163322736</v>
      </c>
      <c r="H29" s="338">
        <v>38</v>
      </c>
      <c r="I29" s="333">
        <f t="shared" si="4"/>
        <v>0.13534691551503064</v>
      </c>
      <c r="J29" s="339" t="s">
        <v>300</v>
      </c>
      <c r="K29" s="336">
        <v>23</v>
      </c>
      <c r="L29" s="337">
        <f t="shared" si="5"/>
        <v>0.09806847738029251</v>
      </c>
      <c r="M29" s="340">
        <v>15</v>
      </c>
      <c r="N29" s="337">
        <f t="shared" si="6"/>
        <v>0.32446463335496434</v>
      </c>
      <c r="O29" s="341">
        <f t="shared" si="7"/>
        <v>6</v>
      </c>
      <c r="P29" s="333">
        <f t="shared" si="8"/>
        <v>1.090909090909091</v>
      </c>
      <c r="Q29" s="339" t="s">
        <v>300</v>
      </c>
      <c r="R29" s="336">
        <v>16</v>
      </c>
      <c r="S29" s="337">
        <f t="shared" si="9"/>
        <v>0.8781558726673985</v>
      </c>
      <c r="T29" s="381" t="s">
        <v>3</v>
      </c>
      <c r="U29" s="382" t="s">
        <v>3</v>
      </c>
      <c r="V29" s="336">
        <v>16</v>
      </c>
      <c r="W29" s="342">
        <f t="shared" si="11"/>
        <v>0.975609756097561</v>
      </c>
      <c r="Y29" s="330">
        <f t="shared" si="2"/>
        <v>101</v>
      </c>
    </row>
    <row r="30" spans="1:25" ht="22.5" customHeight="1">
      <c r="A30" s="331" t="s">
        <v>301</v>
      </c>
      <c r="B30" s="332">
        <f t="shared" si="0"/>
        <v>200</v>
      </c>
      <c r="C30" s="333">
        <f t="shared" si="12"/>
        <v>0.3459549220736538</v>
      </c>
      <c r="D30" s="334">
        <v>170</v>
      </c>
      <c r="E30" s="335">
        <f t="shared" si="12"/>
        <v>0.30363107038882636</v>
      </c>
      <c r="F30" s="336">
        <v>91</v>
      </c>
      <c r="G30" s="337">
        <f t="shared" si="3"/>
        <v>0.33256587362496803</v>
      </c>
      <c r="H30" s="338">
        <v>79</v>
      </c>
      <c r="I30" s="333">
        <f t="shared" si="4"/>
        <v>0.2813791138338795</v>
      </c>
      <c r="J30" s="339" t="s">
        <v>301</v>
      </c>
      <c r="K30" s="336">
        <v>57</v>
      </c>
      <c r="L30" s="337">
        <f t="shared" si="5"/>
        <v>0.24303927002942055</v>
      </c>
      <c r="M30" s="340">
        <v>22</v>
      </c>
      <c r="N30" s="337">
        <f t="shared" si="6"/>
        <v>0.4758814622539477</v>
      </c>
      <c r="O30" s="341">
        <f t="shared" si="7"/>
        <v>0</v>
      </c>
      <c r="P30" s="333">
        <f t="shared" si="8"/>
        <v>0</v>
      </c>
      <c r="Q30" s="339" t="s">
        <v>301</v>
      </c>
      <c r="R30" s="336">
        <v>30</v>
      </c>
      <c r="S30" s="337">
        <f t="shared" si="9"/>
        <v>1.646542261251372</v>
      </c>
      <c r="T30" s="338">
        <v>1</v>
      </c>
      <c r="U30" s="335">
        <f>T30/T$6*100</f>
        <v>0.5494505494505495</v>
      </c>
      <c r="V30" s="336">
        <v>29</v>
      </c>
      <c r="W30" s="342">
        <f t="shared" si="11"/>
        <v>1.768292682926829</v>
      </c>
      <c r="Y30" s="330">
        <f t="shared" si="2"/>
        <v>200</v>
      </c>
    </row>
    <row r="31" spans="1:25" ht="22.5" customHeight="1">
      <c r="A31" s="369" t="s">
        <v>302</v>
      </c>
      <c r="B31" s="370">
        <f t="shared" si="0"/>
        <v>356</v>
      </c>
      <c r="C31" s="371">
        <f t="shared" si="12"/>
        <v>0.6157997612911038</v>
      </c>
      <c r="D31" s="372">
        <v>312</v>
      </c>
      <c r="E31" s="373">
        <f t="shared" si="12"/>
        <v>0.5572523174194931</v>
      </c>
      <c r="F31" s="374">
        <v>180</v>
      </c>
      <c r="G31" s="375">
        <f t="shared" si="3"/>
        <v>0.6578226071702664</v>
      </c>
      <c r="H31" s="376">
        <v>131</v>
      </c>
      <c r="I31" s="371">
        <f t="shared" si="4"/>
        <v>0.4665906824333951</v>
      </c>
      <c r="J31" s="377" t="s">
        <v>302</v>
      </c>
      <c r="K31" s="374">
        <v>80</v>
      </c>
      <c r="L31" s="375">
        <f t="shared" si="5"/>
        <v>0.341107747409713</v>
      </c>
      <c r="M31" s="378">
        <v>51</v>
      </c>
      <c r="N31" s="375">
        <f t="shared" si="6"/>
        <v>1.1031797534068788</v>
      </c>
      <c r="O31" s="379">
        <f t="shared" si="7"/>
        <v>1</v>
      </c>
      <c r="P31" s="371">
        <f t="shared" si="8"/>
        <v>0.18181818181818182</v>
      </c>
      <c r="Q31" s="377" t="s">
        <v>302</v>
      </c>
      <c r="R31" s="374">
        <v>44</v>
      </c>
      <c r="S31" s="375">
        <f t="shared" si="9"/>
        <v>2.4149286498353457</v>
      </c>
      <c r="T31" s="385" t="s">
        <v>3</v>
      </c>
      <c r="U31" s="386" t="s">
        <v>3</v>
      </c>
      <c r="V31" s="374">
        <v>44</v>
      </c>
      <c r="W31" s="380">
        <f t="shared" si="11"/>
        <v>2.682926829268293</v>
      </c>
      <c r="Y31" s="330">
        <f t="shared" si="2"/>
        <v>356</v>
      </c>
    </row>
    <row r="32" spans="1:25" ht="22.5" customHeight="1">
      <c r="A32" s="331" t="s">
        <v>303</v>
      </c>
      <c r="B32" s="332">
        <f t="shared" si="0"/>
        <v>814</v>
      </c>
      <c r="C32" s="333">
        <f t="shared" si="12"/>
        <v>1.408036532839771</v>
      </c>
      <c r="D32" s="334">
        <v>761</v>
      </c>
      <c r="E32" s="335">
        <f t="shared" si="12"/>
        <v>1.3591955562699816</v>
      </c>
      <c r="F32" s="336">
        <v>388</v>
      </c>
      <c r="G32" s="337">
        <f t="shared" si="3"/>
        <v>1.4179731754559075</v>
      </c>
      <c r="H32" s="338">
        <v>361</v>
      </c>
      <c r="I32" s="333">
        <f t="shared" si="4"/>
        <v>1.285795697392791</v>
      </c>
      <c r="J32" s="339" t="s">
        <v>303</v>
      </c>
      <c r="K32" s="336">
        <v>276</v>
      </c>
      <c r="L32" s="337">
        <f t="shared" si="5"/>
        <v>1.17682172856351</v>
      </c>
      <c r="M32" s="340">
        <v>85</v>
      </c>
      <c r="N32" s="337">
        <f t="shared" si="6"/>
        <v>1.838632922344798</v>
      </c>
      <c r="O32" s="341">
        <f t="shared" si="7"/>
        <v>12</v>
      </c>
      <c r="P32" s="333">
        <f t="shared" si="8"/>
        <v>2.181818181818182</v>
      </c>
      <c r="Q32" s="339" t="s">
        <v>303</v>
      </c>
      <c r="R32" s="336">
        <v>53</v>
      </c>
      <c r="S32" s="337">
        <f t="shared" si="9"/>
        <v>2.9088913282107574</v>
      </c>
      <c r="T32" s="338">
        <v>3</v>
      </c>
      <c r="U32" s="335">
        <f>T32/T$6*100</f>
        <v>1.6483516483516485</v>
      </c>
      <c r="V32" s="336">
        <v>50</v>
      </c>
      <c r="W32" s="342">
        <f t="shared" si="11"/>
        <v>3.048780487804878</v>
      </c>
      <c r="Y32" s="330">
        <f t="shared" si="2"/>
        <v>814</v>
      </c>
    </row>
    <row r="33" spans="1:25" ht="22.5" customHeight="1">
      <c r="A33" s="331" t="s">
        <v>304</v>
      </c>
      <c r="B33" s="332">
        <f t="shared" si="0"/>
        <v>237</v>
      </c>
      <c r="C33" s="333">
        <f t="shared" si="12"/>
        <v>0.40995658265727974</v>
      </c>
      <c r="D33" s="334">
        <v>217</v>
      </c>
      <c r="E33" s="335">
        <f t="shared" si="12"/>
        <v>0.3875761310257372</v>
      </c>
      <c r="F33" s="336">
        <v>108</v>
      </c>
      <c r="G33" s="337">
        <f t="shared" si="3"/>
        <v>0.3946935643021598</v>
      </c>
      <c r="H33" s="338">
        <v>109</v>
      </c>
      <c r="I33" s="333">
        <f t="shared" si="4"/>
        <v>0.38823194187206156</v>
      </c>
      <c r="J33" s="339" t="s">
        <v>304</v>
      </c>
      <c r="K33" s="336">
        <v>89</v>
      </c>
      <c r="L33" s="337">
        <f t="shared" si="5"/>
        <v>0.37948236899330573</v>
      </c>
      <c r="M33" s="340">
        <v>20</v>
      </c>
      <c r="N33" s="337">
        <f t="shared" si="6"/>
        <v>0.4326195111399524</v>
      </c>
      <c r="O33" s="341">
        <f t="shared" si="7"/>
        <v>0</v>
      </c>
      <c r="P33" s="333">
        <f t="shared" si="8"/>
        <v>0</v>
      </c>
      <c r="Q33" s="339" t="s">
        <v>304</v>
      </c>
      <c r="R33" s="336">
        <v>20</v>
      </c>
      <c r="S33" s="337">
        <f t="shared" si="9"/>
        <v>1.0976948408342482</v>
      </c>
      <c r="T33" s="338">
        <v>3</v>
      </c>
      <c r="U33" s="335">
        <f>T33/T$6*100</f>
        <v>1.6483516483516485</v>
      </c>
      <c r="V33" s="336">
        <v>17</v>
      </c>
      <c r="W33" s="342">
        <f t="shared" si="11"/>
        <v>1.0365853658536586</v>
      </c>
      <c r="Y33" s="330">
        <f t="shared" si="2"/>
        <v>237</v>
      </c>
    </row>
    <row r="34" spans="1:25" ht="22.5" customHeight="1" thickBot="1">
      <c r="A34" s="387" t="s">
        <v>305</v>
      </c>
      <c r="B34" s="388">
        <f t="shared" si="0"/>
        <v>176</v>
      </c>
      <c r="C34" s="389">
        <f t="shared" si="12"/>
        <v>0.30444033142481536</v>
      </c>
      <c r="D34" s="390">
        <v>157</v>
      </c>
      <c r="E34" s="391">
        <f t="shared" si="12"/>
        <v>0.2804122238296808</v>
      </c>
      <c r="F34" s="392">
        <v>86</v>
      </c>
      <c r="G34" s="393">
        <f t="shared" si="3"/>
        <v>0.31429302342579396</v>
      </c>
      <c r="H34" s="394">
        <v>69</v>
      </c>
      <c r="I34" s="389">
        <f t="shared" si="4"/>
        <v>0.24576150448781878</v>
      </c>
      <c r="J34" s="395" t="s">
        <v>305</v>
      </c>
      <c r="K34" s="392">
        <v>48</v>
      </c>
      <c r="L34" s="393">
        <f t="shared" si="5"/>
        <v>0.20466464844582782</v>
      </c>
      <c r="M34" s="396">
        <v>21</v>
      </c>
      <c r="N34" s="393">
        <f t="shared" si="6"/>
        <v>0.45425048669695006</v>
      </c>
      <c r="O34" s="397">
        <f t="shared" si="7"/>
        <v>2</v>
      </c>
      <c r="P34" s="389">
        <f t="shared" si="8"/>
        <v>0.36363636363636365</v>
      </c>
      <c r="Q34" s="395" t="s">
        <v>305</v>
      </c>
      <c r="R34" s="392">
        <v>19</v>
      </c>
      <c r="S34" s="393">
        <f t="shared" si="9"/>
        <v>1.0428100987925357</v>
      </c>
      <c r="T34" s="398" t="s">
        <v>3</v>
      </c>
      <c r="U34" s="399" t="s">
        <v>3</v>
      </c>
      <c r="V34" s="392">
        <v>19</v>
      </c>
      <c r="W34" s="400">
        <f t="shared" si="11"/>
        <v>1.1585365853658536</v>
      </c>
      <c r="Y34" s="330">
        <f t="shared" si="2"/>
        <v>176</v>
      </c>
    </row>
    <row r="35" spans="1:25" ht="16.5" customHeight="1" thickTop="1">
      <c r="A35" s="401"/>
      <c r="B35" s="402"/>
      <c r="C35" s="402"/>
      <c r="D35" s="403"/>
      <c r="E35" s="403"/>
      <c r="F35" s="403"/>
      <c r="G35" s="403"/>
      <c r="H35" s="403"/>
      <c r="I35" s="403"/>
      <c r="J35" s="401"/>
      <c r="K35" s="403"/>
      <c r="L35" s="403"/>
      <c r="M35" s="404"/>
      <c r="N35" s="404"/>
      <c r="Q35" s="401"/>
      <c r="R35" s="403"/>
      <c r="S35" s="403"/>
      <c r="T35" s="402"/>
      <c r="U35" s="402"/>
      <c r="V35" s="406"/>
      <c r="W35" s="406"/>
      <c r="Y35" s="330"/>
    </row>
    <row r="36" spans="4:25" ht="16.5" customHeight="1">
      <c r="D36" s="404">
        <f>SUM(D7:D34)</f>
        <v>55989</v>
      </c>
      <c r="E36" s="404"/>
      <c r="F36" s="404">
        <f aca="true" t="shared" si="14" ref="F36:O36">SUM(F7:F34)</f>
        <v>27363</v>
      </c>
      <c r="G36" s="404"/>
      <c r="H36" s="404">
        <f t="shared" si="14"/>
        <v>28076</v>
      </c>
      <c r="I36" s="404"/>
      <c r="K36" s="404">
        <f t="shared" si="14"/>
        <v>23453</v>
      </c>
      <c r="L36" s="404"/>
      <c r="M36" s="404">
        <f t="shared" si="14"/>
        <v>4623</v>
      </c>
      <c r="N36" s="404"/>
      <c r="O36" s="405">
        <f t="shared" si="14"/>
        <v>550</v>
      </c>
      <c r="R36" s="405">
        <f>SUM(R7:R34)</f>
        <v>1822</v>
      </c>
      <c r="T36" s="405">
        <f>SUM(T7:T34)</f>
        <v>182</v>
      </c>
      <c r="V36" s="405">
        <f>SUM(V7:V34)</f>
        <v>1640</v>
      </c>
      <c r="Y36" s="330">
        <f>D36+R36</f>
        <v>57811</v>
      </c>
    </row>
  </sheetData>
  <sheetProtection/>
  <mergeCells count="17">
    <mergeCell ref="O3:P4"/>
    <mergeCell ref="Q3:Q4"/>
    <mergeCell ref="R3:S4"/>
    <mergeCell ref="T3:U4"/>
    <mergeCell ref="V3:W4"/>
    <mergeCell ref="K4:L4"/>
    <mergeCell ref="M4:N4"/>
    <mergeCell ref="B2:C4"/>
    <mergeCell ref="D2:I2"/>
    <mergeCell ref="K2:P2"/>
    <mergeCell ref="R2:W2"/>
    <mergeCell ref="A3:A4"/>
    <mergeCell ref="D3:E4"/>
    <mergeCell ref="F3:G4"/>
    <mergeCell ref="H3:I4"/>
    <mergeCell ref="J3:J4"/>
    <mergeCell ref="K3:N3"/>
  </mergeCells>
  <printOptions/>
  <pageMargins left="0.7874015748031497" right="0.7874015748031497" top="0.7874015748031497" bottom="0.5905511811023623" header="0.5118110236220472" footer="0.31496062992125984"/>
  <pageSetup firstPageNumber="61" useFirstPageNumber="1" horizontalDpi="300" verticalDpi="300" orientation="portrait" paperSize="9" r:id="rId1"/>
  <headerFooter alignWithMargins="0">
    <oddFooter>&amp;C&amp;11- &amp;P&amp;  -</oddFooter>
  </headerFooter>
  <colBreaks count="2" manualBreakCount="2">
    <brk id="9" max="36" man="1"/>
    <brk id="16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1" sqref="A1"/>
    </sheetView>
  </sheetViews>
  <sheetFormatPr defaultColWidth="8.875" defaultRowHeight="12.75" customHeight="1"/>
  <cols>
    <col min="1" max="1" width="10.50390625" style="1" customWidth="1"/>
    <col min="2" max="2" width="10.00390625" style="3" customWidth="1"/>
    <col min="3" max="3" width="9.00390625" style="1" customWidth="1"/>
    <col min="4" max="4" width="10.00390625" style="3" customWidth="1"/>
    <col min="5" max="5" width="9.00390625" style="1" customWidth="1"/>
    <col min="6" max="6" width="10.00390625" style="3" customWidth="1"/>
    <col min="7" max="7" width="9.00390625" style="1" customWidth="1"/>
    <col min="8" max="8" width="10.00390625" style="3" customWidth="1"/>
    <col min="9" max="9" width="9.00390625" style="1" customWidth="1"/>
    <col min="10" max="16384" width="8.875" style="1" customWidth="1"/>
  </cols>
  <sheetData>
    <row r="1" spans="1:8" s="15" customFormat="1" ht="11.25" customHeight="1">
      <c r="A1" s="15" t="s">
        <v>322</v>
      </c>
      <c r="B1" s="16"/>
      <c r="D1" s="16"/>
      <c r="F1" s="16"/>
      <c r="H1" s="16"/>
    </row>
    <row r="2" ht="11.25" customHeight="1" thickBot="1">
      <c r="H2" s="44" t="s">
        <v>16</v>
      </c>
    </row>
    <row r="3" spans="1:9" ht="18.75" customHeight="1">
      <c r="A3" s="76" t="s">
        <v>17</v>
      </c>
      <c r="B3" s="73" t="s">
        <v>2</v>
      </c>
      <c r="C3" s="74"/>
      <c r="D3" s="73" t="s">
        <v>143</v>
      </c>
      <c r="E3" s="74"/>
      <c r="F3" s="73" t="s">
        <v>145</v>
      </c>
      <c r="G3" s="74"/>
      <c r="H3" s="73" t="s">
        <v>146</v>
      </c>
      <c r="I3" s="74"/>
    </row>
    <row r="4" spans="1:9" ht="18.75" customHeight="1">
      <c r="A4" s="78"/>
      <c r="B4" s="4" t="s">
        <v>323</v>
      </c>
      <c r="C4" s="20" t="s">
        <v>1</v>
      </c>
      <c r="D4" s="4" t="s">
        <v>323</v>
      </c>
      <c r="E4" s="20" t="s">
        <v>1</v>
      </c>
      <c r="F4" s="4" t="s">
        <v>323</v>
      </c>
      <c r="G4" s="20" t="s">
        <v>1</v>
      </c>
      <c r="H4" s="4" t="s">
        <v>323</v>
      </c>
      <c r="I4" s="20" t="s">
        <v>1</v>
      </c>
    </row>
    <row r="5" spans="1:9" ht="18.75" customHeight="1">
      <c r="A5" s="66" t="s">
        <v>15</v>
      </c>
      <c r="B5" s="5">
        <f aca="true" t="shared" si="0" ref="B5:I5">SUM(B6:B14)</f>
        <v>504898</v>
      </c>
      <c r="C5" s="21">
        <f t="shared" si="0"/>
        <v>100</v>
      </c>
      <c r="D5" s="5">
        <f t="shared" si="0"/>
        <v>12838</v>
      </c>
      <c r="E5" s="21">
        <f t="shared" si="0"/>
        <v>100.00000000000001</v>
      </c>
      <c r="F5" s="5">
        <f t="shared" si="0"/>
        <v>8486</v>
      </c>
      <c r="G5" s="21">
        <f t="shared" si="0"/>
        <v>100.00000000000001</v>
      </c>
      <c r="H5" s="5">
        <f t="shared" si="0"/>
        <v>1875</v>
      </c>
      <c r="I5" s="21">
        <f t="shared" si="0"/>
        <v>100</v>
      </c>
    </row>
    <row r="6" spans="1:9" ht="18.75" customHeight="1">
      <c r="A6" s="67" t="s">
        <v>5</v>
      </c>
      <c r="B6" s="6">
        <v>74052</v>
      </c>
      <c r="C6" s="22">
        <f>B6/B$5*100</f>
        <v>14.666724764209802</v>
      </c>
      <c r="D6" s="6">
        <v>1145</v>
      </c>
      <c r="E6" s="22">
        <f>D6/D$5*100</f>
        <v>8.9188347094563</v>
      </c>
      <c r="F6" s="6">
        <v>850</v>
      </c>
      <c r="G6" s="22">
        <f aca="true" t="shared" si="1" ref="G6:G13">F6/F$5*100</f>
        <v>10.016497761018147</v>
      </c>
      <c r="H6" s="6">
        <v>215</v>
      </c>
      <c r="I6" s="22">
        <f aca="true" t="shared" si="2" ref="I6:I11">H6/H$5*100</f>
        <v>11.466666666666667</v>
      </c>
    </row>
    <row r="7" spans="1:9" ht="18.75" customHeight="1">
      <c r="A7" s="67" t="s">
        <v>6</v>
      </c>
      <c r="B7" s="6">
        <v>71530</v>
      </c>
      <c r="C7" s="22">
        <f aca="true" t="shared" si="3" ref="C7:E14">B7/B$5*100</f>
        <v>14.167217933127088</v>
      </c>
      <c r="D7" s="6">
        <v>2442</v>
      </c>
      <c r="E7" s="22">
        <f t="shared" si="3"/>
        <v>19.021654463312043</v>
      </c>
      <c r="F7" s="6">
        <v>1568</v>
      </c>
      <c r="G7" s="22">
        <f t="shared" si="1"/>
        <v>18.47749234032524</v>
      </c>
      <c r="H7" s="6">
        <v>376</v>
      </c>
      <c r="I7" s="22">
        <f t="shared" si="2"/>
        <v>20.053333333333335</v>
      </c>
    </row>
    <row r="8" spans="1:9" ht="18.75" customHeight="1">
      <c r="A8" s="67" t="s">
        <v>7</v>
      </c>
      <c r="B8" s="6">
        <v>85572</v>
      </c>
      <c r="C8" s="22">
        <f t="shared" si="3"/>
        <v>16.94837373093179</v>
      </c>
      <c r="D8" s="6">
        <v>2940</v>
      </c>
      <c r="E8" s="22">
        <f t="shared" si="3"/>
        <v>22.900763358778626</v>
      </c>
      <c r="F8" s="6">
        <v>1660</v>
      </c>
      <c r="G8" s="22">
        <f t="shared" si="1"/>
        <v>19.561630921517796</v>
      </c>
      <c r="H8" s="6">
        <v>398</v>
      </c>
      <c r="I8" s="22">
        <f t="shared" si="2"/>
        <v>21.226666666666667</v>
      </c>
    </row>
    <row r="9" spans="1:9" ht="18.75" customHeight="1">
      <c r="A9" s="67" t="s">
        <v>8</v>
      </c>
      <c r="B9" s="6">
        <v>50076</v>
      </c>
      <c r="C9" s="22">
        <f t="shared" si="3"/>
        <v>9.918042852219656</v>
      </c>
      <c r="D9" s="6">
        <v>1733</v>
      </c>
      <c r="E9" s="22">
        <f t="shared" si="3"/>
        <v>13.498987381212027</v>
      </c>
      <c r="F9" s="6">
        <v>808</v>
      </c>
      <c r="G9" s="22">
        <f t="shared" si="1"/>
        <v>9.521564930473723</v>
      </c>
      <c r="H9" s="6">
        <v>247</v>
      </c>
      <c r="I9" s="22">
        <f t="shared" si="2"/>
        <v>13.173333333333334</v>
      </c>
    </row>
    <row r="10" spans="1:9" ht="18.75" customHeight="1">
      <c r="A10" s="67" t="s">
        <v>9</v>
      </c>
      <c r="B10" s="6">
        <v>58939</v>
      </c>
      <c r="C10" s="22">
        <f t="shared" si="3"/>
        <v>11.673446914030162</v>
      </c>
      <c r="D10" s="6">
        <v>2043</v>
      </c>
      <c r="E10" s="22">
        <f t="shared" si="3"/>
        <v>15.913693721763513</v>
      </c>
      <c r="F10" s="6">
        <v>1662</v>
      </c>
      <c r="G10" s="22">
        <f t="shared" si="1"/>
        <v>19.58519915154372</v>
      </c>
      <c r="H10" s="6">
        <v>218</v>
      </c>
      <c r="I10" s="22">
        <f t="shared" si="2"/>
        <v>11.626666666666667</v>
      </c>
    </row>
    <row r="11" spans="1:9" ht="18.75" customHeight="1">
      <c r="A11" s="67" t="s">
        <v>10</v>
      </c>
      <c r="B11" s="6">
        <v>63531</v>
      </c>
      <c r="C11" s="22">
        <f t="shared" si="3"/>
        <v>12.582937543820732</v>
      </c>
      <c r="D11" s="6">
        <v>1524</v>
      </c>
      <c r="E11" s="22">
        <f t="shared" si="3"/>
        <v>11.871007945162798</v>
      </c>
      <c r="F11" s="6">
        <v>1028</v>
      </c>
      <c r="G11" s="22">
        <f t="shared" si="1"/>
        <v>12.114070233325478</v>
      </c>
      <c r="H11" s="19">
        <v>421</v>
      </c>
      <c r="I11" s="22">
        <f t="shared" si="2"/>
        <v>22.453333333333333</v>
      </c>
    </row>
    <row r="12" spans="1:9" ht="18.75" customHeight="1">
      <c r="A12" s="67" t="s">
        <v>11</v>
      </c>
      <c r="B12" s="6">
        <v>43586</v>
      </c>
      <c r="C12" s="22">
        <f t="shared" si="3"/>
        <v>8.632634710377147</v>
      </c>
      <c r="D12" s="6">
        <v>728</v>
      </c>
      <c r="E12" s="22">
        <f t="shared" si="3"/>
        <v>5.670665212649945</v>
      </c>
      <c r="F12" s="6">
        <v>627</v>
      </c>
      <c r="G12" s="22">
        <f t="shared" si="1"/>
        <v>7.3886401131275035</v>
      </c>
      <c r="H12" s="19" t="s">
        <v>3</v>
      </c>
      <c r="I12" s="24" t="s">
        <v>4</v>
      </c>
    </row>
    <row r="13" spans="1:9" ht="18.75" customHeight="1">
      <c r="A13" s="67" t="s">
        <v>12</v>
      </c>
      <c r="B13" s="6">
        <v>15813</v>
      </c>
      <c r="C13" s="22">
        <f t="shared" si="3"/>
        <v>3.1319197144769837</v>
      </c>
      <c r="D13" s="19">
        <v>283</v>
      </c>
      <c r="E13" s="22">
        <f t="shared" si="3"/>
        <v>2.2043932076647454</v>
      </c>
      <c r="F13" s="19">
        <v>283</v>
      </c>
      <c r="G13" s="22">
        <f t="shared" si="1"/>
        <v>3.334904548668395</v>
      </c>
      <c r="H13" s="19" t="s">
        <v>3</v>
      </c>
      <c r="I13" s="24" t="s">
        <v>4</v>
      </c>
    </row>
    <row r="14" spans="1:9" ht="18.75" customHeight="1" thickBot="1">
      <c r="A14" s="408" t="s">
        <v>14</v>
      </c>
      <c r="B14" s="7">
        <v>41799</v>
      </c>
      <c r="C14" s="23">
        <f t="shared" si="3"/>
        <v>8.278701836806642</v>
      </c>
      <c r="D14" s="70" t="s">
        <v>3</v>
      </c>
      <c r="E14" s="25" t="s">
        <v>4</v>
      </c>
      <c r="F14" s="70" t="s">
        <v>3</v>
      </c>
      <c r="G14" s="25" t="s">
        <v>4</v>
      </c>
      <c r="H14" s="70" t="s">
        <v>3</v>
      </c>
      <c r="I14" s="25" t="s">
        <v>4</v>
      </c>
    </row>
    <row r="15" spans="1:9" ht="18.75" customHeight="1">
      <c r="A15" s="76" t="s">
        <v>17</v>
      </c>
      <c r="B15" s="73" t="s">
        <v>147</v>
      </c>
      <c r="C15" s="74"/>
      <c r="D15" s="73" t="s">
        <v>148</v>
      </c>
      <c r="E15" s="74"/>
      <c r="F15" s="73" t="s">
        <v>149</v>
      </c>
      <c r="G15" s="74"/>
      <c r="H15" s="73" t="s">
        <v>150</v>
      </c>
      <c r="I15" s="74"/>
    </row>
    <row r="16" spans="1:9" ht="18.75" customHeight="1">
      <c r="A16" s="78"/>
      <c r="B16" s="4" t="s">
        <v>323</v>
      </c>
      <c r="C16" s="20" t="s">
        <v>1</v>
      </c>
      <c r="D16" s="4" t="s">
        <v>323</v>
      </c>
      <c r="E16" s="20" t="s">
        <v>1</v>
      </c>
      <c r="F16" s="4" t="s">
        <v>323</v>
      </c>
      <c r="G16" s="20" t="s">
        <v>1</v>
      </c>
      <c r="H16" s="4" t="s">
        <v>323</v>
      </c>
      <c r="I16" s="20" t="s">
        <v>1</v>
      </c>
    </row>
    <row r="17" spans="1:9" ht="18.75" customHeight="1">
      <c r="A17" s="66" t="s">
        <v>15</v>
      </c>
      <c r="B17" s="5">
        <f aca="true" t="shared" si="4" ref="B17:I17">SUM(B18:B26)</f>
        <v>2477</v>
      </c>
      <c r="C17" s="21">
        <f t="shared" si="4"/>
        <v>100</v>
      </c>
      <c r="D17" s="5">
        <f t="shared" si="4"/>
        <v>171</v>
      </c>
      <c r="E17" s="21">
        <f t="shared" si="4"/>
        <v>100</v>
      </c>
      <c r="F17" s="5">
        <f t="shared" si="4"/>
        <v>41494</v>
      </c>
      <c r="G17" s="21">
        <f t="shared" si="4"/>
        <v>99.99999999999999</v>
      </c>
      <c r="H17" s="5">
        <f t="shared" si="4"/>
        <v>62759</v>
      </c>
      <c r="I17" s="21">
        <f t="shared" si="4"/>
        <v>100</v>
      </c>
    </row>
    <row r="18" spans="1:9" ht="18.75" customHeight="1">
      <c r="A18" s="67" t="s">
        <v>5</v>
      </c>
      <c r="B18" s="6">
        <v>80</v>
      </c>
      <c r="C18" s="22">
        <f aca="true" t="shared" si="5" ref="C18:C24">B18/B$17*100</f>
        <v>3.229713362939039</v>
      </c>
      <c r="D18" s="6">
        <v>5</v>
      </c>
      <c r="E18" s="22">
        <f>D18/D$17*100</f>
        <v>2.923976608187134</v>
      </c>
      <c r="F18" s="13">
        <v>7838</v>
      </c>
      <c r="G18" s="22">
        <f aca="true" t="shared" si="6" ref="G18:G26">F18/F$17*100</f>
        <v>18.88947799681882</v>
      </c>
      <c r="H18" s="6">
        <v>3362</v>
      </c>
      <c r="I18" s="22">
        <f aca="true" t="shared" si="7" ref="I18:I26">H18/H$17*100</f>
        <v>5.357000589556876</v>
      </c>
    </row>
    <row r="19" spans="1:9" ht="18.75" customHeight="1">
      <c r="A19" s="67" t="s">
        <v>6</v>
      </c>
      <c r="B19" s="6">
        <v>498</v>
      </c>
      <c r="C19" s="22">
        <f t="shared" si="5"/>
        <v>20.10496568429552</v>
      </c>
      <c r="D19" s="6">
        <v>101</v>
      </c>
      <c r="E19" s="22">
        <f>D19/D$17*100</f>
        <v>59.06432748538012</v>
      </c>
      <c r="F19" s="13">
        <v>10347</v>
      </c>
      <c r="G19" s="22">
        <f t="shared" si="6"/>
        <v>24.936135344869136</v>
      </c>
      <c r="H19" s="6">
        <v>4174</v>
      </c>
      <c r="I19" s="22">
        <f t="shared" si="7"/>
        <v>6.650838923501013</v>
      </c>
    </row>
    <row r="20" spans="1:9" ht="18.75" customHeight="1">
      <c r="A20" s="67" t="s">
        <v>7</v>
      </c>
      <c r="B20" s="6">
        <v>882</v>
      </c>
      <c r="C20" s="22">
        <f t="shared" si="5"/>
        <v>35.60758982640291</v>
      </c>
      <c r="D20" s="6">
        <v>37</v>
      </c>
      <c r="E20" s="22">
        <f>D20/D$17*100</f>
        <v>21.637426900584796</v>
      </c>
      <c r="F20" s="13">
        <v>10589</v>
      </c>
      <c r="G20" s="22">
        <f t="shared" si="6"/>
        <v>25.519352195498147</v>
      </c>
      <c r="H20" s="6">
        <v>6534</v>
      </c>
      <c r="I20" s="22">
        <f t="shared" si="7"/>
        <v>10.411255756146529</v>
      </c>
    </row>
    <row r="21" spans="1:9" ht="18.75" customHeight="1">
      <c r="A21" s="67" t="s">
        <v>8</v>
      </c>
      <c r="B21" s="6">
        <v>678</v>
      </c>
      <c r="C21" s="22">
        <f t="shared" si="5"/>
        <v>27.371820750908356</v>
      </c>
      <c r="D21" s="6">
        <v>28</v>
      </c>
      <c r="E21" s="22">
        <f>D21/D$17*100</f>
        <v>16.374269005847953</v>
      </c>
      <c r="F21" s="13">
        <v>4051</v>
      </c>
      <c r="G21" s="22">
        <f t="shared" si="6"/>
        <v>9.762857280570685</v>
      </c>
      <c r="H21" s="6">
        <v>5108</v>
      </c>
      <c r="I21" s="22">
        <f t="shared" si="7"/>
        <v>8.139071686929364</v>
      </c>
    </row>
    <row r="22" spans="1:9" ht="18.75" customHeight="1">
      <c r="A22" s="67" t="s">
        <v>9</v>
      </c>
      <c r="B22" s="6">
        <v>163</v>
      </c>
      <c r="C22" s="22">
        <f t="shared" si="5"/>
        <v>6.580540976988292</v>
      </c>
      <c r="D22" s="19" t="s">
        <v>3</v>
      </c>
      <c r="E22" s="24" t="s">
        <v>4</v>
      </c>
      <c r="F22" s="13">
        <v>3848</v>
      </c>
      <c r="G22" s="22">
        <f t="shared" si="6"/>
        <v>9.273629922398419</v>
      </c>
      <c r="H22" s="6">
        <v>7369</v>
      </c>
      <c r="I22" s="22">
        <f t="shared" si="7"/>
        <v>11.741742220239328</v>
      </c>
    </row>
    <row r="23" spans="1:9" ht="18.75" customHeight="1">
      <c r="A23" s="67" t="s">
        <v>10</v>
      </c>
      <c r="B23" s="6">
        <v>75</v>
      </c>
      <c r="C23" s="22">
        <f t="shared" si="5"/>
        <v>3.0278562777553493</v>
      </c>
      <c r="D23" s="19" t="s">
        <v>3</v>
      </c>
      <c r="E23" s="24" t="s">
        <v>4</v>
      </c>
      <c r="F23" s="13">
        <v>2003</v>
      </c>
      <c r="G23" s="22">
        <f t="shared" si="6"/>
        <v>4.827203933098762</v>
      </c>
      <c r="H23" s="6">
        <v>8822</v>
      </c>
      <c r="I23" s="22">
        <f t="shared" si="7"/>
        <v>14.056948007457098</v>
      </c>
    </row>
    <row r="24" spans="1:9" ht="18.75" customHeight="1">
      <c r="A24" s="67" t="s">
        <v>11</v>
      </c>
      <c r="B24" s="19">
        <v>101</v>
      </c>
      <c r="C24" s="22">
        <f t="shared" si="5"/>
        <v>4.077513120710536</v>
      </c>
      <c r="D24" s="19" t="s">
        <v>3</v>
      </c>
      <c r="E24" s="24" t="s">
        <v>4</v>
      </c>
      <c r="F24" s="13">
        <v>1609</v>
      </c>
      <c r="G24" s="22">
        <f t="shared" si="6"/>
        <v>3.877669060587073</v>
      </c>
      <c r="H24" s="6">
        <v>9743</v>
      </c>
      <c r="I24" s="22">
        <f t="shared" si="7"/>
        <v>15.524466610366641</v>
      </c>
    </row>
    <row r="25" spans="1:9" ht="18.75" customHeight="1">
      <c r="A25" s="67" t="s">
        <v>12</v>
      </c>
      <c r="B25" s="19" t="s">
        <v>3</v>
      </c>
      <c r="C25" s="24" t="s">
        <v>4</v>
      </c>
      <c r="D25" s="19" t="s">
        <v>3</v>
      </c>
      <c r="E25" s="24" t="s">
        <v>4</v>
      </c>
      <c r="F25" s="13">
        <v>462</v>
      </c>
      <c r="G25" s="22">
        <f t="shared" si="6"/>
        <v>1.113413987564467</v>
      </c>
      <c r="H25" s="6">
        <v>3788</v>
      </c>
      <c r="I25" s="22">
        <f t="shared" si="7"/>
        <v>6.035787695788652</v>
      </c>
    </row>
    <row r="26" spans="1:9" ht="18.75" customHeight="1" thickBot="1">
      <c r="A26" s="408" t="s">
        <v>14</v>
      </c>
      <c r="B26" s="70" t="s">
        <v>3</v>
      </c>
      <c r="C26" s="25" t="s">
        <v>4</v>
      </c>
      <c r="D26" s="70" t="s">
        <v>3</v>
      </c>
      <c r="E26" s="25" t="s">
        <v>4</v>
      </c>
      <c r="F26" s="9">
        <v>747</v>
      </c>
      <c r="G26" s="23">
        <f t="shared" si="6"/>
        <v>1.8002602785944954</v>
      </c>
      <c r="H26" s="7">
        <v>13859</v>
      </c>
      <c r="I26" s="23">
        <f t="shared" si="7"/>
        <v>22.082888510014502</v>
      </c>
    </row>
    <row r="27" spans="1:9" ht="18.75" customHeight="1">
      <c r="A27" s="76" t="s">
        <v>17</v>
      </c>
      <c r="B27" s="73" t="s">
        <v>151</v>
      </c>
      <c r="C27" s="74"/>
      <c r="D27" s="73" t="s">
        <v>152</v>
      </c>
      <c r="E27" s="74"/>
      <c r="F27" s="73" t="s">
        <v>179</v>
      </c>
      <c r="G27" s="74"/>
      <c r="H27" s="71" t="s">
        <v>163</v>
      </c>
      <c r="I27" s="72"/>
    </row>
    <row r="28" spans="1:9" ht="18.75" customHeight="1">
      <c r="A28" s="78"/>
      <c r="B28" s="4" t="s">
        <v>323</v>
      </c>
      <c r="C28" s="20" t="s">
        <v>1</v>
      </c>
      <c r="D28" s="4" t="s">
        <v>323</v>
      </c>
      <c r="E28" s="20" t="s">
        <v>1</v>
      </c>
      <c r="F28" s="4" t="s">
        <v>323</v>
      </c>
      <c r="G28" s="20" t="s">
        <v>1</v>
      </c>
      <c r="H28" s="4" t="s">
        <v>323</v>
      </c>
      <c r="I28" s="20" t="s">
        <v>1</v>
      </c>
    </row>
    <row r="29" spans="1:9" ht="18.75" customHeight="1">
      <c r="A29" s="66" t="s">
        <v>15</v>
      </c>
      <c r="B29" s="5">
        <f aca="true" t="shared" si="8" ref="B29:I29">SUM(B30:B38)</f>
        <v>2435</v>
      </c>
      <c r="C29" s="21">
        <f t="shared" si="8"/>
        <v>100</v>
      </c>
      <c r="D29" s="5">
        <f t="shared" si="8"/>
        <v>5280</v>
      </c>
      <c r="E29" s="21">
        <f t="shared" si="8"/>
        <v>99.99999999999999</v>
      </c>
      <c r="F29" s="5">
        <f t="shared" si="8"/>
        <v>22399</v>
      </c>
      <c r="G29" s="21">
        <f t="shared" si="8"/>
        <v>100.00000000000001</v>
      </c>
      <c r="H29" s="5">
        <f t="shared" si="8"/>
        <v>103805</v>
      </c>
      <c r="I29" s="21">
        <f t="shared" si="8"/>
        <v>99.99999999999999</v>
      </c>
    </row>
    <row r="30" spans="1:9" ht="18.75" customHeight="1">
      <c r="A30" s="67" t="s">
        <v>5</v>
      </c>
      <c r="B30" s="6">
        <v>77</v>
      </c>
      <c r="C30" s="22">
        <f>B30/B$29*100</f>
        <v>3.162217659137577</v>
      </c>
      <c r="D30" s="6">
        <v>415</v>
      </c>
      <c r="E30" s="22">
        <f>D30/D$29*100</f>
        <v>7.859848484848484</v>
      </c>
      <c r="F30" s="13">
        <v>618</v>
      </c>
      <c r="G30" s="22">
        <f aca="true" t="shared" si="9" ref="G30:G38">F30/F$29*100</f>
        <v>2.7590517433814012</v>
      </c>
      <c r="H30" s="11">
        <v>22143</v>
      </c>
      <c r="I30" s="27">
        <f aca="true" t="shared" si="10" ref="I30:I38">H30/H$29*100</f>
        <v>21.331342420885314</v>
      </c>
    </row>
    <row r="31" spans="1:9" ht="18.75" customHeight="1">
      <c r="A31" s="67" t="s">
        <v>6</v>
      </c>
      <c r="B31" s="6">
        <v>144</v>
      </c>
      <c r="C31" s="22">
        <f aca="true" t="shared" si="11" ref="C31:E37">B31/B$29*100</f>
        <v>5.9137577002053385</v>
      </c>
      <c r="D31" s="6">
        <v>656</v>
      </c>
      <c r="E31" s="22">
        <f t="shared" si="11"/>
        <v>12.424242424242424</v>
      </c>
      <c r="F31" s="13">
        <v>1342</v>
      </c>
      <c r="G31" s="22">
        <f t="shared" si="9"/>
        <v>5.991338899057993</v>
      </c>
      <c r="H31" s="11">
        <v>20622</v>
      </c>
      <c r="I31" s="27">
        <f t="shared" si="10"/>
        <v>19.86609508212514</v>
      </c>
    </row>
    <row r="32" spans="1:9" ht="18.75" customHeight="1">
      <c r="A32" s="67" t="s">
        <v>7</v>
      </c>
      <c r="B32" s="6">
        <v>313</v>
      </c>
      <c r="C32" s="22">
        <f t="shared" si="11"/>
        <v>12.854209445585216</v>
      </c>
      <c r="D32" s="6">
        <v>921</v>
      </c>
      <c r="E32" s="22">
        <f t="shared" si="11"/>
        <v>17.44318181818182</v>
      </c>
      <c r="F32" s="13">
        <v>3459</v>
      </c>
      <c r="G32" s="22">
        <f t="shared" si="9"/>
        <v>15.44265368989687</v>
      </c>
      <c r="H32" s="11">
        <v>20483</v>
      </c>
      <c r="I32" s="27">
        <f t="shared" si="10"/>
        <v>19.732190164250277</v>
      </c>
    </row>
    <row r="33" spans="1:9" ht="18.75" customHeight="1">
      <c r="A33" s="67" t="s">
        <v>8</v>
      </c>
      <c r="B33" s="6">
        <v>236</v>
      </c>
      <c r="C33" s="22">
        <f t="shared" si="11"/>
        <v>9.69199178644764</v>
      </c>
      <c r="D33" s="6">
        <v>343</v>
      </c>
      <c r="E33" s="22">
        <f t="shared" si="11"/>
        <v>6.496212121212121</v>
      </c>
      <c r="F33" s="13">
        <v>2449</v>
      </c>
      <c r="G33" s="22">
        <f t="shared" si="9"/>
        <v>10.933523818027592</v>
      </c>
      <c r="H33" s="11">
        <v>10834</v>
      </c>
      <c r="I33" s="27">
        <f t="shared" si="10"/>
        <v>10.436876836375896</v>
      </c>
    </row>
    <row r="34" spans="1:9" ht="18.75" customHeight="1">
      <c r="A34" s="67" t="s">
        <v>9</v>
      </c>
      <c r="B34" s="6">
        <v>191</v>
      </c>
      <c r="C34" s="22">
        <f t="shared" si="11"/>
        <v>7.84394250513347</v>
      </c>
      <c r="D34" s="6">
        <v>790</v>
      </c>
      <c r="E34" s="22">
        <f t="shared" si="11"/>
        <v>14.962121212121213</v>
      </c>
      <c r="F34" s="13">
        <v>3432</v>
      </c>
      <c r="G34" s="22">
        <f t="shared" si="9"/>
        <v>15.322112594312246</v>
      </c>
      <c r="H34" s="11">
        <v>11155</v>
      </c>
      <c r="I34" s="27">
        <f t="shared" si="10"/>
        <v>10.746110495640865</v>
      </c>
    </row>
    <row r="35" spans="1:9" ht="18.75" customHeight="1">
      <c r="A35" s="67" t="s">
        <v>10</v>
      </c>
      <c r="B35" s="6">
        <v>540</v>
      </c>
      <c r="C35" s="22">
        <f t="shared" si="11"/>
        <v>22.176591375770023</v>
      </c>
      <c r="D35" s="6">
        <v>778</v>
      </c>
      <c r="E35" s="22">
        <f t="shared" si="11"/>
        <v>14.734848484848484</v>
      </c>
      <c r="F35" s="13">
        <v>5508</v>
      </c>
      <c r="G35" s="22">
        <f t="shared" si="9"/>
        <v>24.59038349926336</v>
      </c>
      <c r="H35" s="11">
        <v>10572</v>
      </c>
      <c r="I35" s="27">
        <f t="shared" si="10"/>
        <v>10.184480516352776</v>
      </c>
    </row>
    <row r="36" spans="1:9" ht="18.75" customHeight="1">
      <c r="A36" s="67" t="s">
        <v>11</v>
      </c>
      <c r="B36" s="6">
        <v>652</v>
      </c>
      <c r="C36" s="22">
        <f t="shared" si="11"/>
        <v>26.776180698151954</v>
      </c>
      <c r="D36" s="6">
        <v>867</v>
      </c>
      <c r="E36" s="22">
        <f t="shared" si="11"/>
        <v>16.420454545454547</v>
      </c>
      <c r="F36" s="13">
        <v>3958</v>
      </c>
      <c r="G36" s="22">
        <f t="shared" si="9"/>
        <v>17.670431715701593</v>
      </c>
      <c r="H36" s="11">
        <v>4303</v>
      </c>
      <c r="I36" s="27">
        <f t="shared" si="10"/>
        <v>4.145272385723231</v>
      </c>
    </row>
    <row r="37" spans="1:9" ht="18.75" customHeight="1">
      <c r="A37" s="67" t="s">
        <v>12</v>
      </c>
      <c r="B37" s="6">
        <v>282</v>
      </c>
      <c r="C37" s="22">
        <f t="shared" si="11"/>
        <v>11.58110882956879</v>
      </c>
      <c r="D37" s="6">
        <v>510</v>
      </c>
      <c r="E37" s="22">
        <f t="shared" si="11"/>
        <v>9.659090909090908</v>
      </c>
      <c r="F37" s="13">
        <v>664</v>
      </c>
      <c r="G37" s="22">
        <f t="shared" si="9"/>
        <v>2.9644180543774277</v>
      </c>
      <c r="H37" s="11">
        <v>2002</v>
      </c>
      <c r="I37" s="27">
        <f t="shared" si="10"/>
        <v>1.928616155291171</v>
      </c>
    </row>
    <row r="38" spans="1:9" ht="18.75" customHeight="1" thickBot="1">
      <c r="A38" s="408" t="s">
        <v>14</v>
      </c>
      <c r="B38" s="70" t="s">
        <v>3</v>
      </c>
      <c r="C38" s="25" t="s">
        <v>4</v>
      </c>
      <c r="D38" s="7" t="s">
        <v>3</v>
      </c>
      <c r="E38" s="25" t="s">
        <v>4</v>
      </c>
      <c r="F38" s="9">
        <v>969</v>
      </c>
      <c r="G38" s="23">
        <f t="shared" si="9"/>
        <v>4.326085985981517</v>
      </c>
      <c r="H38" s="409">
        <v>1691</v>
      </c>
      <c r="I38" s="410">
        <f t="shared" si="10"/>
        <v>1.6290159433553295</v>
      </c>
    </row>
    <row r="39" ht="11.25" customHeight="1" thickBot="1">
      <c r="H39" s="44" t="s">
        <v>16</v>
      </c>
    </row>
    <row r="40" spans="1:9" ht="18.75" customHeight="1">
      <c r="A40" s="76" t="s">
        <v>17</v>
      </c>
      <c r="B40" s="71" t="s">
        <v>164</v>
      </c>
      <c r="C40" s="72"/>
      <c r="D40" s="71" t="s">
        <v>153</v>
      </c>
      <c r="E40" s="72"/>
      <c r="F40" s="79" t="s">
        <v>144</v>
      </c>
      <c r="G40" s="72"/>
      <c r="H40" s="79" t="s">
        <v>154</v>
      </c>
      <c r="I40" s="72"/>
    </row>
    <row r="41" spans="1:9" ht="18.75" customHeight="1">
      <c r="A41" s="77"/>
      <c r="B41" s="4" t="s">
        <v>323</v>
      </c>
      <c r="C41" s="20" t="s">
        <v>1</v>
      </c>
      <c r="D41" s="4" t="s">
        <v>323</v>
      </c>
      <c r="E41" s="20" t="s">
        <v>1</v>
      </c>
      <c r="F41" s="4" t="s">
        <v>323</v>
      </c>
      <c r="G41" s="20" t="s">
        <v>1</v>
      </c>
      <c r="H41" s="4" t="s">
        <v>323</v>
      </c>
      <c r="I41" s="20" t="s">
        <v>1</v>
      </c>
    </row>
    <row r="42" spans="1:9" ht="18.75" customHeight="1">
      <c r="A42" s="66" t="s">
        <v>15</v>
      </c>
      <c r="B42" s="5">
        <f aca="true" t="shared" si="12" ref="B42:I42">SUM(B43:B51)</f>
        <v>11742</v>
      </c>
      <c r="C42" s="21">
        <f t="shared" si="12"/>
        <v>100</v>
      </c>
      <c r="D42" s="5">
        <f t="shared" si="12"/>
        <v>7673</v>
      </c>
      <c r="E42" s="21">
        <f t="shared" si="12"/>
        <v>100</v>
      </c>
      <c r="F42" s="5">
        <f t="shared" si="12"/>
        <v>11450</v>
      </c>
      <c r="G42" s="21">
        <f t="shared" si="12"/>
        <v>100.00000000000001</v>
      </c>
      <c r="H42" s="5">
        <f t="shared" si="12"/>
        <v>44283</v>
      </c>
      <c r="I42" s="21">
        <f t="shared" si="12"/>
        <v>100</v>
      </c>
    </row>
    <row r="43" spans="1:9" ht="18.75" customHeight="1">
      <c r="A43" s="67" t="s">
        <v>5</v>
      </c>
      <c r="B43" s="11">
        <v>837</v>
      </c>
      <c r="C43" s="27">
        <f>B43/B$42*100</f>
        <v>7.128257537046499</v>
      </c>
      <c r="D43" s="11">
        <v>3352</v>
      </c>
      <c r="E43" s="27">
        <f>D43/D$42*100</f>
        <v>43.685650983969765</v>
      </c>
      <c r="F43" s="14">
        <v>3169</v>
      </c>
      <c r="G43" s="27">
        <f aca="true" t="shared" si="13" ref="G43:G50">F43/F$42*100</f>
        <v>27.676855895196507</v>
      </c>
      <c r="H43" s="11">
        <v>11808</v>
      </c>
      <c r="I43" s="27">
        <f aca="true" t="shared" si="14" ref="I43:I51">H43/H$42*100</f>
        <v>26.664860104328973</v>
      </c>
    </row>
    <row r="44" spans="1:9" ht="18.75" customHeight="1">
      <c r="A44" s="67" t="s">
        <v>6</v>
      </c>
      <c r="B44" s="11">
        <v>1648</v>
      </c>
      <c r="C44" s="27">
        <f aca="true" t="shared" si="15" ref="C44:E51">B44/B$42*100</f>
        <v>14.035087719298245</v>
      </c>
      <c r="D44" s="11">
        <v>1411</v>
      </c>
      <c r="E44" s="27">
        <f t="shared" si="15"/>
        <v>18.38915678352665</v>
      </c>
      <c r="F44" s="14">
        <v>2476</v>
      </c>
      <c r="G44" s="27">
        <f t="shared" si="13"/>
        <v>21.624454148471617</v>
      </c>
      <c r="H44" s="11">
        <v>9115</v>
      </c>
      <c r="I44" s="27">
        <f t="shared" si="14"/>
        <v>20.583519635074406</v>
      </c>
    </row>
    <row r="45" spans="1:9" ht="18.75" customHeight="1">
      <c r="A45" s="67" t="s">
        <v>7</v>
      </c>
      <c r="B45" s="11">
        <v>2680</v>
      </c>
      <c r="C45" s="27">
        <f t="shared" si="15"/>
        <v>22.8240504173054</v>
      </c>
      <c r="D45" s="11">
        <v>1444</v>
      </c>
      <c r="E45" s="27">
        <f t="shared" si="15"/>
        <v>18.819236283070506</v>
      </c>
      <c r="F45" s="14">
        <v>1887</v>
      </c>
      <c r="G45" s="27">
        <f t="shared" si="13"/>
        <v>16.480349344978166</v>
      </c>
      <c r="H45" s="11">
        <v>9266</v>
      </c>
      <c r="I45" s="27">
        <f t="shared" si="14"/>
        <v>20.92450827631371</v>
      </c>
    </row>
    <row r="46" spans="1:9" ht="18.75" customHeight="1">
      <c r="A46" s="67" t="s">
        <v>8</v>
      </c>
      <c r="B46" s="11">
        <v>1831</v>
      </c>
      <c r="C46" s="27">
        <f t="shared" si="15"/>
        <v>15.593595639584398</v>
      </c>
      <c r="D46" s="11">
        <v>648</v>
      </c>
      <c r="E46" s="27">
        <f t="shared" si="15"/>
        <v>8.445197445588427</v>
      </c>
      <c r="F46" s="14">
        <v>958</v>
      </c>
      <c r="G46" s="27">
        <f t="shared" si="13"/>
        <v>8.366812227074236</v>
      </c>
      <c r="H46" s="11">
        <v>5056</v>
      </c>
      <c r="I46" s="27">
        <f t="shared" si="14"/>
        <v>11.417473974211322</v>
      </c>
    </row>
    <row r="47" spans="1:9" ht="18.75" customHeight="1">
      <c r="A47" s="67" t="s">
        <v>9</v>
      </c>
      <c r="B47" s="11">
        <v>2236</v>
      </c>
      <c r="C47" s="27">
        <f t="shared" si="15"/>
        <v>19.042752512348834</v>
      </c>
      <c r="D47" s="11">
        <v>694</v>
      </c>
      <c r="E47" s="27">
        <f t="shared" si="15"/>
        <v>9.044702202528345</v>
      </c>
      <c r="F47" s="14">
        <v>1113</v>
      </c>
      <c r="G47" s="27">
        <f t="shared" si="13"/>
        <v>9.720524017467248</v>
      </c>
      <c r="H47" s="11">
        <v>3452</v>
      </c>
      <c r="I47" s="27">
        <f t="shared" si="14"/>
        <v>7.795316487139535</v>
      </c>
    </row>
    <row r="48" spans="1:9" ht="18.75" customHeight="1">
      <c r="A48" s="67" t="s">
        <v>10</v>
      </c>
      <c r="B48" s="11">
        <v>1567</v>
      </c>
      <c r="C48" s="27">
        <f t="shared" si="15"/>
        <v>13.34525634474536</v>
      </c>
      <c r="D48" s="11">
        <v>124</v>
      </c>
      <c r="E48" s="27">
        <f t="shared" si="15"/>
        <v>1.6160563013163038</v>
      </c>
      <c r="F48" s="14">
        <v>1019</v>
      </c>
      <c r="G48" s="27">
        <f t="shared" si="13"/>
        <v>8.899563318777293</v>
      </c>
      <c r="H48" s="11">
        <v>2221</v>
      </c>
      <c r="I48" s="27">
        <f t="shared" si="14"/>
        <v>5.015468690016485</v>
      </c>
    </row>
    <row r="49" spans="1:9" ht="18.75" customHeight="1">
      <c r="A49" s="67" t="s">
        <v>11</v>
      </c>
      <c r="B49" s="11">
        <v>379</v>
      </c>
      <c r="C49" s="27">
        <f t="shared" si="15"/>
        <v>3.227729517969682</v>
      </c>
      <c r="D49" s="18" t="s">
        <v>3</v>
      </c>
      <c r="E49" s="28" t="s">
        <v>4</v>
      </c>
      <c r="F49" s="14">
        <v>288</v>
      </c>
      <c r="G49" s="27">
        <f t="shared" si="13"/>
        <v>2.51528384279476</v>
      </c>
      <c r="H49" s="11">
        <v>964</v>
      </c>
      <c r="I49" s="27">
        <f t="shared" si="14"/>
        <v>2.1769076169184562</v>
      </c>
    </row>
    <row r="50" spans="1:9" ht="18.75" customHeight="1">
      <c r="A50" s="67" t="s">
        <v>12</v>
      </c>
      <c r="B50" s="19" t="s">
        <v>3</v>
      </c>
      <c r="C50" s="28" t="s">
        <v>4</v>
      </c>
      <c r="D50" s="18" t="s">
        <v>3</v>
      </c>
      <c r="E50" s="28" t="s">
        <v>4</v>
      </c>
      <c r="F50" s="14">
        <v>540</v>
      </c>
      <c r="G50" s="27">
        <f t="shared" si="13"/>
        <v>4.716157205240175</v>
      </c>
      <c r="H50" s="11" t="s">
        <v>3</v>
      </c>
      <c r="I50" s="28" t="s">
        <v>4</v>
      </c>
    </row>
    <row r="51" spans="1:9" ht="18.75" customHeight="1" thickBot="1">
      <c r="A51" s="408" t="s">
        <v>14</v>
      </c>
      <c r="B51" s="411">
        <v>564</v>
      </c>
      <c r="C51" s="109">
        <f t="shared" si="15"/>
        <v>4.803270311701584</v>
      </c>
      <c r="D51" s="411" t="s">
        <v>3</v>
      </c>
      <c r="E51" s="109" t="s">
        <v>4</v>
      </c>
      <c r="F51" s="107" t="s">
        <v>3</v>
      </c>
      <c r="G51" s="109" t="s">
        <v>4</v>
      </c>
      <c r="H51" s="409">
        <v>2401</v>
      </c>
      <c r="I51" s="410">
        <f t="shared" si="14"/>
        <v>5.421945215997109</v>
      </c>
    </row>
    <row r="52" spans="1:9" ht="18.75" customHeight="1">
      <c r="A52" s="76" t="s">
        <v>17</v>
      </c>
      <c r="B52" s="71" t="s">
        <v>155</v>
      </c>
      <c r="C52" s="72"/>
      <c r="D52" s="71" t="s">
        <v>156</v>
      </c>
      <c r="E52" s="72"/>
      <c r="F52" s="71" t="s">
        <v>157</v>
      </c>
      <c r="G52" s="72"/>
      <c r="H52" s="79" t="s">
        <v>158</v>
      </c>
      <c r="I52" s="72"/>
    </row>
    <row r="53" spans="1:9" ht="18.75" customHeight="1">
      <c r="A53" s="78"/>
      <c r="B53" s="4" t="s">
        <v>323</v>
      </c>
      <c r="C53" s="20" t="s">
        <v>1</v>
      </c>
      <c r="D53" s="4" t="s">
        <v>323</v>
      </c>
      <c r="E53" s="20" t="s">
        <v>1</v>
      </c>
      <c r="F53" s="4" t="s">
        <v>323</v>
      </c>
      <c r="G53" s="20" t="s">
        <v>1</v>
      </c>
      <c r="H53" s="4" t="s">
        <v>323</v>
      </c>
      <c r="I53" s="20" t="s">
        <v>1</v>
      </c>
    </row>
    <row r="54" spans="1:9" ht="18.75" customHeight="1">
      <c r="A54" s="66" t="s">
        <v>15</v>
      </c>
      <c r="B54" s="5">
        <f aca="true" t="shared" si="16" ref="B54:I54">SUM(B55:B63)</f>
        <v>24470</v>
      </c>
      <c r="C54" s="21">
        <f t="shared" si="16"/>
        <v>100</v>
      </c>
      <c r="D54" s="5">
        <f t="shared" si="16"/>
        <v>24883</v>
      </c>
      <c r="E54" s="21">
        <f t="shared" si="16"/>
        <v>100</v>
      </c>
      <c r="F54" s="5">
        <f t="shared" si="16"/>
        <v>71664</v>
      </c>
      <c r="G54" s="21">
        <f t="shared" si="16"/>
        <v>99.99999999999999</v>
      </c>
      <c r="H54" s="5">
        <f t="shared" si="16"/>
        <v>6281</v>
      </c>
      <c r="I54" s="21">
        <f t="shared" si="16"/>
        <v>100</v>
      </c>
    </row>
    <row r="55" spans="1:9" ht="18.75" customHeight="1">
      <c r="A55" s="67" t="s">
        <v>5</v>
      </c>
      <c r="B55" s="11">
        <v>8179</v>
      </c>
      <c r="C55" s="27">
        <f>B55/B$54*100</f>
        <v>33.42460155292194</v>
      </c>
      <c r="D55" s="11">
        <v>2093</v>
      </c>
      <c r="E55" s="27">
        <f>D55/D$54*100</f>
        <v>8.411365189084917</v>
      </c>
      <c r="F55" s="14">
        <v>2832</v>
      </c>
      <c r="G55" s="27">
        <f aca="true" t="shared" si="17" ref="G55:G63">F55/F$54*100</f>
        <v>3.9517749497655728</v>
      </c>
      <c r="H55" s="11">
        <v>665</v>
      </c>
      <c r="I55" s="27">
        <f aca="true" t="shared" si="18" ref="I55:I63">H55/H$54*100</f>
        <v>10.587486069097277</v>
      </c>
    </row>
    <row r="56" spans="1:9" ht="18.75" customHeight="1">
      <c r="A56" s="67" t="s">
        <v>6</v>
      </c>
      <c r="B56" s="11">
        <v>3237</v>
      </c>
      <c r="C56" s="27">
        <f aca="true" t="shared" si="19" ref="C56:E63">B56/B$54*100</f>
        <v>13.228442991418063</v>
      </c>
      <c r="D56" s="11">
        <v>1704</v>
      </c>
      <c r="E56" s="27">
        <f t="shared" si="19"/>
        <v>6.848048868705542</v>
      </c>
      <c r="F56" s="14">
        <v>6915</v>
      </c>
      <c r="G56" s="27">
        <f t="shared" si="17"/>
        <v>9.64919624916276</v>
      </c>
      <c r="H56" s="11">
        <v>716</v>
      </c>
      <c r="I56" s="27">
        <f t="shared" si="18"/>
        <v>11.399458684922784</v>
      </c>
    </row>
    <row r="57" spans="1:9" ht="18.75" customHeight="1">
      <c r="A57" s="67" t="s">
        <v>7</v>
      </c>
      <c r="B57" s="11">
        <v>3602</v>
      </c>
      <c r="C57" s="27">
        <f t="shared" si="19"/>
        <v>14.720065386187168</v>
      </c>
      <c r="D57" s="11">
        <v>4432</v>
      </c>
      <c r="E57" s="27">
        <f t="shared" si="19"/>
        <v>17.811357151468872</v>
      </c>
      <c r="F57" s="14">
        <v>11374</v>
      </c>
      <c r="G57" s="27">
        <f t="shared" si="17"/>
        <v>15.871288233980799</v>
      </c>
      <c r="H57" s="11">
        <v>1110</v>
      </c>
      <c r="I57" s="27">
        <f t="shared" si="18"/>
        <v>17.672345167966885</v>
      </c>
    </row>
    <row r="58" spans="1:9" ht="18.75" customHeight="1">
      <c r="A58" s="67" t="s">
        <v>8</v>
      </c>
      <c r="B58" s="11">
        <v>2193</v>
      </c>
      <c r="C58" s="27">
        <f t="shared" si="19"/>
        <v>8.961994278708623</v>
      </c>
      <c r="D58" s="11">
        <v>2758</v>
      </c>
      <c r="E58" s="27">
        <f t="shared" si="19"/>
        <v>11.083872523409557</v>
      </c>
      <c r="F58" s="14">
        <v>8335</v>
      </c>
      <c r="G58" s="27">
        <f t="shared" si="17"/>
        <v>11.630665327081937</v>
      </c>
      <c r="H58" s="11">
        <v>678</v>
      </c>
      <c r="I58" s="27">
        <f t="shared" si="18"/>
        <v>10.794459480974366</v>
      </c>
    </row>
    <row r="59" spans="1:9" ht="18.75" customHeight="1">
      <c r="A59" s="67" t="s">
        <v>9</v>
      </c>
      <c r="B59" s="11">
        <v>2966</v>
      </c>
      <c r="C59" s="27">
        <f t="shared" si="19"/>
        <v>12.120964446260727</v>
      </c>
      <c r="D59" s="11">
        <v>5339</v>
      </c>
      <c r="E59" s="27">
        <f t="shared" si="19"/>
        <v>21.45641602700639</v>
      </c>
      <c r="F59" s="14">
        <v>9127</v>
      </c>
      <c r="G59" s="27">
        <f t="shared" si="17"/>
        <v>12.735822728287562</v>
      </c>
      <c r="H59" s="11">
        <v>636</v>
      </c>
      <c r="I59" s="27">
        <f t="shared" si="18"/>
        <v>10.12577615029454</v>
      </c>
    </row>
    <row r="60" spans="1:9" ht="18.75" customHeight="1">
      <c r="A60" s="67" t="s">
        <v>10</v>
      </c>
      <c r="B60" s="11">
        <v>3416</v>
      </c>
      <c r="C60" s="27">
        <f t="shared" si="19"/>
        <v>13.959950960359624</v>
      </c>
      <c r="D60" s="11">
        <v>5364</v>
      </c>
      <c r="E60" s="27">
        <f t="shared" si="19"/>
        <v>21.55688622754491</v>
      </c>
      <c r="F60" s="14">
        <v>11465</v>
      </c>
      <c r="G60" s="27">
        <f t="shared" si="17"/>
        <v>15.998269703058718</v>
      </c>
      <c r="H60" s="11">
        <v>595</v>
      </c>
      <c r="I60" s="27">
        <f t="shared" si="18"/>
        <v>9.473013851297564</v>
      </c>
    </row>
    <row r="61" spans="1:9" ht="18.75" customHeight="1">
      <c r="A61" s="67" t="s">
        <v>11</v>
      </c>
      <c r="B61" s="11">
        <v>877</v>
      </c>
      <c r="C61" s="27">
        <f t="shared" si="19"/>
        <v>3.58398038414385</v>
      </c>
      <c r="D61" s="11">
        <v>1821</v>
      </c>
      <c r="E61" s="27">
        <f t="shared" si="19"/>
        <v>7.318249407225817</v>
      </c>
      <c r="F61" s="14">
        <v>9192</v>
      </c>
      <c r="G61" s="27">
        <f t="shared" si="17"/>
        <v>12.826523777628934</v>
      </c>
      <c r="H61" s="11">
        <v>1527</v>
      </c>
      <c r="I61" s="27">
        <f t="shared" si="18"/>
        <v>24.311415379716607</v>
      </c>
    </row>
    <row r="62" spans="1:9" ht="18.75" customHeight="1">
      <c r="A62" s="67" t="s">
        <v>12</v>
      </c>
      <c r="B62" s="18" t="s">
        <v>3</v>
      </c>
      <c r="C62" s="28" t="s">
        <v>4</v>
      </c>
      <c r="D62" s="11">
        <v>202</v>
      </c>
      <c r="E62" s="27">
        <f t="shared" si="19"/>
        <v>0.8117992203512439</v>
      </c>
      <c r="F62" s="14">
        <v>5135</v>
      </c>
      <c r="G62" s="27">
        <f t="shared" si="17"/>
        <v>7.165382897968296</v>
      </c>
      <c r="H62" s="11" t="s">
        <v>3</v>
      </c>
      <c r="I62" s="28" t="s">
        <v>4</v>
      </c>
    </row>
    <row r="63" spans="1:9" ht="18.75" customHeight="1" thickBot="1">
      <c r="A63" s="408" t="s">
        <v>14</v>
      </c>
      <c r="B63" s="70" t="s">
        <v>3</v>
      </c>
      <c r="C63" s="25" t="s">
        <v>4</v>
      </c>
      <c r="D63" s="409">
        <v>1170</v>
      </c>
      <c r="E63" s="410">
        <f t="shared" si="19"/>
        <v>4.702005385202749</v>
      </c>
      <c r="F63" s="107">
        <v>7289</v>
      </c>
      <c r="G63" s="410">
        <f t="shared" si="17"/>
        <v>10.171076133065418</v>
      </c>
      <c r="H63" s="409">
        <v>354</v>
      </c>
      <c r="I63" s="410">
        <f t="shared" si="18"/>
        <v>5.636045215729979</v>
      </c>
    </row>
    <row r="64" spans="1:5" ht="18.75" customHeight="1">
      <c r="A64" s="78" t="s">
        <v>17</v>
      </c>
      <c r="B64" s="77" t="s">
        <v>159</v>
      </c>
      <c r="C64" s="116"/>
      <c r="D64" s="77" t="s">
        <v>160</v>
      </c>
      <c r="E64" s="116"/>
    </row>
    <row r="65" spans="1:5" ht="18.75" customHeight="1">
      <c r="A65" s="78"/>
      <c r="B65" s="4" t="s">
        <v>323</v>
      </c>
      <c r="C65" s="20" t="s">
        <v>1</v>
      </c>
      <c r="D65" s="4" t="s">
        <v>323</v>
      </c>
      <c r="E65" s="20" t="s">
        <v>1</v>
      </c>
    </row>
    <row r="66" spans="1:5" ht="18.75" customHeight="1">
      <c r="A66" s="66" t="s">
        <v>15</v>
      </c>
      <c r="B66" s="5">
        <f>SUM(B67:B75)</f>
        <v>30324</v>
      </c>
      <c r="C66" s="21">
        <f>SUM(C67:C75)</f>
        <v>100.00000000000003</v>
      </c>
      <c r="D66" s="5">
        <f>SUM(D67:D75)</f>
        <v>20947</v>
      </c>
      <c r="E66" s="21">
        <f>SUM(E67:E75)</f>
        <v>100</v>
      </c>
    </row>
    <row r="67" spans="1:5" ht="18.75" customHeight="1">
      <c r="A67" s="67" t="s">
        <v>5</v>
      </c>
      <c r="B67" s="11">
        <v>5044</v>
      </c>
      <c r="C67" s="27">
        <f>B67/B$66*100</f>
        <v>16.633689486875085</v>
      </c>
      <c r="D67" s="11">
        <v>470</v>
      </c>
      <c r="E67" s="27">
        <f aca="true" t="shared" si="20" ref="E67:E75">D67/D$66*100</f>
        <v>2.243758056046212</v>
      </c>
    </row>
    <row r="68" spans="1:5" ht="18.75" customHeight="1">
      <c r="A68" s="67" t="s">
        <v>6</v>
      </c>
      <c r="B68" s="11">
        <v>3580</v>
      </c>
      <c r="C68" s="27">
        <f aca="true" t="shared" si="21" ref="C68:C75">B68/B$66*100</f>
        <v>11.805830365387152</v>
      </c>
      <c r="D68" s="11">
        <v>900</v>
      </c>
      <c r="E68" s="27">
        <f t="shared" si="20"/>
        <v>4.29655797966296</v>
      </c>
    </row>
    <row r="69" spans="1:5" ht="18.75" customHeight="1">
      <c r="A69" s="67" t="s">
        <v>7</v>
      </c>
      <c r="B69" s="11">
        <v>3523</v>
      </c>
      <c r="C69" s="27">
        <f t="shared" si="21"/>
        <v>11.617860440575122</v>
      </c>
      <c r="D69" s="11">
        <v>978</v>
      </c>
      <c r="E69" s="27">
        <f t="shared" si="20"/>
        <v>4.668926337900416</v>
      </c>
    </row>
    <row r="70" spans="1:5" ht="18.75" customHeight="1">
      <c r="A70" s="67" t="s">
        <v>8</v>
      </c>
      <c r="B70" s="11">
        <v>2213</v>
      </c>
      <c r="C70" s="27">
        <f t="shared" si="21"/>
        <v>7.297849887877589</v>
      </c>
      <c r="D70" s="11">
        <v>624</v>
      </c>
      <c r="E70" s="27">
        <f t="shared" si="20"/>
        <v>2.9789468658996516</v>
      </c>
    </row>
    <row r="71" spans="1:5" ht="18.75" customHeight="1">
      <c r="A71" s="67" t="s">
        <v>9</v>
      </c>
      <c r="B71" s="11">
        <v>3088</v>
      </c>
      <c r="C71" s="27">
        <f t="shared" si="21"/>
        <v>10.18335311964121</v>
      </c>
      <c r="D71" s="11">
        <v>1460</v>
      </c>
      <c r="E71" s="27">
        <f t="shared" si="20"/>
        <v>6.969971833675466</v>
      </c>
    </row>
    <row r="72" spans="1:5" ht="18.75" customHeight="1">
      <c r="A72" s="67" t="s">
        <v>10</v>
      </c>
      <c r="B72" s="11">
        <v>4744</v>
      </c>
      <c r="C72" s="27">
        <f t="shared" si="21"/>
        <v>15.644374093127556</v>
      </c>
      <c r="D72" s="11">
        <v>3269</v>
      </c>
      <c r="E72" s="27">
        <f t="shared" si="20"/>
        <v>15.606053372798016</v>
      </c>
    </row>
    <row r="73" spans="1:5" ht="18.75" customHeight="1">
      <c r="A73" s="67" t="s">
        <v>11</v>
      </c>
      <c r="B73" s="11">
        <v>3577</v>
      </c>
      <c r="C73" s="27">
        <f t="shared" si="21"/>
        <v>11.795937211449676</v>
      </c>
      <c r="D73" s="11">
        <v>3101</v>
      </c>
      <c r="E73" s="27">
        <f t="shared" si="20"/>
        <v>14.80402921659426</v>
      </c>
    </row>
    <row r="74" spans="1:5" ht="18.75" customHeight="1">
      <c r="A74" s="67" t="s">
        <v>12</v>
      </c>
      <c r="B74" s="18">
        <v>439</v>
      </c>
      <c r="C74" s="28">
        <f t="shared" si="21"/>
        <v>1.4476981928505475</v>
      </c>
      <c r="D74" s="11">
        <v>1506</v>
      </c>
      <c r="E74" s="27">
        <f t="shared" si="20"/>
        <v>7.189573685969351</v>
      </c>
    </row>
    <row r="75" spans="1:5" ht="18.75" customHeight="1" thickBot="1">
      <c r="A75" s="408" t="s">
        <v>14</v>
      </c>
      <c r="B75" s="70">
        <v>4116</v>
      </c>
      <c r="C75" s="25">
        <f t="shared" si="21"/>
        <v>13.573407202216067</v>
      </c>
      <c r="D75" s="409">
        <v>8639</v>
      </c>
      <c r="E75" s="410">
        <f t="shared" si="20"/>
        <v>41.24218265145367</v>
      </c>
    </row>
  </sheetData>
  <sheetProtection/>
  <mergeCells count="28">
    <mergeCell ref="A52:A53"/>
    <mergeCell ref="B52:C52"/>
    <mergeCell ref="D52:E52"/>
    <mergeCell ref="F52:G52"/>
    <mergeCell ref="H52:I52"/>
    <mergeCell ref="A64:A65"/>
    <mergeCell ref="B64:C64"/>
    <mergeCell ref="D64:E64"/>
    <mergeCell ref="A27:A28"/>
    <mergeCell ref="B27:C27"/>
    <mergeCell ref="D27:E27"/>
    <mergeCell ref="F27:G27"/>
    <mergeCell ref="H27:I27"/>
    <mergeCell ref="A40:A41"/>
    <mergeCell ref="B40:C40"/>
    <mergeCell ref="D40:E40"/>
    <mergeCell ref="F40:G40"/>
    <mergeCell ref="H40:I40"/>
    <mergeCell ref="A3:A4"/>
    <mergeCell ref="B3:C3"/>
    <mergeCell ref="D3:E3"/>
    <mergeCell ref="F3:G3"/>
    <mergeCell ref="H3:I3"/>
    <mergeCell ref="A15:A16"/>
    <mergeCell ref="B15:C15"/>
    <mergeCell ref="D15:E15"/>
    <mergeCell ref="F15:G15"/>
    <mergeCell ref="H15:I15"/>
  </mergeCells>
  <printOptions/>
  <pageMargins left="0.7874015748031497" right="0.7874015748031497" top="0.7874015748031497" bottom="0.4724409448818898" header="0.5118110236220472" footer="0.31496062992125984"/>
  <pageSetup firstPageNumber="64" useFirstPageNumber="1" horizontalDpi="600" verticalDpi="600" orientation="portrait" paperSize="9" r:id="rId1"/>
  <headerFooter alignWithMargins="0">
    <oddFooter>&amp;C&amp;"ＭＳ 明朝,標準"- &amp;P&amp;  -</oddFooter>
  </headerFooter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31">
      <selection activeCell="A31" sqref="A31:C32"/>
    </sheetView>
  </sheetViews>
  <sheetFormatPr defaultColWidth="8.875" defaultRowHeight="12.75" customHeight="1"/>
  <cols>
    <col min="1" max="1" width="3.00390625" style="1" customWidth="1"/>
    <col min="2" max="2" width="1.12109375" style="1" customWidth="1"/>
    <col min="3" max="3" width="13.75390625" style="1" customWidth="1"/>
    <col min="4" max="4" width="9.125" style="3" customWidth="1"/>
    <col min="5" max="5" width="8.125" style="117" customWidth="1"/>
    <col min="6" max="6" width="8.50390625" style="3" customWidth="1"/>
    <col min="7" max="7" width="8.125" style="117" customWidth="1"/>
    <col min="8" max="8" width="8.50390625" style="3" customWidth="1"/>
    <col min="9" max="9" width="8.125" style="117" customWidth="1"/>
    <col min="10" max="10" width="9.50390625" style="3" customWidth="1"/>
    <col min="11" max="11" width="8.125" style="117" customWidth="1"/>
    <col min="12" max="16384" width="8.875" style="1" customWidth="1"/>
  </cols>
  <sheetData>
    <row r="1" spans="1:11" s="15" customFormat="1" ht="13.5">
      <c r="A1" s="15" t="s">
        <v>324</v>
      </c>
      <c r="D1" s="16"/>
      <c r="E1" s="87"/>
      <c r="F1" s="16"/>
      <c r="G1" s="87"/>
      <c r="H1" s="16"/>
      <c r="J1" s="88"/>
      <c r="K1" s="87"/>
    </row>
    <row r="2" spans="4:11" s="15" customFormat="1" ht="9.75" customHeight="1" thickBot="1">
      <c r="D2" s="16"/>
      <c r="E2" s="87"/>
      <c r="F2" s="16"/>
      <c r="G2" s="87"/>
      <c r="H2" s="16"/>
      <c r="J2" s="88" t="s">
        <v>325</v>
      </c>
      <c r="K2" s="87"/>
    </row>
    <row r="3" spans="1:11" s="2" customFormat="1" ht="15.75" customHeight="1">
      <c r="A3" s="76" t="s">
        <v>166</v>
      </c>
      <c r="B3" s="89"/>
      <c r="C3" s="90"/>
      <c r="D3" s="73" t="s">
        <v>2</v>
      </c>
      <c r="E3" s="74"/>
      <c r="F3" s="73" t="s">
        <v>143</v>
      </c>
      <c r="G3" s="74"/>
      <c r="H3" s="73" t="s">
        <v>145</v>
      </c>
      <c r="I3" s="74"/>
      <c r="J3" s="73" t="s">
        <v>146</v>
      </c>
      <c r="K3" s="74"/>
    </row>
    <row r="4" spans="1:11" s="2" customFormat="1" ht="15.75" customHeight="1">
      <c r="A4" s="91"/>
      <c r="B4" s="92"/>
      <c r="C4" s="92"/>
      <c r="D4" s="4" t="s">
        <v>323</v>
      </c>
      <c r="E4" s="20" t="s">
        <v>1</v>
      </c>
      <c r="F4" s="4" t="s">
        <v>323</v>
      </c>
      <c r="G4" s="20" t="s">
        <v>1</v>
      </c>
      <c r="H4" s="4" t="s">
        <v>323</v>
      </c>
      <c r="I4" s="20" t="s">
        <v>1</v>
      </c>
      <c r="J4" s="4" t="s">
        <v>323</v>
      </c>
      <c r="K4" s="20" t="s">
        <v>1</v>
      </c>
    </row>
    <row r="5" spans="1:11" ht="15.75" customHeight="1">
      <c r="A5" s="93" t="s">
        <v>167</v>
      </c>
      <c r="B5" s="94"/>
      <c r="C5" s="95"/>
      <c r="D5" s="5">
        <f aca="true" t="shared" si="0" ref="D5:K5">SUM(D6:D16)-SUM(D8:D14)</f>
        <v>504898</v>
      </c>
      <c r="E5" s="96">
        <f t="shared" si="0"/>
        <v>99.99999999999997</v>
      </c>
      <c r="F5" s="97">
        <f t="shared" si="0"/>
        <v>12838</v>
      </c>
      <c r="G5" s="96">
        <f t="shared" si="0"/>
        <v>100</v>
      </c>
      <c r="H5" s="97">
        <f t="shared" si="0"/>
        <v>8486</v>
      </c>
      <c r="I5" s="96">
        <f t="shared" si="0"/>
        <v>100</v>
      </c>
      <c r="J5" s="97">
        <f t="shared" si="0"/>
        <v>1875</v>
      </c>
      <c r="K5" s="96">
        <f t="shared" si="0"/>
        <v>99.99999999999999</v>
      </c>
    </row>
    <row r="6" spans="1:11" ht="15.75" customHeight="1">
      <c r="A6" s="91" t="s">
        <v>168</v>
      </c>
      <c r="B6" s="92"/>
      <c r="C6" s="92"/>
      <c r="D6" s="6">
        <v>74753</v>
      </c>
      <c r="E6" s="98">
        <f>D6/D$5*100</f>
        <v>14.805564688313282</v>
      </c>
      <c r="F6" s="19" t="s">
        <v>3</v>
      </c>
      <c r="G6" s="28" t="s">
        <v>4</v>
      </c>
      <c r="H6" s="19" t="s">
        <v>3</v>
      </c>
      <c r="I6" s="28" t="s">
        <v>4</v>
      </c>
      <c r="J6" s="19" t="s">
        <v>3</v>
      </c>
      <c r="K6" s="28" t="s">
        <v>4</v>
      </c>
    </row>
    <row r="7" spans="1:11" ht="15.75" customHeight="1">
      <c r="A7" s="100" t="s">
        <v>169</v>
      </c>
      <c r="B7" s="2"/>
      <c r="C7" s="2"/>
      <c r="D7" s="6">
        <v>382164</v>
      </c>
      <c r="E7" s="98">
        <f>D7/D$5*100</f>
        <v>75.6913277533284</v>
      </c>
      <c r="F7" s="101">
        <v>12456</v>
      </c>
      <c r="G7" s="98">
        <f>F7/F$5*100</f>
        <v>97.0244586384172</v>
      </c>
      <c r="H7" s="101">
        <v>8405</v>
      </c>
      <c r="I7" s="98">
        <f>H7/H$5*100</f>
        <v>99.04548668395003</v>
      </c>
      <c r="J7" s="412">
        <v>1585</v>
      </c>
      <c r="K7" s="98">
        <f>J7/J$5*100</f>
        <v>84.53333333333333</v>
      </c>
    </row>
    <row r="8" spans="1:11" ht="15.75" customHeight="1">
      <c r="A8" s="102"/>
      <c r="B8" s="103"/>
      <c r="C8" s="2" t="s">
        <v>170</v>
      </c>
      <c r="D8" s="6">
        <v>298319</v>
      </c>
      <c r="E8" s="98">
        <f aca="true" t="shared" si="1" ref="E8:G16">D8/D$5*100</f>
        <v>59.08500330759876</v>
      </c>
      <c r="F8" s="11">
        <v>9303</v>
      </c>
      <c r="G8" s="98">
        <f t="shared" si="1"/>
        <v>72.46455834242094</v>
      </c>
      <c r="H8" s="6">
        <v>6418</v>
      </c>
      <c r="I8" s="98">
        <f>H8/H$5*100</f>
        <v>75.6304501531935</v>
      </c>
      <c r="J8" s="412">
        <v>680</v>
      </c>
      <c r="K8" s="98">
        <f>J8/J$5*100</f>
        <v>36.266666666666666</v>
      </c>
    </row>
    <row r="9" spans="1:11" ht="15.75" customHeight="1">
      <c r="A9" s="102"/>
      <c r="B9" s="103"/>
      <c r="C9" s="2" t="s">
        <v>171</v>
      </c>
      <c r="D9" s="6">
        <v>292735</v>
      </c>
      <c r="E9" s="98">
        <f t="shared" si="1"/>
        <v>57.97903735011825</v>
      </c>
      <c r="F9" s="14">
        <v>9208</v>
      </c>
      <c r="G9" s="98">
        <f t="shared" si="1"/>
        <v>71.72456768967129</v>
      </c>
      <c r="H9" s="6">
        <v>6373</v>
      </c>
      <c r="I9" s="98">
        <f>H9/H$5*100</f>
        <v>75.10016497761018</v>
      </c>
      <c r="J9" s="412">
        <v>655</v>
      </c>
      <c r="K9" s="98">
        <f>J9/J$5*100</f>
        <v>34.93333333333333</v>
      </c>
    </row>
    <row r="10" spans="1:11" ht="15.75" customHeight="1">
      <c r="A10" s="102"/>
      <c r="B10" s="103"/>
      <c r="C10" s="2" t="s">
        <v>172</v>
      </c>
      <c r="D10" s="6">
        <v>2740</v>
      </c>
      <c r="E10" s="98">
        <f t="shared" si="1"/>
        <v>0.5426838688210293</v>
      </c>
      <c r="F10" s="14">
        <v>59</v>
      </c>
      <c r="G10" s="98">
        <f t="shared" si="1"/>
        <v>0.4595731422339928</v>
      </c>
      <c r="H10" s="6">
        <v>29</v>
      </c>
      <c r="I10" s="98">
        <f>H10/H$5*100</f>
        <v>0.3417393353759133</v>
      </c>
      <c r="J10" s="412">
        <v>16</v>
      </c>
      <c r="K10" s="98">
        <f>J10/J$5*100</f>
        <v>0.8533333333333334</v>
      </c>
    </row>
    <row r="11" spans="1:11" ht="15.75" customHeight="1">
      <c r="A11" s="102"/>
      <c r="B11" s="103"/>
      <c r="C11" s="2" t="s">
        <v>173</v>
      </c>
      <c r="D11" s="6">
        <v>357</v>
      </c>
      <c r="E11" s="98">
        <f t="shared" si="1"/>
        <v>0.07070735079164504</v>
      </c>
      <c r="F11" s="19">
        <v>36</v>
      </c>
      <c r="G11" s="98">
        <f t="shared" si="1"/>
        <v>0.28041751051565666</v>
      </c>
      <c r="H11" s="19">
        <v>16</v>
      </c>
      <c r="I11" s="98">
        <f>H11/H$5*100</f>
        <v>0.18854584020740042</v>
      </c>
      <c r="J11" s="412">
        <v>9</v>
      </c>
      <c r="K11" s="98">
        <f>J11/J$5*100</f>
        <v>0.48</v>
      </c>
    </row>
    <row r="12" spans="1:11" ht="15.75" customHeight="1">
      <c r="A12" s="102"/>
      <c r="B12" s="103"/>
      <c r="C12" s="2" t="s">
        <v>174</v>
      </c>
      <c r="D12" s="6">
        <v>2312</v>
      </c>
      <c r="E12" s="98">
        <f t="shared" si="1"/>
        <v>0.45791427179351074</v>
      </c>
      <c r="F12" s="19" t="s">
        <v>3</v>
      </c>
      <c r="G12" s="28" t="s">
        <v>4</v>
      </c>
      <c r="H12" s="19" t="s">
        <v>3</v>
      </c>
      <c r="I12" s="28" t="s">
        <v>4</v>
      </c>
      <c r="J12" s="19" t="s">
        <v>3</v>
      </c>
      <c r="K12" s="28" t="s">
        <v>4</v>
      </c>
    </row>
    <row r="13" spans="1:11" ht="15.75" customHeight="1">
      <c r="A13" s="102"/>
      <c r="B13" s="103"/>
      <c r="C13" s="2" t="s">
        <v>175</v>
      </c>
      <c r="D13" s="6">
        <v>175</v>
      </c>
      <c r="E13" s="98">
        <f t="shared" si="1"/>
        <v>0.03466046607433581</v>
      </c>
      <c r="F13" s="19" t="s">
        <v>3</v>
      </c>
      <c r="G13" s="28" t="s">
        <v>4</v>
      </c>
      <c r="H13" s="19" t="s">
        <v>3</v>
      </c>
      <c r="I13" s="28" t="s">
        <v>4</v>
      </c>
      <c r="J13" s="19" t="s">
        <v>3</v>
      </c>
      <c r="K13" s="28" t="s">
        <v>4</v>
      </c>
    </row>
    <row r="14" spans="1:11" ht="15.75" customHeight="1">
      <c r="A14" s="102"/>
      <c r="B14" s="103"/>
      <c r="C14" s="413" t="s">
        <v>176</v>
      </c>
      <c r="D14" s="6">
        <v>83845</v>
      </c>
      <c r="E14" s="98">
        <f t="shared" si="1"/>
        <v>16.606324445729634</v>
      </c>
      <c r="F14" s="14">
        <v>3153</v>
      </c>
      <c r="G14" s="98">
        <f t="shared" si="1"/>
        <v>24.55990029599626</v>
      </c>
      <c r="H14" s="6">
        <v>1987</v>
      </c>
      <c r="I14" s="98">
        <f>H14/H$5*100</f>
        <v>23.415036530756538</v>
      </c>
      <c r="J14" s="412">
        <v>905</v>
      </c>
      <c r="K14" s="98">
        <f>J14/J$5*100</f>
        <v>48.266666666666666</v>
      </c>
    </row>
    <row r="15" spans="1:11" ht="15.75" customHeight="1">
      <c r="A15" s="91" t="s">
        <v>177</v>
      </c>
      <c r="B15" s="92"/>
      <c r="C15" s="92"/>
      <c r="D15" s="6">
        <v>1766</v>
      </c>
      <c r="E15" s="98">
        <f t="shared" si="1"/>
        <v>0.34977361764158305</v>
      </c>
      <c r="F15" s="14">
        <v>104</v>
      </c>
      <c r="G15" s="98">
        <f t="shared" si="1"/>
        <v>0.8100950303785637</v>
      </c>
      <c r="H15" s="6">
        <v>78</v>
      </c>
      <c r="I15" s="98">
        <f>H15/H$5*100</f>
        <v>0.9191609710110771</v>
      </c>
      <c r="J15" s="412">
        <v>18</v>
      </c>
      <c r="K15" s="98">
        <f>J15/J$5*100</f>
        <v>0.96</v>
      </c>
    </row>
    <row r="16" spans="1:11" ht="15.75" customHeight="1" thickBot="1">
      <c r="A16" s="104" t="s">
        <v>178</v>
      </c>
      <c r="B16" s="105"/>
      <c r="C16" s="105"/>
      <c r="D16" s="7">
        <v>46215</v>
      </c>
      <c r="E16" s="106">
        <f t="shared" si="1"/>
        <v>9.153333940716738</v>
      </c>
      <c r="F16" s="107">
        <v>278</v>
      </c>
      <c r="G16" s="106">
        <f t="shared" si="1"/>
        <v>2.165446331204237</v>
      </c>
      <c r="H16" s="7">
        <v>3</v>
      </c>
      <c r="I16" s="106">
        <f>H16/H$5*100</f>
        <v>0.03535234503888758</v>
      </c>
      <c r="J16" s="414">
        <v>272</v>
      </c>
      <c r="K16" s="106">
        <f>J16/J$5*100</f>
        <v>14.506666666666668</v>
      </c>
    </row>
    <row r="17" spans="1:11" s="2" customFormat="1" ht="15.75" customHeight="1">
      <c r="A17" s="76" t="s">
        <v>166</v>
      </c>
      <c r="B17" s="89"/>
      <c r="C17" s="90"/>
      <c r="D17" s="73" t="s">
        <v>147</v>
      </c>
      <c r="E17" s="74"/>
      <c r="F17" s="73" t="s">
        <v>148</v>
      </c>
      <c r="G17" s="74"/>
      <c r="H17" s="73" t="s">
        <v>149</v>
      </c>
      <c r="I17" s="74"/>
      <c r="J17" s="73" t="s">
        <v>150</v>
      </c>
      <c r="K17" s="74"/>
    </row>
    <row r="18" spans="1:11" s="2" customFormat="1" ht="15.75" customHeight="1">
      <c r="A18" s="91"/>
      <c r="B18" s="92"/>
      <c r="C18" s="92"/>
      <c r="D18" s="4" t="s">
        <v>323</v>
      </c>
      <c r="E18" s="20" t="s">
        <v>1</v>
      </c>
      <c r="F18" s="4" t="s">
        <v>323</v>
      </c>
      <c r="G18" s="20" t="s">
        <v>1</v>
      </c>
      <c r="H18" s="4" t="s">
        <v>323</v>
      </c>
      <c r="I18" s="20" t="s">
        <v>1</v>
      </c>
      <c r="J18" s="4" t="s">
        <v>323</v>
      </c>
      <c r="K18" s="20" t="s">
        <v>1</v>
      </c>
    </row>
    <row r="19" spans="1:11" ht="15.75" customHeight="1">
      <c r="A19" s="93" t="s">
        <v>167</v>
      </c>
      <c r="B19" s="94"/>
      <c r="C19" s="95"/>
      <c r="D19" s="5">
        <f aca="true" t="shared" si="2" ref="D19:K19">SUM(D20:D30)-SUM(D22:D28)</f>
        <v>2477</v>
      </c>
      <c r="E19" s="96">
        <f t="shared" si="2"/>
        <v>100</v>
      </c>
      <c r="F19" s="97">
        <f t="shared" si="2"/>
        <v>171</v>
      </c>
      <c r="G19" s="96">
        <f t="shared" si="2"/>
        <v>100.00000000000003</v>
      </c>
      <c r="H19" s="97">
        <f t="shared" si="2"/>
        <v>41494</v>
      </c>
      <c r="I19" s="96">
        <f t="shared" si="2"/>
        <v>100.00000000000009</v>
      </c>
      <c r="J19" s="97">
        <f t="shared" si="2"/>
        <v>62759</v>
      </c>
      <c r="K19" s="96">
        <f t="shared" si="2"/>
        <v>100.00000000000006</v>
      </c>
    </row>
    <row r="20" spans="1:11" ht="15.75" customHeight="1">
      <c r="A20" s="91" t="s">
        <v>168</v>
      </c>
      <c r="B20" s="92"/>
      <c r="C20" s="92"/>
      <c r="D20" s="19" t="s">
        <v>3</v>
      </c>
      <c r="E20" s="28" t="s">
        <v>4</v>
      </c>
      <c r="F20" s="13">
        <v>5</v>
      </c>
      <c r="G20" s="98">
        <f>F20/F$19*100</f>
        <v>2.923976608187134</v>
      </c>
      <c r="H20" s="6">
        <v>6310</v>
      </c>
      <c r="I20" s="98">
        <f>H20/H$19*100</f>
        <v>15.207017882103438</v>
      </c>
      <c r="J20" s="13">
        <v>4171</v>
      </c>
      <c r="K20" s="98">
        <f>J20/J$19*100</f>
        <v>6.646058732612056</v>
      </c>
    </row>
    <row r="21" spans="1:11" ht="15.75" customHeight="1">
      <c r="A21" s="100" t="s">
        <v>169</v>
      </c>
      <c r="B21" s="2"/>
      <c r="C21" s="2"/>
      <c r="D21" s="6">
        <v>2466</v>
      </c>
      <c r="E21" s="98">
        <f>D21/D19*100</f>
        <v>99.55591441259588</v>
      </c>
      <c r="F21" s="101">
        <v>158</v>
      </c>
      <c r="G21" s="98">
        <f>F21/F19*100</f>
        <v>92.39766081871345</v>
      </c>
      <c r="H21" s="101">
        <v>35184</v>
      </c>
      <c r="I21" s="98">
        <f>H21/H19*100</f>
        <v>84.79298211789657</v>
      </c>
      <c r="J21" s="101">
        <v>58513</v>
      </c>
      <c r="K21" s="98">
        <f>J21/J19*100</f>
        <v>93.23443649516405</v>
      </c>
    </row>
    <row r="22" spans="1:11" ht="15.75" customHeight="1">
      <c r="A22" s="102"/>
      <c r="B22" s="103"/>
      <c r="C22" s="2" t="s">
        <v>170</v>
      </c>
      <c r="D22" s="6">
        <v>2205</v>
      </c>
      <c r="E22" s="98">
        <f>D22/D$19*100</f>
        <v>89.01897456600727</v>
      </c>
      <c r="F22" s="6">
        <v>157</v>
      </c>
      <c r="G22" s="98">
        <f>F22/F$19*100</f>
        <v>91.81286549707602</v>
      </c>
      <c r="H22" s="6">
        <v>35063</v>
      </c>
      <c r="I22" s="98">
        <f>H22/H$19*100</f>
        <v>84.50137369258206</v>
      </c>
      <c r="J22" s="6">
        <v>57326</v>
      </c>
      <c r="K22" s="98">
        <f>J22/J$19*100</f>
        <v>91.34307430010038</v>
      </c>
    </row>
    <row r="23" spans="1:11" ht="15.75" customHeight="1">
      <c r="A23" s="102"/>
      <c r="B23" s="103"/>
      <c r="C23" s="2" t="s">
        <v>171</v>
      </c>
      <c r="D23" s="6">
        <v>2180</v>
      </c>
      <c r="E23" s="98">
        <f>D23/D$19*100</f>
        <v>88.00968914008882</v>
      </c>
      <c r="F23" s="13">
        <v>151</v>
      </c>
      <c r="G23" s="98">
        <f>F23/F$19*100</f>
        <v>88.30409356725146</v>
      </c>
      <c r="H23" s="6">
        <v>34802</v>
      </c>
      <c r="I23" s="98">
        <f>H23/H$19*100</f>
        <v>83.87236708921772</v>
      </c>
      <c r="J23" s="13">
        <v>56804</v>
      </c>
      <c r="K23" s="98">
        <f>J23/J$19*100</f>
        <v>90.51132108542201</v>
      </c>
    </row>
    <row r="24" spans="1:11" ht="15.75" customHeight="1">
      <c r="A24" s="102"/>
      <c r="B24" s="103"/>
      <c r="C24" s="2" t="s">
        <v>172</v>
      </c>
      <c r="D24" s="6">
        <v>14</v>
      </c>
      <c r="E24" s="98">
        <f>D24/D$19*100</f>
        <v>0.5651998385143319</v>
      </c>
      <c r="F24" s="13">
        <v>6</v>
      </c>
      <c r="G24" s="98">
        <f>F24/F$19*100</f>
        <v>3.508771929824561</v>
      </c>
      <c r="H24" s="6">
        <v>210</v>
      </c>
      <c r="I24" s="98">
        <f>H24/H$19*100</f>
        <v>0.5060972670747578</v>
      </c>
      <c r="J24" s="13">
        <v>501</v>
      </c>
      <c r="K24" s="98">
        <f>J24/J$19*100</f>
        <v>0.7982918784556796</v>
      </c>
    </row>
    <row r="25" spans="1:11" ht="15.75" customHeight="1">
      <c r="A25" s="102"/>
      <c r="B25" s="103"/>
      <c r="C25" s="2" t="s">
        <v>173</v>
      </c>
      <c r="D25" s="19">
        <v>11</v>
      </c>
      <c r="E25" s="98">
        <f>D25/D$19*100</f>
        <v>0.44408558740411785</v>
      </c>
      <c r="F25" s="108" t="s">
        <v>3</v>
      </c>
      <c r="G25" s="28" t="s">
        <v>4</v>
      </c>
      <c r="H25" s="19">
        <v>51</v>
      </c>
      <c r="I25" s="28" t="s">
        <v>4</v>
      </c>
      <c r="J25" s="108">
        <v>21</v>
      </c>
      <c r="K25" s="28" t="s">
        <v>4</v>
      </c>
    </row>
    <row r="26" spans="1:11" ht="15.75" customHeight="1">
      <c r="A26" s="102"/>
      <c r="B26" s="103"/>
      <c r="C26" s="2" t="s">
        <v>174</v>
      </c>
      <c r="D26" s="19" t="s">
        <v>3</v>
      </c>
      <c r="E26" s="28" t="s">
        <v>4</v>
      </c>
      <c r="F26" s="108" t="s">
        <v>3</v>
      </c>
      <c r="G26" s="28" t="s">
        <v>4</v>
      </c>
      <c r="H26" s="19" t="s">
        <v>3</v>
      </c>
      <c r="I26" s="28" t="s">
        <v>4</v>
      </c>
      <c r="J26" s="108" t="s">
        <v>3</v>
      </c>
      <c r="K26" s="28" t="s">
        <v>4</v>
      </c>
    </row>
    <row r="27" spans="1:11" ht="15.75" customHeight="1">
      <c r="A27" s="102"/>
      <c r="B27" s="103"/>
      <c r="C27" s="2" t="s">
        <v>175</v>
      </c>
      <c r="D27" s="19" t="s">
        <v>3</v>
      </c>
      <c r="E27" s="28" t="s">
        <v>4</v>
      </c>
      <c r="F27" s="108" t="s">
        <v>3</v>
      </c>
      <c r="G27" s="28" t="s">
        <v>4</v>
      </c>
      <c r="H27" s="19" t="s">
        <v>3</v>
      </c>
      <c r="I27" s="28" t="s">
        <v>4</v>
      </c>
      <c r="J27" s="108" t="s">
        <v>3</v>
      </c>
      <c r="K27" s="28" t="s">
        <v>4</v>
      </c>
    </row>
    <row r="28" spans="1:11" ht="15.75" customHeight="1">
      <c r="A28" s="102"/>
      <c r="B28" s="103"/>
      <c r="C28" s="413" t="s">
        <v>176</v>
      </c>
      <c r="D28" s="6">
        <v>261</v>
      </c>
      <c r="E28" s="98">
        <f>D28/D$19*100</f>
        <v>10.536939846588615</v>
      </c>
      <c r="F28" s="108">
        <v>1</v>
      </c>
      <c r="G28" s="98">
        <f>F28/F$19*100</f>
        <v>0.5847953216374269</v>
      </c>
      <c r="H28" s="6">
        <v>121</v>
      </c>
      <c r="I28" s="98">
        <f>H28/H$19*100</f>
        <v>0.2916084253145033</v>
      </c>
      <c r="J28" s="13">
        <v>1187</v>
      </c>
      <c r="K28" s="98">
        <f>J28/J$19*100</f>
        <v>1.891362195063656</v>
      </c>
    </row>
    <row r="29" spans="1:11" ht="15.75" customHeight="1">
      <c r="A29" s="91" t="s">
        <v>177</v>
      </c>
      <c r="B29" s="92"/>
      <c r="C29" s="92"/>
      <c r="D29" s="19">
        <v>8</v>
      </c>
      <c r="E29" s="98">
        <f>D29/D$19*100</f>
        <v>0.3229713362939039</v>
      </c>
      <c r="F29" s="108">
        <v>8</v>
      </c>
      <c r="G29" s="98">
        <f>F29/F$19*100</f>
        <v>4.678362573099415</v>
      </c>
      <c r="H29" s="19" t="s">
        <v>3</v>
      </c>
      <c r="I29" s="28" t="s">
        <v>4</v>
      </c>
      <c r="J29" s="13">
        <v>73</v>
      </c>
      <c r="K29" s="98">
        <f>J29/J$19*100</f>
        <v>0.11631797829793336</v>
      </c>
    </row>
    <row r="30" spans="1:11" ht="15.75" customHeight="1" thickBot="1">
      <c r="A30" s="104" t="s">
        <v>178</v>
      </c>
      <c r="B30" s="105"/>
      <c r="C30" s="105"/>
      <c r="D30" s="7">
        <v>3</v>
      </c>
      <c r="E30" s="106">
        <f>D30/D$19*100</f>
        <v>0.12111425111021397</v>
      </c>
      <c r="F30" s="17" t="s">
        <v>3</v>
      </c>
      <c r="G30" s="109" t="s">
        <v>4</v>
      </c>
      <c r="H30" s="70" t="s">
        <v>3</v>
      </c>
      <c r="I30" s="109" t="s">
        <v>4</v>
      </c>
      <c r="J30" s="9">
        <v>2</v>
      </c>
      <c r="K30" s="106">
        <f>J30/J$19*100</f>
        <v>0.003186793925970777</v>
      </c>
    </row>
    <row r="31" spans="1:11" s="2" customFormat="1" ht="15.75" customHeight="1">
      <c r="A31" s="76" t="s">
        <v>166</v>
      </c>
      <c r="B31" s="89"/>
      <c r="C31" s="90"/>
      <c r="D31" s="73" t="s">
        <v>151</v>
      </c>
      <c r="E31" s="74"/>
      <c r="F31" s="73" t="s">
        <v>152</v>
      </c>
      <c r="G31" s="74"/>
      <c r="H31" s="73" t="s">
        <v>179</v>
      </c>
      <c r="I31" s="74"/>
      <c r="J31" s="71" t="s">
        <v>163</v>
      </c>
      <c r="K31" s="72"/>
    </row>
    <row r="32" spans="1:11" s="2" customFormat="1" ht="15.75" customHeight="1">
      <c r="A32" s="91"/>
      <c r="B32" s="92"/>
      <c r="C32" s="92"/>
      <c r="D32" s="4" t="s">
        <v>323</v>
      </c>
      <c r="E32" s="20" t="s">
        <v>1</v>
      </c>
      <c r="F32" s="4" t="s">
        <v>323</v>
      </c>
      <c r="G32" s="20" t="s">
        <v>1</v>
      </c>
      <c r="H32" s="4" t="s">
        <v>323</v>
      </c>
      <c r="I32" s="20" t="s">
        <v>1</v>
      </c>
      <c r="J32" s="4" t="s">
        <v>323</v>
      </c>
      <c r="K32" s="26" t="s">
        <v>1</v>
      </c>
    </row>
    <row r="33" spans="1:11" ht="15.75" customHeight="1">
      <c r="A33" s="93" t="s">
        <v>167</v>
      </c>
      <c r="B33" s="94"/>
      <c r="C33" s="95"/>
      <c r="D33" s="5">
        <f aca="true" t="shared" si="3" ref="D33:K33">SUM(D34:D44)-SUM(D36:D42)</f>
        <v>2435</v>
      </c>
      <c r="E33" s="96">
        <f t="shared" si="3"/>
        <v>99.99999999999999</v>
      </c>
      <c r="F33" s="97">
        <f t="shared" si="3"/>
        <v>5280</v>
      </c>
      <c r="G33" s="96">
        <f t="shared" si="3"/>
        <v>100</v>
      </c>
      <c r="H33" s="97">
        <f t="shared" si="3"/>
        <v>22399</v>
      </c>
      <c r="I33" s="96">
        <f t="shared" si="3"/>
        <v>100.00000000000006</v>
      </c>
      <c r="J33" s="97">
        <f t="shared" si="3"/>
        <v>103805</v>
      </c>
      <c r="K33" s="96">
        <f t="shared" si="3"/>
        <v>100</v>
      </c>
    </row>
    <row r="34" spans="1:11" ht="15.75" customHeight="1">
      <c r="A34" s="91" t="s">
        <v>168</v>
      </c>
      <c r="B34" s="92"/>
      <c r="C34" s="92"/>
      <c r="D34" s="19" t="s">
        <v>3</v>
      </c>
      <c r="E34" s="28" t="s">
        <v>4</v>
      </c>
      <c r="F34" s="13">
        <v>76</v>
      </c>
      <c r="G34" s="98">
        <f>F34/F$33*100</f>
        <v>1.4393939393939394</v>
      </c>
      <c r="H34" s="6">
        <v>318</v>
      </c>
      <c r="I34" s="98">
        <f>H34/H$33*100</f>
        <v>1.4197062368855753</v>
      </c>
      <c r="J34" s="13">
        <v>20770</v>
      </c>
      <c r="K34" s="98">
        <f>J34/J$33*100</f>
        <v>20.008670102596213</v>
      </c>
    </row>
    <row r="35" spans="1:11" ht="15.75" customHeight="1">
      <c r="A35" s="100" t="s">
        <v>169</v>
      </c>
      <c r="B35" s="2"/>
      <c r="C35" s="2"/>
      <c r="D35" s="6">
        <v>1538</v>
      </c>
      <c r="E35" s="98">
        <f>D35/D33*100</f>
        <v>63.162217659137575</v>
      </c>
      <c r="F35" s="101">
        <v>5196</v>
      </c>
      <c r="G35" s="98">
        <f>F35/F33*100</f>
        <v>98.4090909090909</v>
      </c>
      <c r="H35" s="101">
        <v>21984</v>
      </c>
      <c r="I35" s="98">
        <f>H35/H33*100</f>
        <v>98.1472387160141</v>
      </c>
      <c r="J35" s="101">
        <v>82754</v>
      </c>
      <c r="K35" s="98">
        <f>J35/J33*100</f>
        <v>79.72063002745533</v>
      </c>
    </row>
    <row r="36" spans="1:11" ht="15.75" customHeight="1">
      <c r="A36" s="102"/>
      <c r="B36" s="103"/>
      <c r="C36" s="2" t="s">
        <v>170</v>
      </c>
      <c r="D36" s="6">
        <v>1521</v>
      </c>
      <c r="E36" s="98">
        <f>D36/D$33*100</f>
        <v>62.46406570841889</v>
      </c>
      <c r="F36" s="6">
        <v>5049</v>
      </c>
      <c r="G36" s="98">
        <f>F36/F$33*100</f>
        <v>95.625</v>
      </c>
      <c r="H36" s="6">
        <v>21723</v>
      </c>
      <c r="I36" s="98">
        <f>H36/H$33*100</f>
        <v>96.98200812536274</v>
      </c>
      <c r="J36" s="6">
        <v>77840</v>
      </c>
      <c r="K36" s="98">
        <f>J36/J$33*100</f>
        <v>74.98675400992245</v>
      </c>
    </row>
    <row r="37" spans="1:11" ht="15.75" customHeight="1">
      <c r="A37" s="102"/>
      <c r="B37" s="103"/>
      <c r="C37" s="2" t="s">
        <v>171</v>
      </c>
      <c r="D37" s="6">
        <v>1521</v>
      </c>
      <c r="E37" s="98">
        <f>D37/D$33*100</f>
        <v>62.46406570841889</v>
      </c>
      <c r="F37" s="13">
        <v>5048</v>
      </c>
      <c r="G37" s="98">
        <f>F37/F$33*100</f>
        <v>95.60606060606061</v>
      </c>
      <c r="H37" s="6">
        <v>21660</v>
      </c>
      <c r="I37" s="98">
        <f>H37/H$33*100</f>
        <v>96.70074556899861</v>
      </c>
      <c r="J37" s="13">
        <v>76502</v>
      </c>
      <c r="K37" s="98">
        <f>J37/J$33*100</f>
        <v>73.6977987572853</v>
      </c>
    </row>
    <row r="38" spans="1:11" ht="15.75" customHeight="1">
      <c r="A38" s="102"/>
      <c r="B38" s="103"/>
      <c r="C38" s="2" t="s">
        <v>172</v>
      </c>
      <c r="D38" s="19" t="s">
        <v>3</v>
      </c>
      <c r="E38" s="28" t="s">
        <v>4</v>
      </c>
      <c r="F38" s="19" t="s">
        <v>3</v>
      </c>
      <c r="G38" s="28" t="s">
        <v>4</v>
      </c>
      <c r="H38" s="6">
        <v>52</v>
      </c>
      <c r="I38" s="98">
        <f>H38/H$33*100</f>
        <v>0.2321532211259431</v>
      </c>
      <c r="J38" s="13">
        <v>1259</v>
      </c>
      <c r="K38" s="98">
        <f>J38/J$33*100</f>
        <v>1.212851018737055</v>
      </c>
    </row>
    <row r="39" spans="1:11" ht="15.75" customHeight="1">
      <c r="A39" s="102"/>
      <c r="B39" s="103"/>
      <c r="C39" s="2" t="s">
        <v>173</v>
      </c>
      <c r="D39" s="19" t="s">
        <v>3</v>
      </c>
      <c r="E39" s="28" t="s">
        <v>4</v>
      </c>
      <c r="F39" s="108">
        <v>1</v>
      </c>
      <c r="G39" s="98">
        <f>F39/F$33*100</f>
        <v>0.01893939393939394</v>
      </c>
      <c r="H39" s="19" t="s">
        <v>3</v>
      </c>
      <c r="I39" s="28" t="s">
        <v>4</v>
      </c>
      <c r="J39" s="108">
        <v>79</v>
      </c>
      <c r="K39" s="28" t="s">
        <v>4</v>
      </c>
    </row>
    <row r="40" spans="1:11" ht="15.75" customHeight="1">
      <c r="A40" s="102"/>
      <c r="B40" s="103"/>
      <c r="C40" s="2" t="s">
        <v>174</v>
      </c>
      <c r="D40" s="19" t="s">
        <v>3</v>
      </c>
      <c r="E40" s="28" t="s">
        <v>4</v>
      </c>
      <c r="F40" s="108" t="s">
        <v>3</v>
      </c>
      <c r="G40" s="28" t="s">
        <v>4</v>
      </c>
      <c r="H40" s="19" t="s">
        <v>3</v>
      </c>
      <c r="I40" s="28" t="s">
        <v>4</v>
      </c>
      <c r="J40" s="108" t="s">
        <v>3</v>
      </c>
      <c r="K40" s="28" t="s">
        <v>4</v>
      </c>
    </row>
    <row r="41" spans="1:11" ht="15.75" customHeight="1">
      <c r="A41" s="102"/>
      <c r="B41" s="103"/>
      <c r="C41" s="2" t="s">
        <v>175</v>
      </c>
      <c r="D41" s="19" t="s">
        <v>3</v>
      </c>
      <c r="E41" s="28" t="s">
        <v>4</v>
      </c>
      <c r="F41" s="108" t="s">
        <v>3</v>
      </c>
      <c r="G41" s="28" t="s">
        <v>4</v>
      </c>
      <c r="H41" s="6">
        <v>11</v>
      </c>
      <c r="I41" s="98">
        <f>H41/H$33*100</f>
        <v>0.04910933523818027</v>
      </c>
      <c r="J41" s="108" t="s">
        <v>3</v>
      </c>
      <c r="K41" s="28" t="s">
        <v>4</v>
      </c>
    </row>
    <row r="42" spans="1:11" ht="15.75" customHeight="1">
      <c r="A42" s="102"/>
      <c r="B42" s="103"/>
      <c r="C42" s="413" t="s">
        <v>176</v>
      </c>
      <c r="D42" s="6">
        <v>17</v>
      </c>
      <c r="E42" s="98">
        <f>D42/D$33*100</f>
        <v>0.6981519507186859</v>
      </c>
      <c r="F42" s="13">
        <v>147</v>
      </c>
      <c r="G42" s="98">
        <f>F42/F$33*100</f>
        <v>2.784090909090909</v>
      </c>
      <c r="H42" s="6">
        <v>261</v>
      </c>
      <c r="I42" s="98">
        <f>H42/H$33*100</f>
        <v>1.1652305906513682</v>
      </c>
      <c r="J42" s="13">
        <v>4914</v>
      </c>
      <c r="K42" s="98">
        <f>J42/J$33*100</f>
        <v>4.733876017532874</v>
      </c>
    </row>
    <row r="43" spans="1:11" ht="15.75" customHeight="1">
      <c r="A43" s="91" t="s">
        <v>177</v>
      </c>
      <c r="B43" s="92"/>
      <c r="C43" s="92"/>
      <c r="D43" s="6">
        <v>1</v>
      </c>
      <c r="E43" s="98">
        <f>D43/D$33*100</f>
        <v>0.04106776180698152</v>
      </c>
      <c r="F43" s="13">
        <v>6</v>
      </c>
      <c r="G43" s="98">
        <f>F43/F$33*100</f>
        <v>0.11363636363636363</v>
      </c>
      <c r="H43" s="6">
        <v>23</v>
      </c>
      <c r="I43" s="98">
        <f>H43/H$33*100</f>
        <v>0.1026831554980133</v>
      </c>
      <c r="J43" s="13">
        <v>276</v>
      </c>
      <c r="K43" s="98">
        <f>J43/J$33*100</f>
        <v>0.2658831462838977</v>
      </c>
    </row>
    <row r="44" spans="1:11" ht="15.75" customHeight="1" thickBot="1">
      <c r="A44" s="104" t="s">
        <v>178</v>
      </c>
      <c r="B44" s="105"/>
      <c r="C44" s="105"/>
      <c r="D44" s="7">
        <v>896</v>
      </c>
      <c r="E44" s="106">
        <f>D44/D$33*100</f>
        <v>36.79671457905544</v>
      </c>
      <c r="F44" s="9">
        <v>2</v>
      </c>
      <c r="G44" s="106">
        <f>F44/F$33*100</f>
        <v>0.03787878787878788</v>
      </c>
      <c r="H44" s="7">
        <v>74</v>
      </c>
      <c r="I44" s="106">
        <f>H44/H$33*100</f>
        <v>0.3303718916023037</v>
      </c>
      <c r="J44" s="9">
        <v>5</v>
      </c>
      <c r="K44" s="106">
        <f>J44/J$33*100</f>
        <v>0.004816723664563364</v>
      </c>
    </row>
    <row r="45" spans="4:11" s="15" customFormat="1" ht="9.75" customHeight="1" thickBot="1">
      <c r="D45" s="16"/>
      <c r="E45" s="87"/>
      <c r="F45" s="16"/>
      <c r="G45" s="87"/>
      <c r="H45" s="16"/>
      <c r="J45" s="88" t="s">
        <v>325</v>
      </c>
      <c r="K45" s="87"/>
    </row>
    <row r="46" spans="1:11" s="2" customFormat="1" ht="15.75" customHeight="1">
      <c r="A46" s="76" t="s">
        <v>166</v>
      </c>
      <c r="B46" s="89"/>
      <c r="C46" s="90"/>
      <c r="D46" s="71" t="s">
        <v>164</v>
      </c>
      <c r="E46" s="72"/>
      <c r="F46" s="71" t="s">
        <v>153</v>
      </c>
      <c r="G46" s="72"/>
      <c r="H46" s="415" t="s">
        <v>326</v>
      </c>
      <c r="I46" s="416"/>
      <c r="J46" s="79" t="s">
        <v>154</v>
      </c>
      <c r="K46" s="72"/>
    </row>
    <row r="47" spans="1:11" s="2" customFormat="1" ht="15.75" customHeight="1">
      <c r="A47" s="91"/>
      <c r="B47" s="92"/>
      <c r="C47" s="92"/>
      <c r="D47" s="4" t="s">
        <v>323</v>
      </c>
      <c r="E47" s="20" t="s">
        <v>1</v>
      </c>
      <c r="F47" s="4" t="s">
        <v>323</v>
      </c>
      <c r="G47" s="20" t="s">
        <v>1</v>
      </c>
      <c r="H47" s="4" t="s">
        <v>323</v>
      </c>
      <c r="I47" s="20" t="s">
        <v>1</v>
      </c>
      <c r="J47" s="4" t="s">
        <v>323</v>
      </c>
      <c r="K47" s="45" t="s">
        <v>1</v>
      </c>
    </row>
    <row r="48" spans="1:11" ht="15.75" customHeight="1">
      <c r="A48" s="93" t="s">
        <v>167</v>
      </c>
      <c r="B48" s="94"/>
      <c r="C48" s="95"/>
      <c r="D48" s="5">
        <f aca="true" t="shared" si="4" ref="D48:K48">SUM(D49:D59)-SUM(D51:D57)</f>
        <v>11742</v>
      </c>
      <c r="E48" s="96">
        <f t="shared" si="4"/>
        <v>99.99999999999997</v>
      </c>
      <c r="F48" s="97">
        <f t="shared" si="4"/>
        <v>7673</v>
      </c>
      <c r="G48" s="96">
        <f t="shared" si="4"/>
        <v>100.00000000000006</v>
      </c>
      <c r="H48" s="97">
        <f t="shared" si="4"/>
        <v>11450</v>
      </c>
      <c r="I48" s="96">
        <f t="shared" si="4"/>
        <v>100.00000000000006</v>
      </c>
      <c r="J48" s="97">
        <f t="shared" si="4"/>
        <v>44283</v>
      </c>
      <c r="K48" s="96">
        <f t="shared" si="4"/>
        <v>100</v>
      </c>
    </row>
    <row r="49" spans="1:11" ht="15.75" customHeight="1">
      <c r="A49" s="91" t="s">
        <v>168</v>
      </c>
      <c r="B49" s="92"/>
      <c r="C49" s="92"/>
      <c r="D49" s="6">
        <v>282</v>
      </c>
      <c r="E49" s="98">
        <f>D49/D$48*100</f>
        <v>2.401635155850792</v>
      </c>
      <c r="F49" s="101">
        <v>1480</v>
      </c>
      <c r="G49" s="98">
        <f>F49/F$48*100</f>
        <v>19.28841391893653</v>
      </c>
      <c r="H49" s="101">
        <v>2971</v>
      </c>
      <c r="I49" s="98">
        <f>H49/H$48*100</f>
        <v>25.94759825327511</v>
      </c>
      <c r="J49" s="101">
        <v>17849</v>
      </c>
      <c r="K49" s="98">
        <f>J49/J$48*100</f>
        <v>40.30666395682316</v>
      </c>
    </row>
    <row r="50" spans="1:11" ht="15.75" customHeight="1">
      <c r="A50" s="100" t="s">
        <v>169</v>
      </c>
      <c r="B50" s="2"/>
      <c r="C50" s="2"/>
      <c r="D50" s="6">
        <v>11459</v>
      </c>
      <c r="E50" s="98">
        <f>D50/D48*100</f>
        <v>97.58984840742633</v>
      </c>
      <c r="F50" s="101">
        <v>6086</v>
      </c>
      <c r="G50" s="98">
        <f>F50/F48*100</f>
        <v>79.3170858855728</v>
      </c>
      <c r="H50" s="101">
        <v>6224</v>
      </c>
      <c r="I50" s="98">
        <f>H50/H48*100</f>
        <v>54.35807860262008</v>
      </c>
      <c r="J50" s="101">
        <v>25977</v>
      </c>
      <c r="K50" s="98">
        <f>J50/J48*100</f>
        <v>58.66133730777048</v>
      </c>
    </row>
    <row r="51" spans="1:11" ht="15.75" customHeight="1">
      <c r="A51" s="102"/>
      <c r="B51" s="103"/>
      <c r="C51" s="2" t="s">
        <v>170</v>
      </c>
      <c r="D51" s="6">
        <v>9125</v>
      </c>
      <c r="E51" s="98">
        <f aca="true" t="shared" si="5" ref="E51:E58">D51/D$48*100</f>
        <v>77.71248509623574</v>
      </c>
      <c r="F51" s="101">
        <v>5909</v>
      </c>
      <c r="G51" s="98">
        <f>F51/F$48*100</f>
        <v>77.01029584256483</v>
      </c>
      <c r="H51" s="101">
        <v>5389</v>
      </c>
      <c r="I51" s="98">
        <f>H51/H$48*100</f>
        <v>47.06550218340612</v>
      </c>
      <c r="J51" s="101">
        <v>25423</v>
      </c>
      <c r="K51" s="98">
        <f>J51/J$48*100</f>
        <v>57.410292888919</v>
      </c>
    </row>
    <row r="52" spans="1:11" ht="15.75" customHeight="1">
      <c r="A52" s="102"/>
      <c r="B52" s="103"/>
      <c r="C52" s="2" t="s">
        <v>171</v>
      </c>
      <c r="D52" s="6">
        <v>6747</v>
      </c>
      <c r="E52" s="98">
        <f t="shared" si="5"/>
        <v>57.460398569238635</v>
      </c>
      <c r="F52" s="101">
        <v>5825</v>
      </c>
      <c r="G52" s="98">
        <f>F52/F$48*100</f>
        <v>75.91554802554411</v>
      </c>
      <c r="H52" s="101">
        <v>5354</v>
      </c>
      <c r="I52" s="98">
        <f>H52/H$48*100</f>
        <v>46.75982532751092</v>
      </c>
      <c r="J52" s="101">
        <v>25091</v>
      </c>
      <c r="K52" s="98">
        <f>J52/J$48*100</f>
        <v>56.66056951877696</v>
      </c>
    </row>
    <row r="53" spans="1:11" ht="15.75" customHeight="1">
      <c r="A53" s="102"/>
      <c r="B53" s="103"/>
      <c r="C53" s="2" t="s">
        <v>172</v>
      </c>
      <c r="D53" s="6">
        <v>2</v>
      </c>
      <c r="E53" s="98">
        <f t="shared" si="5"/>
        <v>0.017032873445750298</v>
      </c>
      <c r="F53" s="101">
        <v>79</v>
      </c>
      <c r="G53" s="98">
        <f>F53/F$48*100</f>
        <v>1.0295842564837743</v>
      </c>
      <c r="H53" s="101">
        <v>29</v>
      </c>
      <c r="I53" s="98">
        <f>H53/H$48*100</f>
        <v>0.25327510917030566</v>
      </c>
      <c r="J53" s="101">
        <v>235</v>
      </c>
      <c r="K53" s="98">
        <f>J53/J$48*100</f>
        <v>0.5306776866969265</v>
      </c>
    </row>
    <row r="54" spans="1:11" ht="15.75" customHeight="1">
      <c r="A54" s="102"/>
      <c r="B54" s="103"/>
      <c r="C54" s="2" t="s">
        <v>173</v>
      </c>
      <c r="D54" s="19">
        <v>11</v>
      </c>
      <c r="E54" s="98">
        <f t="shared" si="5"/>
        <v>0.09368080395162663</v>
      </c>
      <c r="F54" s="113">
        <v>5</v>
      </c>
      <c r="G54" s="98">
        <f>F54/F$48*100</f>
        <v>0.06516356053694775</v>
      </c>
      <c r="H54" s="113">
        <v>6</v>
      </c>
      <c r="I54" s="98">
        <f>H54/H$48*100</f>
        <v>0.05240174672489083</v>
      </c>
      <c r="J54" s="113">
        <v>31</v>
      </c>
      <c r="K54" s="98">
        <f>J54/J$48*100</f>
        <v>0.07000429058555202</v>
      </c>
    </row>
    <row r="55" spans="1:11" ht="15.75" customHeight="1">
      <c r="A55" s="102"/>
      <c r="B55" s="103"/>
      <c r="C55" s="2" t="s">
        <v>174</v>
      </c>
      <c r="D55" s="6">
        <v>2309</v>
      </c>
      <c r="E55" s="98">
        <f t="shared" si="5"/>
        <v>19.66445239311872</v>
      </c>
      <c r="F55" s="113" t="s">
        <v>3</v>
      </c>
      <c r="G55" s="28" t="s">
        <v>4</v>
      </c>
      <c r="H55" s="113" t="s">
        <v>3</v>
      </c>
      <c r="I55" s="28" t="s">
        <v>4</v>
      </c>
      <c r="J55" s="113" t="s">
        <v>3</v>
      </c>
      <c r="K55" s="28" t="s">
        <v>4</v>
      </c>
    </row>
    <row r="56" spans="1:11" ht="15.75" customHeight="1">
      <c r="A56" s="102"/>
      <c r="B56" s="103"/>
      <c r="C56" s="2" t="s">
        <v>175</v>
      </c>
      <c r="D56" s="6">
        <v>56</v>
      </c>
      <c r="E56" s="98">
        <f t="shared" si="5"/>
        <v>0.47692045648100834</v>
      </c>
      <c r="F56" s="113" t="s">
        <v>3</v>
      </c>
      <c r="G56" s="28" t="s">
        <v>4</v>
      </c>
      <c r="H56" s="113" t="s">
        <v>3</v>
      </c>
      <c r="I56" s="28" t="s">
        <v>4</v>
      </c>
      <c r="J56" s="113">
        <v>66</v>
      </c>
      <c r="K56" s="98">
        <f>J56/J$48*100</f>
        <v>0.14904139285956236</v>
      </c>
    </row>
    <row r="57" spans="1:11" ht="15.75" customHeight="1">
      <c r="A57" s="102"/>
      <c r="B57" s="103"/>
      <c r="C57" s="413" t="s">
        <v>176</v>
      </c>
      <c r="D57" s="6">
        <v>2334</v>
      </c>
      <c r="E57" s="98">
        <f t="shared" si="5"/>
        <v>19.8773633111906</v>
      </c>
      <c r="F57" s="101">
        <v>177</v>
      </c>
      <c r="G57" s="98">
        <f>F57/F$48*100</f>
        <v>2.30679004300795</v>
      </c>
      <c r="H57" s="101">
        <v>835</v>
      </c>
      <c r="I57" s="98">
        <f>H57/H$48*100</f>
        <v>7.292576419213974</v>
      </c>
      <c r="J57" s="101">
        <v>554</v>
      </c>
      <c r="K57" s="98">
        <f>J57/J$48*100</f>
        <v>1.251044418851478</v>
      </c>
    </row>
    <row r="58" spans="1:11" ht="15.75" customHeight="1">
      <c r="A58" s="91" t="s">
        <v>177</v>
      </c>
      <c r="B58" s="92"/>
      <c r="C58" s="92"/>
      <c r="D58" s="6">
        <v>1</v>
      </c>
      <c r="E58" s="98">
        <f t="shared" si="5"/>
        <v>0.008516436722875149</v>
      </c>
      <c r="F58" s="101">
        <v>3</v>
      </c>
      <c r="G58" s="98">
        <f>F58/F$48*100</f>
        <v>0.039098136322168645</v>
      </c>
      <c r="H58" s="101">
        <v>46</v>
      </c>
      <c r="I58" s="98">
        <f>H58/H$48*100</f>
        <v>0.4017467248908297</v>
      </c>
      <c r="J58" s="101">
        <v>146</v>
      </c>
      <c r="K58" s="98">
        <f>J58/J$48*100</f>
        <v>0.32969762662872887</v>
      </c>
    </row>
    <row r="59" spans="1:11" ht="15.75" customHeight="1" thickBot="1">
      <c r="A59" s="104" t="s">
        <v>178</v>
      </c>
      <c r="B59" s="105"/>
      <c r="C59" s="105"/>
      <c r="D59" s="70" t="s">
        <v>3</v>
      </c>
      <c r="E59" s="109" t="s">
        <v>4</v>
      </c>
      <c r="F59" s="114">
        <v>104</v>
      </c>
      <c r="G59" s="106">
        <f>F59/F$48*100</f>
        <v>1.355402059168513</v>
      </c>
      <c r="H59" s="114">
        <v>2209</v>
      </c>
      <c r="I59" s="106">
        <f>H59/H$48*100</f>
        <v>19.292576419213976</v>
      </c>
      <c r="J59" s="114">
        <v>311</v>
      </c>
      <c r="K59" s="106">
        <f>J59/J$48*100</f>
        <v>0.7023011087776347</v>
      </c>
    </row>
    <row r="60" spans="1:11" s="2" customFormat="1" ht="15.75" customHeight="1">
      <c r="A60" s="76" t="s">
        <v>166</v>
      </c>
      <c r="B60" s="89"/>
      <c r="C60" s="90"/>
      <c r="D60" s="71" t="s">
        <v>155</v>
      </c>
      <c r="E60" s="72"/>
      <c r="F60" s="71" t="s">
        <v>156</v>
      </c>
      <c r="G60" s="72"/>
      <c r="H60" s="71" t="s">
        <v>157</v>
      </c>
      <c r="I60" s="72"/>
      <c r="J60" s="79" t="s">
        <v>158</v>
      </c>
      <c r="K60" s="72"/>
    </row>
    <row r="61" spans="1:11" s="2" customFormat="1" ht="15.75" customHeight="1">
      <c r="A61" s="91"/>
      <c r="B61" s="92"/>
      <c r="C61" s="92"/>
      <c r="D61" s="4" t="s">
        <v>323</v>
      </c>
      <c r="E61" s="20" t="s">
        <v>1</v>
      </c>
      <c r="F61" s="4" t="s">
        <v>323</v>
      </c>
      <c r="G61" s="20" t="s">
        <v>1</v>
      </c>
      <c r="H61" s="4" t="s">
        <v>323</v>
      </c>
      <c r="I61" s="20" t="s">
        <v>1</v>
      </c>
      <c r="J61" s="4" t="s">
        <v>323</v>
      </c>
      <c r="K61" s="26" t="s">
        <v>1</v>
      </c>
    </row>
    <row r="62" spans="1:11" ht="15.75" customHeight="1">
      <c r="A62" s="93" t="s">
        <v>167</v>
      </c>
      <c r="B62" s="94"/>
      <c r="C62" s="95"/>
      <c r="D62" s="5">
        <f aca="true" t="shared" si="6" ref="D62:K62">SUM(D63:D73)-SUM(D65:D71)</f>
        <v>24470</v>
      </c>
      <c r="E62" s="96">
        <f t="shared" si="6"/>
        <v>99.99999999999997</v>
      </c>
      <c r="F62" s="97">
        <f t="shared" si="6"/>
        <v>24883</v>
      </c>
      <c r="G62" s="96">
        <f t="shared" si="6"/>
        <v>99.99999999999999</v>
      </c>
      <c r="H62" s="97">
        <f t="shared" si="6"/>
        <v>71664</v>
      </c>
      <c r="I62" s="96">
        <f t="shared" si="6"/>
        <v>100</v>
      </c>
      <c r="J62" s="97">
        <f t="shared" si="6"/>
        <v>6281</v>
      </c>
      <c r="K62" s="96">
        <f t="shared" si="6"/>
        <v>100</v>
      </c>
    </row>
    <row r="63" spans="1:11" ht="15.75" customHeight="1">
      <c r="A63" s="91" t="s">
        <v>168</v>
      </c>
      <c r="B63" s="92"/>
      <c r="C63" s="92"/>
      <c r="D63" s="6">
        <v>8399</v>
      </c>
      <c r="E63" s="98">
        <f>D63/D$62*100</f>
        <v>34.3236616264814</v>
      </c>
      <c r="F63" s="6">
        <v>2043</v>
      </c>
      <c r="G63" s="98">
        <f>F63/F$62*100</f>
        <v>8.210424788007877</v>
      </c>
      <c r="H63" s="6">
        <v>7225</v>
      </c>
      <c r="I63" s="98">
        <f>H63/H$62*100</f>
        <v>10.081770484483144</v>
      </c>
      <c r="J63" s="19">
        <v>289</v>
      </c>
      <c r="K63" s="98">
        <f>J63/J$62*100</f>
        <v>4.601178156344531</v>
      </c>
    </row>
    <row r="64" spans="1:11" ht="15.75" customHeight="1">
      <c r="A64" s="100" t="s">
        <v>169</v>
      </c>
      <c r="B64" s="2"/>
      <c r="C64" s="2"/>
      <c r="D64" s="6">
        <v>15771</v>
      </c>
      <c r="E64" s="98">
        <f>D64/D62*100</f>
        <v>64.45034736411934</v>
      </c>
      <c r="F64" s="101">
        <v>8682</v>
      </c>
      <c r="G64" s="98">
        <f>F64/F62*100</f>
        <v>34.89129124301732</v>
      </c>
      <c r="H64" s="101">
        <v>58051</v>
      </c>
      <c r="I64" s="98">
        <f>H64/H62*100</f>
        <v>81.00440946639876</v>
      </c>
      <c r="J64" s="19">
        <v>5990</v>
      </c>
      <c r="K64" s="98">
        <f>J64/J62*100</f>
        <v>95.36697978028977</v>
      </c>
    </row>
    <row r="65" spans="1:11" ht="15.75" customHeight="1">
      <c r="A65" s="102"/>
      <c r="B65" s="103"/>
      <c r="C65" s="2" t="s">
        <v>170</v>
      </c>
      <c r="D65" s="6">
        <v>14945</v>
      </c>
      <c r="E65" s="98">
        <f>D65/D$62*100</f>
        <v>61.074785451573355</v>
      </c>
      <c r="F65" s="6">
        <v>2072</v>
      </c>
      <c r="G65" s="98">
        <f>F65/F$62*100</f>
        <v>8.32697022063256</v>
      </c>
      <c r="H65" s="6">
        <v>5486</v>
      </c>
      <c r="I65" s="98">
        <f>H65/H$62*100</f>
        <v>7.655168564411699</v>
      </c>
      <c r="J65" s="19">
        <v>1372</v>
      </c>
      <c r="K65" s="98">
        <f>J65/J$62*100</f>
        <v>21.84365546887438</v>
      </c>
    </row>
    <row r="66" spans="1:11" ht="15.75" customHeight="1">
      <c r="A66" s="102"/>
      <c r="B66" s="103"/>
      <c r="C66" s="2" t="s">
        <v>171</v>
      </c>
      <c r="D66" s="6">
        <v>14807</v>
      </c>
      <c r="E66" s="98">
        <f>D66/D$62*100</f>
        <v>60.510829587249695</v>
      </c>
      <c r="F66" s="6">
        <v>2062</v>
      </c>
      <c r="G66" s="98">
        <f>F66/F$62*100</f>
        <v>8.286782140417152</v>
      </c>
      <c r="H66" s="6">
        <v>5320</v>
      </c>
      <c r="I66" s="98">
        <f>H66/H$62*100</f>
        <v>7.4235320384014285</v>
      </c>
      <c r="J66" s="19">
        <v>1372</v>
      </c>
      <c r="K66" s="98">
        <f>J66/J$62*100</f>
        <v>21.84365546887438</v>
      </c>
    </row>
    <row r="67" spans="1:11" ht="15.75" customHeight="1">
      <c r="A67" s="102"/>
      <c r="B67" s="103"/>
      <c r="C67" s="2" t="s">
        <v>172</v>
      </c>
      <c r="D67" s="6">
        <v>92</v>
      </c>
      <c r="E67" s="98">
        <f>D67/D$62*100</f>
        <v>0.37597057621577445</v>
      </c>
      <c r="F67" s="19">
        <v>6</v>
      </c>
      <c r="G67" s="98">
        <f>F67/F$62*100</f>
        <v>0.024112848129244868</v>
      </c>
      <c r="H67" s="6">
        <v>73</v>
      </c>
      <c r="I67" s="98">
        <f>H67/H$62*100</f>
        <v>0.10186425541415495</v>
      </c>
      <c r="J67" s="19" t="s">
        <v>3</v>
      </c>
      <c r="K67" s="28" t="s">
        <v>4</v>
      </c>
    </row>
    <row r="68" spans="1:11" ht="15.75" customHeight="1">
      <c r="A68" s="102"/>
      <c r="B68" s="103"/>
      <c r="C68" s="2" t="s">
        <v>173</v>
      </c>
      <c r="D68" s="19">
        <v>4</v>
      </c>
      <c r="E68" s="98">
        <f>D68/D$62*100</f>
        <v>0.016346546791990192</v>
      </c>
      <c r="F68" s="19">
        <v>1</v>
      </c>
      <c r="G68" s="98">
        <f>F68/F$62*100</f>
        <v>0.004018808021540811</v>
      </c>
      <c r="H68" s="6">
        <v>93</v>
      </c>
      <c r="I68" s="98">
        <f>H68/H$62*100</f>
        <v>0.1297722705961152</v>
      </c>
      <c r="J68" s="19" t="s">
        <v>3</v>
      </c>
      <c r="K68" s="28" t="s">
        <v>4</v>
      </c>
    </row>
    <row r="69" spans="1:11" ht="15.75" customHeight="1">
      <c r="A69" s="102"/>
      <c r="B69" s="103"/>
      <c r="C69" s="2" t="s">
        <v>174</v>
      </c>
      <c r="D69" s="19" t="s">
        <v>3</v>
      </c>
      <c r="E69" s="28" t="s">
        <v>4</v>
      </c>
      <c r="F69" s="19">
        <v>3</v>
      </c>
      <c r="G69" s="98">
        <f>F69/F$62*100</f>
        <v>0.012056424064622434</v>
      </c>
      <c r="H69" s="19" t="s">
        <v>3</v>
      </c>
      <c r="I69" s="28" t="s">
        <v>4</v>
      </c>
      <c r="J69" s="19" t="s">
        <v>3</v>
      </c>
      <c r="K69" s="28" t="s">
        <v>4</v>
      </c>
    </row>
    <row r="70" spans="1:11" ht="15.75" customHeight="1">
      <c r="A70" s="102"/>
      <c r="B70" s="103"/>
      <c r="C70" s="2" t="s">
        <v>175</v>
      </c>
      <c r="D70" s="19">
        <v>42</v>
      </c>
      <c r="E70" s="98">
        <f>D70/D$62*100</f>
        <v>0.17163874131589701</v>
      </c>
      <c r="F70" s="19" t="s">
        <v>3</v>
      </c>
      <c r="G70" s="28" t="s">
        <v>4</v>
      </c>
      <c r="H70" s="19" t="s">
        <v>3</v>
      </c>
      <c r="I70" s="28" t="s">
        <v>4</v>
      </c>
      <c r="J70" s="19" t="s">
        <v>3</v>
      </c>
      <c r="K70" s="28" t="s">
        <v>4</v>
      </c>
    </row>
    <row r="71" spans="1:11" ht="15.75" customHeight="1">
      <c r="A71" s="102"/>
      <c r="B71" s="103"/>
      <c r="C71" s="413" t="s">
        <v>176</v>
      </c>
      <c r="D71" s="6">
        <v>826</v>
      </c>
      <c r="E71" s="98">
        <f>D71/D$62*100</f>
        <v>3.3755619125459746</v>
      </c>
      <c r="F71" s="6">
        <v>6610</v>
      </c>
      <c r="G71" s="98">
        <f>F71/F$62*100</f>
        <v>26.564321022384764</v>
      </c>
      <c r="H71" s="6">
        <v>52565</v>
      </c>
      <c r="I71" s="98">
        <f>H71/H$62*100</f>
        <v>73.34924090198706</v>
      </c>
      <c r="J71" s="19">
        <v>4618</v>
      </c>
      <c r="K71" s="98">
        <f>J71/J$62*100</f>
        <v>73.52332431141538</v>
      </c>
    </row>
    <row r="72" spans="1:11" ht="15.75" customHeight="1">
      <c r="A72" s="91" t="s">
        <v>177</v>
      </c>
      <c r="B72" s="92"/>
      <c r="C72" s="92"/>
      <c r="D72" s="6">
        <v>167</v>
      </c>
      <c r="E72" s="98">
        <f>D72/D$62*100</f>
        <v>0.6824683285655905</v>
      </c>
      <c r="F72" s="19">
        <v>35</v>
      </c>
      <c r="G72" s="98">
        <f>F72/F$62*100</f>
        <v>0.1406582807539284</v>
      </c>
      <c r="H72" s="6">
        <v>110</v>
      </c>
      <c r="I72" s="98">
        <f>H72/H$62*100</f>
        <v>0.15349408350078142</v>
      </c>
      <c r="J72" s="19" t="s">
        <v>3</v>
      </c>
      <c r="K72" s="28" t="s">
        <v>4</v>
      </c>
    </row>
    <row r="73" spans="1:11" ht="15.75" customHeight="1" thickBot="1">
      <c r="A73" s="104" t="s">
        <v>178</v>
      </c>
      <c r="B73" s="105"/>
      <c r="C73" s="105"/>
      <c r="D73" s="7">
        <v>133</v>
      </c>
      <c r="E73" s="106">
        <f>D73/D$62*100</f>
        <v>0.5435226808336739</v>
      </c>
      <c r="F73" s="7">
        <v>14123</v>
      </c>
      <c r="G73" s="106">
        <f>F73/F$62*100</f>
        <v>56.75762568822087</v>
      </c>
      <c r="H73" s="7">
        <v>6278</v>
      </c>
      <c r="I73" s="106">
        <f>H73/H$62*100</f>
        <v>8.760325965617326</v>
      </c>
      <c r="J73" s="7">
        <v>2</v>
      </c>
      <c r="K73" s="106">
        <f>J73/J$62*100</f>
        <v>0.0318420633657061</v>
      </c>
    </row>
    <row r="74" spans="1:7" ht="15.75" customHeight="1">
      <c r="A74" s="78" t="s">
        <v>166</v>
      </c>
      <c r="B74" s="115"/>
      <c r="C74" s="92"/>
      <c r="D74" s="77" t="s">
        <v>159</v>
      </c>
      <c r="E74" s="116"/>
      <c r="F74" s="77" t="s">
        <v>160</v>
      </c>
      <c r="G74" s="116"/>
    </row>
    <row r="75" spans="1:7" ht="15.75" customHeight="1">
      <c r="A75" s="91"/>
      <c r="B75" s="92"/>
      <c r="C75" s="92"/>
      <c r="D75" s="4" t="s">
        <v>323</v>
      </c>
      <c r="E75" s="20" t="s">
        <v>1</v>
      </c>
      <c r="F75" s="4" t="s">
        <v>323</v>
      </c>
      <c r="G75" s="26" t="s">
        <v>1</v>
      </c>
    </row>
    <row r="76" spans="1:7" ht="15.75" customHeight="1">
      <c r="A76" s="93" t="s">
        <v>167</v>
      </c>
      <c r="B76" s="94"/>
      <c r="C76" s="95"/>
      <c r="D76" s="5">
        <f>SUM(D77:D87)-SUM(D79:D85)</f>
        <v>30324</v>
      </c>
      <c r="E76" s="96">
        <f>SUM(E77:E87)-SUM(E79:E85)</f>
        <v>100</v>
      </c>
      <c r="F76" s="97">
        <f>SUM(F77:F87)-SUM(F79:F85)</f>
        <v>20947</v>
      </c>
      <c r="G76" s="96">
        <f>SUM(G77:G87)-SUM(G79:G85)</f>
        <v>100</v>
      </c>
    </row>
    <row r="77" spans="1:7" ht="15.75" customHeight="1">
      <c r="A77" s="91" t="s">
        <v>168</v>
      </c>
      <c r="B77" s="92"/>
      <c r="C77" s="92"/>
      <c r="D77" s="6">
        <v>2565</v>
      </c>
      <c r="E77" s="98">
        <f aca="true" t="shared" si="7" ref="E77:E82">D77/D$76*100</f>
        <v>8.458646616541353</v>
      </c>
      <c r="F77" s="6" t="s">
        <v>3</v>
      </c>
      <c r="G77" s="28" t="s">
        <v>4</v>
      </c>
    </row>
    <row r="78" spans="1:7" ht="15.75" customHeight="1">
      <c r="A78" s="100" t="s">
        <v>169</v>
      </c>
      <c r="B78" s="2"/>
      <c r="C78" s="2"/>
      <c r="D78" s="6">
        <v>26141</v>
      </c>
      <c r="E78" s="98">
        <f t="shared" si="7"/>
        <v>86.20564569318032</v>
      </c>
      <c r="F78" s="101" t="s">
        <v>3</v>
      </c>
      <c r="G78" s="28" t="s">
        <v>4</v>
      </c>
    </row>
    <row r="79" spans="1:7" ht="15.75" customHeight="1">
      <c r="A79" s="102"/>
      <c r="B79" s="103"/>
      <c r="C79" s="2" t="s">
        <v>170</v>
      </c>
      <c r="D79" s="6">
        <v>20616</v>
      </c>
      <c r="E79" s="98">
        <f t="shared" si="7"/>
        <v>67.98575385833003</v>
      </c>
      <c r="F79" s="6" t="s">
        <v>3</v>
      </c>
      <c r="G79" s="28" t="s">
        <v>4</v>
      </c>
    </row>
    <row r="80" spans="1:7" ht="15.75" customHeight="1">
      <c r="A80" s="102"/>
      <c r="B80" s="103"/>
      <c r="C80" s="2" t="s">
        <v>171</v>
      </c>
      <c r="D80" s="6">
        <v>20461</v>
      </c>
      <c r="E80" s="98">
        <f t="shared" si="7"/>
        <v>67.47460757156048</v>
      </c>
      <c r="F80" s="6" t="s">
        <v>3</v>
      </c>
      <c r="G80" s="28" t="s">
        <v>4</v>
      </c>
    </row>
    <row r="81" spans="1:7" ht="15.75" customHeight="1">
      <c r="A81" s="102"/>
      <c r="B81" s="103"/>
      <c r="C81" s="2" t="s">
        <v>172</v>
      </c>
      <c r="D81" s="6">
        <v>137</v>
      </c>
      <c r="E81" s="98">
        <f t="shared" si="7"/>
        <v>0.4517873631447038</v>
      </c>
      <c r="F81" s="19" t="s">
        <v>3</v>
      </c>
      <c r="G81" s="28" t="s">
        <v>4</v>
      </c>
    </row>
    <row r="82" spans="1:7" ht="15.75" customHeight="1">
      <c r="A82" s="102"/>
      <c r="B82" s="103"/>
      <c r="C82" s="2" t="s">
        <v>173</v>
      </c>
      <c r="D82" s="19">
        <v>18</v>
      </c>
      <c r="E82" s="98">
        <f t="shared" si="7"/>
        <v>0.0593589236248516</v>
      </c>
      <c r="F82" s="19" t="s">
        <v>3</v>
      </c>
      <c r="G82" s="28" t="s">
        <v>4</v>
      </c>
    </row>
    <row r="83" spans="1:7" ht="15.75" customHeight="1">
      <c r="A83" s="102"/>
      <c r="B83" s="103"/>
      <c r="C83" s="2" t="s">
        <v>174</v>
      </c>
      <c r="D83" s="19" t="s">
        <v>3</v>
      </c>
      <c r="E83" s="28" t="s">
        <v>4</v>
      </c>
      <c r="F83" s="19" t="s">
        <v>3</v>
      </c>
      <c r="G83" s="28" t="s">
        <v>4</v>
      </c>
    </row>
    <row r="84" spans="1:7" ht="15.75" customHeight="1">
      <c r="A84" s="102"/>
      <c r="B84" s="103"/>
      <c r="C84" s="2" t="s">
        <v>175</v>
      </c>
      <c r="D84" s="19" t="s">
        <v>3</v>
      </c>
      <c r="E84" s="28" t="s">
        <v>4</v>
      </c>
      <c r="F84" s="19" t="s">
        <v>3</v>
      </c>
      <c r="G84" s="28" t="s">
        <v>4</v>
      </c>
    </row>
    <row r="85" spans="1:7" ht="15.75" customHeight="1">
      <c r="A85" s="102"/>
      <c r="B85" s="103"/>
      <c r="C85" s="413" t="s">
        <v>176</v>
      </c>
      <c r="D85" s="6">
        <v>5525</v>
      </c>
      <c r="E85" s="98">
        <f>D85/D$76*100</f>
        <v>18.219891834850284</v>
      </c>
      <c r="F85" s="19" t="s">
        <v>3</v>
      </c>
      <c r="G85" s="28" t="s">
        <v>4</v>
      </c>
    </row>
    <row r="86" spans="1:7" ht="15.75" customHeight="1">
      <c r="A86" s="91" t="s">
        <v>177</v>
      </c>
      <c r="B86" s="92"/>
      <c r="C86" s="92"/>
      <c r="D86" s="6">
        <v>767</v>
      </c>
      <c r="E86" s="98">
        <f>D86/D$76*100</f>
        <v>2.52934969001451</v>
      </c>
      <c r="F86" s="19" t="s">
        <v>3</v>
      </c>
      <c r="G86" s="28" t="s">
        <v>4</v>
      </c>
    </row>
    <row r="87" spans="1:7" ht="15.75" customHeight="1" thickBot="1">
      <c r="A87" s="104" t="s">
        <v>178</v>
      </c>
      <c r="B87" s="105"/>
      <c r="C87" s="105"/>
      <c r="D87" s="7">
        <v>851</v>
      </c>
      <c r="E87" s="106">
        <f>D87/D$76*100</f>
        <v>2.8063580002638178</v>
      </c>
      <c r="F87" s="7">
        <v>20947</v>
      </c>
      <c r="G87" s="106">
        <f>F87/F$76*100</f>
        <v>100</v>
      </c>
    </row>
  </sheetData>
  <sheetProtection/>
  <mergeCells count="58">
    <mergeCell ref="A77:C77"/>
    <mergeCell ref="A79:A85"/>
    <mergeCell ref="A86:C86"/>
    <mergeCell ref="A87:C87"/>
    <mergeCell ref="A72:C72"/>
    <mergeCell ref="A73:C73"/>
    <mergeCell ref="A74:C75"/>
    <mergeCell ref="D74:E74"/>
    <mergeCell ref="F74:G74"/>
    <mergeCell ref="A76:C76"/>
    <mergeCell ref="F60:G60"/>
    <mergeCell ref="H60:I60"/>
    <mergeCell ref="J60:K60"/>
    <mergeCell ref="A62:C62"/>
    <mergeCell ref="A63:C63"/>
    <mergeCell ref="A65:A71"/>
    <mergeCell ref="A49:C49"/>
    <mergeCell ref="A51:A57"/>
    <mergeCell ref="A58:C58"/>
    <mergeCell ref="A59:C59"/>
    <mergeCell ref="A60:C61"/>
    <mergeCell ref="D60:E60"/>
    <mergeCell ref="A46:C47"/>
    <mergeCell ref="D46:E46"/>
    <mergeCell ref="F46:G46"/>
    <mergeCell ref="H46:I46"/>
    <mergeCell ref="J46:K46"/>
    <mergeCell ref="A48:C48"/>
    <mergeCell ref="J31:K31"/>
    <mergeCell ref="A33:C33"/>
    <mergeCell ref="A34:C34"/>
    <mergeCell ref="A36:A42"/>
    <mergeCell ref="A43:C43"/>
    <mergeCell ref="A44:C44"/>
    <mergeCell ref="A29:C29"/>
    <mergeCell ref="A30:C30"/>
    <mergeCell ref="A31:C32"/>
    <mergeCell ref="D31:E31"/>
    <mergeCell ref="F31:G31"/>
    <mergeCell ref="H31:I31"/>
    <mergeCell ref="F17:G17"/>
    <mergeCell ref="H17:I17"/>
    <mergeCell ref="J17:K17"/>
    <mergeCell ref="A19:C19"/>
    <mergeCell ref="A20:C20"/>
    <mergeCell ref="A22:A28"/>
    <mergeCell ref="A6:C6"/>
    <mergeCell ref="A8:A14"/>
    <mergeCell ref="A15:C15"/>
    <mergeCell ref="A16:C16"/>
    <mergeCell ref="A17:C18"/>
    <mergeCell ref="D17:E17"/>
    <mergeCell ref="A3:C4"/>
    <mergeCell ref="D3:E3"/>
    <mergeCell ref="F3:G3"/>
    <mergeCell ref="H3:I3"/>
    <mergeCell ref="J3:K3"/>
    <mergeCell ref="A5:C5"/>
  </mergeCells>
  <printOptions/>
  <pageMargins left="0.7874015748031497" right="0.7874015748031497" top="0.7874015748031497" bottom="0.7874015748031497" header="0.5118110236220472" footer="0.31496062992125984"/>
  <pageSetup firstPageNumber="66" useFirstPageNumber="1" horizontalDpi="600" verticalDpi="600" orientation="portrait" paperSize="9" r:id="rId1"/>
  <headerFooter alignWithMargins="0">
    <oddFooter>&amp;C&amp;"ＭＳ 明朝,標準"- &amp;P&amp;  -</oddFooter>
  </headerFooter>
  <rowBreaks count="1" manualBreakCount="1">
    <brk id="4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U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9.00390625" defaultRowHeight="13.5"/>
  <cols>
    <col min="1" max="1" width="9.50390625" style="199" customWidth="1"/>
    <col min="2" max="9" width="9.125" style="200" customWidth="1"/>
    <col min="10" max="10" width="9.50390625" style="199" customWidth="1"/>
    <col min="11" max="18" width="9.125" style="200" customWidth="1"/>
    <col min="19" max="19" width="9.50390625" style="199" customWidth="1"/>
    <col min="20" max="27" width="9.125" style="200" customWidth="1"/>
    <col min="28" max="28" width="9.50390625" style="199" customWidth="1"/>
    <col min="29" max="36" width="9.125" style="200" customWidth="1"/>
    <col min="37" max="37" width="9.50390625" style="199" customWidth="1"/>
    <col min="38" max="45" width="9.125" style="200" customWidth="1"/>
    <col min="46" max="46" width="9.00390625" style="199" customWidth="1"/>
    <col min="47" max="47" width="9.625" style="199" bestFit="1" customWidth="1"/>
    <col min="48" max="16384" width="9.00390625" style="199" customWidth="1"/>
  </cols>
  <sheetData>
    <row r="1" spans="1:45" s="166" customFormat="1" ht="21" customHeight="1" thickBot="1">
      <c r="A1" s="163" t="s">
        <v>327</v>
      </c>
      <c r="B1" s="163"/>
      <c r="C1" s="163"/>
      <c r="D1" s="163"/>
      <c r="E1" s="164"/>
      <c r="F1" s="164"/>
      <c r="G1" s="164"/>
      <c r="H1" s="164"/>
      <c r="I1" s="164"/>
      <c r="J1" s="164"/>
      <c r="K1" s="165"/>
      <c r="L1" s="165"/>
      <c r="M1" s="165"/>
      <c r="N1" s="165"/>
      <c r="O1" s="164"/>
      <c r="P1" s="164"/>
      <c r="Q1" s="164"/>
      <c r="R1" s="164"/>
      <c r="S1" s="164"/>
      <c r="T1" s="165"/>
      <c r="U1" s="165"/>
      <c r="V1" s="165"/>
      <c r="W1" s="165"/>
      <c r="X1" s="164"/>
      <c r="Y1" s="164"/>
      <c r="Z1" s="164"/>
      <c r="AA1" s="164"/>
      <c r="AB1" s="164"/>
      <c r="AC1" s="165"/>
      <c r="AD1" s="165"/>
      <c r="AE1" s="165"/>
      <c r="AF1" s="165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</row>
    <row r="2" spans="1:45" s="174" customFormat="1" ht="21" customHeight="1" thickTop="1">
      <c r="A2" s="167" t="s">
        <v>235</v>
      </c>
      <c r="B2" s="168" t="s">
        <v>21</v>
      </c>
      <c r="C2" s="169"/>
      <c r="D2" s="170" t="s">
        <v>23</v>
      </c>
      <c r="E2" s="170"/>
      <c r="F2" s="170" t="s">
        <v>236</v>
      </c>
      <c r="G2" s="170"/>
      <c r="H2" s="170" t="s">
        <v>237</v>
      </c>
      <c r="I2" s="171"/>
      <c r="J2" s="167" t="s">
        <v>235</v>
      </c>
      <c r="K2" s="170" t="s">
        <v>238</v>
      </c>
      <c r="L2" s="170"/>
      <c r="M2" s="170" t="s">
        <v>239</v>
      </c>
      <c r="N2" s="170"/>
      <c r="O2" s="170" t="s">
        <v>240</v>
      </c>
      <c r="P2" s="170"/>
      <c r="Q2" s="170" t="s">
        <v>241</v>
      </c>
      <c r="R2" s="171"/>
      <c r="S2" s="167" t="s">
        <v>235</v>
      </c>
      <c r="T2" s="170" t="s">
        <v>242</v>
      </c>
      <c r="U2" s="170"/>
      <c r="V2" s="170" t="s">
        <v>243</v>
      </c>
      <c r="W2" s="170"/>
      <c r="X2" s="170" t="s">
        <v>244</v>
      </c>
      <c r="Y2" s="170"/>
      <c r="Z2" s="170" t="s">
        <v>245</v>
      </c>
      <c r="AA2" s="171"/>
      <c r="AB2" s="167" t="s">
        <v>235</v>
      </c>
      <c r="AC2" s="170" t="s">
        <v>246</v>
      </c>
      <c r="AD2" s="170"/>
      <c r="AE2" s="170" t="s">
        <v>247</v>
      </c>
      <c r="AF2" s="170"/>
      <c r="AG2" s="170" t="s">
        <v>248</v>
      </c>
      <c r="AH2" s="170"/>
      <c r="AI2" s="170" t="s">
        <v>249</v>
      </c>
      <c r="AJ2" s="171"/>
      <c r="AK2" s="167" t="s">
        <v>235</v>
      </c>
      <c r="AL2" s="170" t="s">
        <v>250</v>
      </c>
      <c r="AM2" s="170"/>
      <c r="AN2" s="170" t="s">
        <v>251</v>
      </c>
      <c r="AO2" s="170"/>
      <c r="AP2" s="170" t="s">
        <v>252</v>
      </c>
      <c r="AQ2" s="170"/>
      <c r="AR2" s="172" t="s">
        <v>253</v>
      </c>
      <c r="AS2" s="173"/>
    </row>
    <row r="3" spans="1:45" s="181" customFormat="1" ht="39.75" customHeight="1">
      <c r="A3" s="175"/>
      <c r="B3" s="176" t="s">
        <v>254</v>
      </c>
      <c r="C3" s="177"/>
      <c r="D3" s="178" t="s">
        <v>255</v>
      </c>
      <c r="E3" s="178"/>
      <c r="F3" s="178" t="s">
        <v>256</v>
      </c>
      <c r="G3" s="178"/>
      <c r="H3" s="178" t="s">
        <v>257</v>
      </c>
      <c r="I3" s="179"/>
      <c r="J3" s="175"/>
      <c r="K3" s="178" t="s">
        <v>258</v>
      </c>
      <c r="L3" s="178"/>
      <c r="M3" s="178" t="s">
        <v>259</v>
      </c>
      <c r="N3" s="178"/>
      <c r="O3" s="178" t="s">
        <v>260</v>
      </c>
      <c r="P3" s="178"/>
      <c r="Q3" s="178" t="s">
        <v>261</v>
      </c>
      <c r="R3" s="179"/>
      <c r="S3" s="175"/>
      <c r="T3" s="178" t="s">
        <v>262</v>
      </c>
      <c r="U3" s="178"/>
      <c r="V3" s="178" t="s">
        <v>263</v>
      </c>
      <c r="W3" s="178"/>
      <c r="X3" s="178" t="s">
        <v>264</v>
      </c>
      <c r="Y3" s="178"/>
      <c r="Z3" s="178" t="s">
        <v>265</v>
      </c>
      <c r="AA3" s="179"/>
      <c r="AB3" s="175"/>
      <c r="AC3" s="178" t="s">
        <v>266</v>
      </c>
      <c r="AD3" s="178"/>
      <c r="AE3" s="178" t="s">
        <v>267</v>
      </c>
      <c r="AF3" s="178"/>
      <c r="AG3" s="178" t="s">
        <v>268</v>
      </c>
      <c r="AH3" s="178"/>
      <c r="AI3" s="178" t="s">
        <v>269</v>
      </c>
      <c r="AJ3" s="179"/>
      <c r="AK3" s="175"/>
      <c r="AL3" s="178" t="s">
        <v>270</v>
      </c>
      <c r="AM3" s="178"/>
      <c r="AN3" s="178" t="s">
        <v>271</v>
      </c>
      <c r="AO3" s="178"/>
      <c r="AP3" s="178" t="s">
        <v>272</v>
      </c>
      <c r="AQ3" s="178"/>
      <c r="AR3" s="176" t="s">
        <v>273</v>
      </c>
      <c r="AS3" s="180"/>
    </row>
    <row r="4" spans="1:45" s="181" customFormat="1" ht="29.25" customHeight="1">
      <c r="A4" s="182"/>
      <c r="B4" s="183" t="s">
        <v>328</v>
      </c>
      <c r="C4" s="184" t="s">
        <v>275</v>
      </c>
      <c r="D4" s="183" t="s">
        <v>328</v>
      </c>
      <c r="E4" s="186" t="s">
        <v>275</v>
      </c>
      <c r="F4" s="183" t="s">
        <v>328</v>
      </c>
      <c r="G4" s="186" t="s">
        <v>275</v>
      </c>
      <c r="H4" s="183" t="s">
        <v>328</v>
      </c>
      <c r="I4" s="187" t="s">
        <v>275</v>
      </c>
      <c r="J4" s="182"/>
      <c r="K4" s="183" t="s">
        <v>328</v>
      </c>
      <c r="L4" s="184" t="s">
        <v>275</v>
      </c>
      <c r="M4" s="183" t="s">
        <v>328</v>
      </c>
      <c r="N4" s="186" t="s">
        <v>275</v>
      </c>
      <c r="O4" s="183" t="s">
        <v>328</v>
      </c>
      <c r="P4" s="186" t="s">
        <v>275</v>
      </c>
      <c r="Q4" s="183" t="s">
        <v>328</v>
      </c>
      <c r="R4" s="187" t="s">
        <v>275</v>
      </c>
      <c r="S4" s="182"/>
      <c r="T4" s="183" t="s">
        <v>328</v>
      </c>
      <c r="U4" s="184" t="s">
        <v>275</v>
      </c>
      <c r="V4" s="183" t="s">
        <v>328</v>
      </c>
      <c r="W4" s="186" t="s">
        <v>275</v>
      </c>
      <c r="X4" s="183" t="s">
        <v>328</v>
      </c>
      <c r="Y4" s="186" t="s">
        <v>275</v>
      </c>
      <c r="Z4" s="183" t="s">
        <v>328</v>
      </c>
      <c r="AA4" s="187" t="s">
        <v>275</v>
      </c>
      <c r="AB4" s="182"/>
      <c r="AC4" s="183" t="s">
        <v>328</v>
      </c>
      <c r="AD4" s="184" t="s">
        <v>275</v>
      </c>
      <c r="AE4" s="183" t="s">
        <v>328</v>
      </c>
      <c r="AF4" s="186" t="s">
        <v>275</v>
      </c>
      <c r="AG4" s="183" t="s">
        <v>328</v>
      </c>
      <c r="AH4" s="186" t="s">
        <v>275</v>
      </c>
      <c r="AI4" s="183" t="s">
        <v>328</v>
      </c>
      <c r="AJ4" s="187" t="s">
        <v>275</v>
      </c>
      <c r="AK4" s="182"/>
      <c r="AL4" s="183" t="s">
        <v>328</v>
      </c>
      <c r="AM4" s="184" t="s">
        <v>275</v>
      </c>
      <c r="AN4" s="183" t="s">
        <v>328</v>
      </c>
      <c r="AO4" s="184" t="s">
        <v>275</v>
      </c>
      <c r="AP4" s="183" t="s">
        <v>328</v>
      </c>
      <c r="AQ4" s="184" t="s">
        <v>275</v>
      </c>
      <c r="AR4" s="183" t="s">
        <v>328</v>
      </c>
      <c r="AS4" s="188" t="s">
        <v>275</v>
      </c>
    </row>
    <row r="5" spans="1:47" ht="20.25" customHeight="1">
      <c r="A5" s="189" t="s">
        <v>276</v>
      </c>
      <c r="B5" s="190">
        <v>504898</v>
      </c>
      <c r="C5" s="191">
        <f>SUM(C6:C33)</f>
        <v>100.00000000000001</v>
      </c>
      <c r="D5" s="192">
        <v>12838</v>
      </c>
      <c r="E5" s="191">
        <f>SUM(E6:E33)</f>
        <v>99.99999999999999</v>
      </c>
      <c r="F5" s="190">
        <v>492060</v>
      </c>
      <c r="G5" s="193">
        <f>SUM(G6:G33)</f>
        <v>100.00000000000001</v>
      </c>
      <c r="H5" s="190">
        <v>171</v>
      </c>
      <c r="I5" s="194">
        <f>SUM(I6:I33)</f>
        <v>100</v>
      </c>
      <c r="J5" s="189" t="s">
        <v>276</v>
      </c>
      <c r="K5" s="195">
        <v>41494</v>
      </c>
      <c r="L5" s="191">
        <f>SUM(L6:L33)</f>
        <v>100</v>
      </c>
      <c r="M5" s="190">
        <v>62759</v>
      </c>
      <c r="N5" s="193">
        <f>SUM(N6:N33)</f>
        <v>99.99999999999997</v>
      </c>
      <c r="O5" s="190">
        <v>2435</v>
      </c>
      <c r="P5" s="191">
        <f>SUM(P6:P33)</f>
        <v>100.00000000000001</v>
      </c>
      <c r="Q5" s="192">
        <v>5280</v>
      </c>
      <c r="R5" s="194">
        <f>SUM(R6:R33)</f>
        <v>99.99999999999999</v>
      </c>
      <c r="S5" s="189" t="s">
        <v>276</v>
      </c>
      <c r="T5" s="190">
        <v>22399</v>
      </c>
      <c r="U5" s="196">
        <f>SUM(U6:U33)</f>
        <v>100</v>
      </c>
      <c r="V5" s="190">
        <v>103805</v>
      </c>
      <c r="W5" s="191">
        <f>SUM(W6:W33)</f>
        <v>100.00000000000003</v>
      </c>
      <c r="X5" s="192">
        <v>11742</v>
      </c>
      <c r="Y5" s="191">
        <f>SUM(Y6:Y33)</f>
        <v>100.00000000000001</v>
      </c>
      <c r="Z5" s="190">
        <v>7673</v>
      </c>
      <c r="AA5" s="197">
        <f>SUM(AA6:AA33)</f>
        <v>99.99999999999997</v>
      </c>
      <c r="AB5" s="189" t="s">
        <v>276</v>
      </c>
      <c r="AC5" s="190">
        <v>11450</v>
      </c>
      <c r="AD5" s="191">
        <f>SUM(AD6:AD33)</f>
        <v>100</v>
      </c>
      <c r="AE5" s="192">
        <v>44283</v>
      </c>
      <c r="AF5" s="191">
        <f>SUM(AF6:AF33)</f>
        <v>100</v>
      </c>
      <c r="AG5" s="190">
        <v>24470</v>
      </c>
      <c r="AH5" s="193">
        <f>SUM(AH6:AH33)</f>
        <v>100.00000000000004</v>
      </c>
      <c r="AI5" s="190">
        <v>24883</v>
      </c>
      <c r="AJ5" s="194">
        <f>SUM(AJ6:AJ33)</f>
        <v>100.00000000000001</v>
      </c>
      <c r="AK5" s="189" t="s">
        <v>276</v>
      </c>
      <c r="AL5" s="195">
        <v>71664</v>
      </c>
      <c r="AM5" s="191">
        <f>SUM(AM6:AM33)</f>
        <v>99.99999999999999</v>
      </c>
      <c r="AN5" s="195">
        <v>6281</v>
      </c>
      <c r="AO5" s="191">
        <f>SUM(AO6:AO33)</f>
        <v>100.00000000000003</v>
      </c>
      <c r="AP5" s="195">
        <v>30324</v>
      </c>
      <c r="AQ5" s="191">
        <f>SUM(AQ6:AQ33)</f>
        <v>99.99999999999997</v>
      </c>
      <c r="AR5" s="190">
        <v>20947</v>
      </c>
      <c r="AS5" s="198">
        <f>SUM(AS6:AS33)</f>
        <v>99.99999999999999</v>
      </c>
      <c r="AU5" s="200">
        <f>SUM(D5,H5,K5,M5,O5,Q5,T5,V5,X5,Z5,AC5,AE5,AG5,AI5,AL5,AN5,AP5,AR5)</f>
        <v>504898</v>
      </c>
    </row>
    <row r="6" spans="1:45" ht="20.25" customHeight="1">
      <c r="A6" s="201" t="s">
        <v>277</v>
      </c>
      <c r="B6" s="202">
        <v>181420</v>
      </c>
      <c r="C6" s="203">
        <f>B6/B$5*100</f>
        <v>35.93201002974858</v>
      </c>
      <c r="D6" s="204">
        <v>1465</v>
      </c>
      <c r="E6" s="203">
        <f>D6/D$5*100</f>
        <v>11.411434802928804</v>
      </c>
      <c r="F6" s="202">
        <v>179955</v>
      </c>
      <c r="G6" s="205">
        <f aca="true" t="shared" si="0" ref="G6:G33">F6/F$5*100</f>
        <v>36.57175954151933</v>
      </c>
      <c r="H6" s="202">
        <v>15</v>
      </c>
      <c r="I6" s="206">
        <f>H6/H$5*100</f>
        <v>8.771929824561402</v>
      </c>
      <c r="J6" s="201" t="s">
        <v>277</v>
      </c>
      <c r="K6" s="207">
        <v>13451</v>
      </c>
      <c r="L6" s="203">
        <f aca="true" t="shared" si="1" ref="L6:L33">K6/K$5*100</f>
        <v>32.41673494963127</v>
      </c>
      <c r="M6" s="202">
        <v>11436</v>
      </c>
      <c r="N6" s="205">
        <f aca="true" t="shared" si="2" ref="N6:N33">M6/M$5*100</f>
        <v>18.222087668700905</v>
      </c>
      <c r="O6" s="202">
        <v>1137</v>
      </c>
      <c r="P6" s="203">
        <f aca="true" t="shared" si="3" ref="P6:P29">O6/O$5*100</f>
        <v>46.69404517453799</v>
      </c>
      <c r="Q6" s="204">
        <v>3597</v>
      </c>
      <c r="R6" s="206">
        <f aca="true" t="shared" si="4" ref="R6:R15">Q6/Q$5*100</f>
        <v>68.125</v>
      </c>
      <c r="S6" s="201" t="s">
        <v>277</v>
      </c>
      <c r="T6" s="202">
        <v>8387</v>
      </c>
      <c r="U6" s="208">
        <f aca="true" t="shared" si="5" ref="U6:U33">T6/T$5*100</f>
        <v>37.44363587660163</v>
      </c>
      <c r="V6" s="202">
        <v>40835</v>
      </c>
      <c r="W6" s="203">
        <f aca="true" t="shared" si="6" ref="W6:W33">V6/V$5*100</f>
        <v>39.33818216848899</v>
      </c>
      <c r="X6" s="204">
        <v>6008</v>
      </c>
      <c r="Y6" s="203">
        <f aca="true" t="shared" si="7" ref="Y6:Y22">X6/X$5*100</f>
        <v>51.1667518310339</v>
      </c>
      <c r="Z6" s="202">
        <v>3913</v>
      </c>
      <c r="AA6" s="209">
        <f aca="true" t="shared" si="8" ref="AA6:AA32">Z6/Z$5*100</f>
        <v>50.9970024762153</v>
      </c>
      <c r="AB6" s="201" t="s">
        <v>277</v>
      </c>
      <c r="AC6" s="202">
        <v>5295</v>
      </c>
      <c r="AD6" s="203">
        <f aca="true" t="shared" si="9" ref="AD6:AD33">AC6/AC$5*100</f>
        <v>46.24454148471616</v>
      </c>
      <c r="AE6" s="204">
        <v>20148</v>
      </c>
      <c r="AF6" s="203">
        <f aca="true" t="shared" si="10" ref="AF6:AF33">AE6/AE$5*100</f>
        <v>45.49827247476458</v>
      </c>
      <c r="AG6" s="202">
        <v>9356</v>
      </c>
      <c r="AH6" s="205">
        <f aca="true" t="shared" si="11" ref="AH6:AH33">AG6/AG$5*100</f>
        <v>38.234572946465065</v>
      </c>
      <c r="AI6" s="202">
        <v>9320</v>
      </c>
      <c r="AJ6" s="206">
        <f aca="true" t="shared" si="12" ref="AJ6:AJ33">AI6/AI$5*100</f>
        <v>37.455290760760356</v>
      </c>
      <c r="AK6" s="201" t="s">
        <v>277</v>
      </c>
      <c r="AL6" s="207">
        <v>23975</v>
      </c>
      <c r="AM6" s="203">
        <f aca="true" t="shared" si="13" ref="AM6:AM33">AL6/AL$5*100</f>
        <v>33.45473319937486</v>
      </c>
      <c r="AN6" s="207">
        <v>931</v>
      </c>
      <c r="AO6" s="203">
        <f aca="true" t="shared" si="14" ref="AO6:AO33">AN6/AN$5*100</f>
        <v>14.822480496736187</v>
      </c>
      <c r="AP6" s="207">
        <v>15249</v>
      </c>
      <c r="AQ6" s="203">
        <f aca="true" t="shared" si="15" ref="AQ6:AQ33">AP6/AP$5*100</f>
        <v>50.28690146418678</v>
      </c>
      <c r="AR6" s="202">
        <v>6902</v>
      </c>
      <c r="AS6" s="210">
        <f aca="true" t="shared" si="16" ref="AS6:AS33">AR6/AR$5*100</f>
        <v>32.94982575070416</v>
      </c>
    </row>
    <row r="7" spans="1:45" ht="20.25" customHeight="1">
      <c r="A7" s="211" t="s">
        <v>278</v>
      </c>
      <c r="B7" s="212">
        <v>81392</v>
      </c>
      <c r="C7" s="213">
        <f aca="true" t="shared" si="17" ref="C7:E33">B7/B$5*100</f>
        <v>16.120483741270515</v>
      </c>
      <c r="D7" s="214">
        <v>2093</v>
      </c>
      <c r="E7" s="213">
        <f t="shared" si="17"/>
        <v>16.303162486368596</v>
      </c>
      <c r="F7" s="212">
        <v>79299</v>
      </c>
      <c r="G7" s="215">
        <f t="shared" si="0"/>
        <v>16.115717595415195</v>
      </c>
      <c r="H7" s="212">
        <v>41</v>
      </c>
      <c r="I7" s="216">
        <f>H7/H$5*100</f>
        <v>23.976608187134502</v>
      </c>
      <c r="J7" s="211" t="s">
        <v>278</v>
      </c>
      <c r="K7" s="217">
        <v>6567</v>
      </c>
      <c r="L7" s="213">
        <f t="shared" si="1"/>
        <v>15.826384537523497</v>
      </c>
      <c r="M7" s="212">
        <v>13056</v>
      </c>
      <c r="N7" s="215">
        <f t="shared" si="2"/>
        <v>20.803390748737232</v>
      </c>
      <c r="O7" s="212">
        <v>244</v>
      </c>
      <c r="P7" s="213">
        <f t="shared" si="3"/>
        <v>10.020533880903491</v>
      </c>
      <c r="Q7" s="214">
        <v>470</v>
      </c>
      <c r="R7" s="216">
        <f t="shared" si="4"/>
        <v>8.901515151515152</v>
      </c>
      <c r="S7" s="211" t="s">
        <v>278</v>
      </c>
      <c r="T7" s="212">
        <v>4387</v>
      </c>
      <c r="U7" s="218">
        <f t="shared" si="5"/>
        <v>19.585695789990627</v>
      </c>
      <c r="V7" s="212">
        <v>17190</v>
      </c>
      <c r="W7" s="213">
        <f t="shared" si="6"/>
        <v>16.559895958768845</v>
      </c>
      <c r="X7" s="214">
        <v>1586</v>
      </c>
      <c r="Y7" s="213">
        <f t="shared" si="7"/>
        <v>13.507068642479986</v>
      </c>
      <c r="Z7" s="212">
        <v>931</v>
      </c>
      <c r="AA7" s="219">
        <f t="shared" si="8"/>
        <v>12.133454971979669</v>
      </c>
      <c r="AB7" s="211" t="s">
        <v>278</v>
      </c>
      <c r="AC7" s="212">
        <v>1499</v>
      </c>
      <c r="AD7" s="213">
        <f t="shared" si="9"/>
        <v>13.091703056768559</v>
      </c>
      <c r="AE7" s="214">
        <v>6182</v>
      </c>
      <c r="AF7" s="213">
        <f t="shared" si="10"/>
        <v>13.96021046451234</v>
      </c>
      <c r="AG7" s="212">
        <v>3853</v>
      </c>
      <c r="AH7" s="215">
        <f t="shared" si="11"/>
        <v>15.745811197384551</v>
      </c>
      <c r="AI7" s="212">
        <v>3426</v>
      </c>
      <c r="AJ7" s="216">
        <f t="shared" si="12"/>
        <v>13.768436281798818</v>
      </c>
      <c r="AK7" s="211" t="s">
        <v>278</v>
      </c>
      <c r="AL7" s="217">
        <v>11678</v>
      </c>
      <c r="AM7" s="213">
        <f t="shared" si="13"/>
        <v>16.295490064746595</v>
      </c>
      <c r="AN7" s="217">
        <v>1154</v>
      </c>
      <c r="AO7" s="213">
        <f t="shared" si="14"/>
        <v>18.37287056201242</v>
      </c>
      <c r="AP7" s="217">
        <v>3912</v>
      </c>
      <c r="AQ7" s="213">
        <f t="shared" si="15"/>
        <v>12.900672734467749</v>
      </c>
      <c r="AR7" s="212">
        <v>3123</v>
      </c>
      <c r="AS7" s="220">
        <f t="shared" si="16"/>
        <v>14.909056189430467</v>
      </c>
    </row>
    <row r="8" spans="1:45" ht="20.25" customHeight="1">
      <c r="A8" s="211" t="s">
        <v>279</v>
      </c>
      <c r="B8" s="212">
        <v>59020</v>
      </c>
      <c r="C8" s="213">
        <f t="shared" si="17"/>
        <v>11.689489758327424</v>
      </c>
      <c r="D8" s="214">
        <v>934</v>
      </c>
      <c r="E8" s="213">
        <f t="shared" si="17"/>
        <v>7.275276522822869</v>
      </c>
      <c r="F8" s="212">
        <v>58086</v>
      </c>
      <c r="G8" s="215">
        <f t="shared" si="0"/>
        <v>11.804657968540422</v>
      </c>
      <c r="H8" s="212">
        <v>22</v>
      </c>
      <c r="I8" s="216">
        <f>H8/H$5*100</f>
        <v>12.865497076023392</v>
      </c>
      <c r="J8" s="211" t="s">
        <v>279</v>
      </c>
      <c r="K8" s="217">
        <v>6040</v>
      </c>
      <c r="L8" s="213">
        <f t="shared" si="1"/>
        <v>14.556321395864463</v>
      </c>
      <c r="M8" s="212">
        <v>9201</v>
      </c>
      <c r="N8" s="215">
        <f t="shared" si="2"/>
        <v>14.660845456428559</v>
      </c>
      <c r="O8" s="212">
        <v>378</v>
      </c>
      <c r="P8" s="213">
        <f t="shared" si="3"/>
        <v>15.523613963039015</v>
      </c>
      <c r="Q8" s="214">
        <v>693</v>
      </c>
      <c r="R8" s="216">
        <f t="shared" si="4"/>
        <v>13.125</v>
      </c>
      <c r="S8" s="211" t="s">
        <v>279</v>
      </c>
      <c r="T8" s="212">
        <v>2283</v>
      </c>
      <c r="U8" s="218">
        <f t="shared" si="5"/>
        <v>10.192419304433233</v>
      </c>
      <c r="V8" s="212">
        <v>11594</v>
      </c>
      <c r="W8" s="213">
        <f t="shared" si="6"/>
        <v>11.169018833389528</v>
      </c>
      <c r="X8" s="214">
        <v>1358</v>
      </c>
      <c r="Y8" s="213">
        <f t="shared" si="7"/>
        <v>11.565321069664453</v>
      </c>
      <c r="Z8" s="212">
        <v>938</v>
      </c>
      <c r="AA8" s="219">
        <f t="shared" si="8"/>
        <v>12.224683956731395</v>
      </c>
      <c r="AB8" s="211" t="s">
        <v>279</v>
      </c>
      <c r="AC8" s="212">
        <v>1410</v>
      </c>
      <c r="AD8" s="213">
        <f t="shared" si="9"/>
        <v>12.314410480349345</v>
      </c>
      <c r="AE8" s="214">
        <v>4860</v>
      </c>
      <c r="AF8" s="213">
        <f t="shared" si="10"/>
        <v>10.974866201476864</v>
      </c>
      <c r="AG8" s="212">
        <v>2811</v>
      </c>
      <c r="AH8" s="215">
        <f t="shared" si="11"/>
        <v>11.487535758071107</v>
      </c>
      <c r="AI8" s="212">
        <v>2761</v>
      </c>
      <c r="AJ8" s="216">
        <f t="shared" si="12"/>
        <v>11.09592894747418</v>
      </c>
      <c r="AK8" s="211" t="s">
        <v>279</v>
      </c>
      <c r="AL8" s="217">
        <v>8504</v>
      </c>
      <c r="AM8" s="213">
        <f t="shared" si="13"/>
        <v>11.866488055369501</v>
      </c>
      <c r="AN8" s="217">
        <v>639</v>
      </c>
      <c r="AO8" s="213">
        <f t="shared" si="14"/>
        <v>10.173539245343099</v>
      </c>
      <c r="AP8" s="217">
        <v>2981</v>
      </c>
      <c r="AQ8" s="213">
        <f t="shared" si="15"/>
        <v>9.830497295871258</v>
      </c>
      <c r="AR8" s="212">
        <v>1613</v>
      </c>
      <c r="AS8" s="220">
        <f t="shared" si="16"/>
        <v>7.70038669021817</v>
      </c>
    </row>
    <row r="9" spans="1:45" ht="20.25" customHeight="1">
      <c r="A9" s="211" t="s">
        <v>280</v>
      </c>
      <c r="B9" s="212">
        <v>24076</v>
      </c>
      <c r="C9" s="213">
        <f t="shared" si="17"/>
        <v>4.768487892604051</v>
      </c>
      <c r="D9" s="214">
        <v>1334</v>
      </c>
      <c r="E9" s="213">
        <f t="shared" si="17"/>
        <v>10.3910266396635</v>
      </c>
      <c r="F9" s="212">
        <v>22742</v>
      </c>
      <c r="G9" s="215">
        <f t="shared" si="0"/>
        <v>4.6217940901516075</v>
      </c>
      <c r="H9" s="212">
        <v>6</v>
      </c>
      <c r="I9" s="216">
        <f>H9/H$5*100</f>
        <v>3.508771929824561</v>
      </c>
      <c r="J9" s="211" t="s">
        <v>280</v>
      </c>
      <c r="K9" s="217">
        <v>1847</v>
      </c>
      <c r="L9" s="213">
        <f t="shared" si="1"/>
        <v>4.4512459632717984</v>
      </c>
      <c r="M9" s="212">
        <v>3762</v>
      </c>
      <c r="N9" s="215">
        <f t="shared" si="2"/>
        <v>5.994359374751031</v>
      </c>
      <c r="O9" s="212">
        <v>82</v>
      </c>
      <c r="P9" s="213">
        <f t="shared" si="3"/>
        <v>3.3675564681724848</v>
      </c>
      <c r="Q9" s="214">
        <v>85</v>
      </c>
      <c r="R9" s="216">
        <f t="shared" si="4"/>
        <v>1.6098484848484849</v>
      </c>
      <c r="S9" s="211" t="s">
        <v>280</v>
      </c>
      <c r="T9" s="212">
        <v>988</v>
      </c>
      <c r="U9" s="218">
        <f t="shared" si="5"/>
        <v>4.410911201392919</v>
      </c>
      <c r="V9" s="212">
        <v>4341</v>
      </c>
      <c r="W9" s="213">
        <f t="shared" si="6"/>
        <v>4.181879485573912</v>
      </c>
      <c r="X9" s="214">
        <v>525</v>
      </c>
      <c r="Y9" s="213">
        <f t="shared" si="7"/>
        <v>4.471129279509453</v>
      </c>
      <c r="Z9" s="212">
        <v>252</v>
      </c>
      <c r="AA9" s="219">
        <f t="shared" si="8"/>
        <v>3.284243451062166</v>
      </c>
      <c r="AB9" s="211" t="s">
        <v>280</v>
      </c>
      <c r="AC9" s="212">
        <v>415</v>
      </c>
      <c r="AD9" s="213">
        <f t="shared" si="9"/>
        <v>3.6244541484716155</v>
      </c>
      <c r="AE9" s="214">
        <v>2095</v>
      </c>
      <c r="AF9" s="213">
        <f t="shared" si="10"/>
        <v>4.730935121830047</v>
      </c>
      <c r="AG9" s="212">
        <v>1073</v>
      </c>
      <c r="AH9" s="215">
        <f t="shared" si="11"/>
        <v>4.38496117695137</v>
      </c>
      <c r="AI9" s="212">
        <v>1234</v>
      </c>
      <c r="AJ9" s="216">
        <f t="shared" si="12"/>
        <v>4.959209098581361</v>
      </c>
      <c r="AK9" s="211" t="s">
        <v>280</v>
      </c>
      <c r="AL9" s="217">
        <v>3496</v>
      </c>
      <c r="AM9" s="213">
        <f t="shared" si="13"/>
        <v>4.878321053806653</v>
      </c>
      <c r="AN9" s="217">
        <v>542</v>
      </c>
      <c r="AO9" s="213">
        <f t="shared" si="14"/>
        <v>8.629199172106352</v>
      </c>
      <c r="AP9" s="217">
        <v>1065</v>
      </c>
      <c r="AQ9" s="213">
        <f t="shared" si="15"/>
        <v>3.51206964780372</v>
      </c>
      <c r="AR9" s="212">
        <v>934</v>
      </c>
      <c r="AS9" s="220">
        <f t="shared" si="16"/>
        <v>4.458872392228004</v>
      </c>
    </row>
    <row r="10" spans="1:45" ht="20.25" customHeight="1">
      <c r="A10" s="211" t="s">
        <v>281</v>
      </c>
      <c r="B10" s="212">
        <v>16563</v>
      </c>
      <c r="C10" s="213">
        <f t="shared" si="17"/>
        <v>3.2804645690812797</v>
      </c>
      <c r="D10" s="214">
        <v>620</v>
      </c>
      <c r="E10" s="213">
        <f t="shared" si="17"/>
        <v>4.829412681102975</v>
      </c>
      <c r="F10" s="212">
        <v>15943</v>
      </c>
      <c r="G10" s="215">
        <f t="shared" si="0"/>
        <v>3.2400520261756696</v>
      </c>
      <c r="H10" s="221" t="s">
        <v>3</v>
      </c>
      <c r="I10" s="222" t="s">
        <v>282</v>
      </c>
      <c r="J10" s="211" t="s">
        <v>281</v>
      </c>
      <c r="K10" s="217">
        <v>1218</v>
      </c>
      <c r="L10" s="213">
        <f t="shared" si="1"/>
        <v>2.935364149033595</v>
      </c>
      <c r="M10" s="212">
        <v>1224</v>
      </c>
      <c r="N10" s="215">
        <f t="shared" si="2"/>
        <v>1.9503178826941157</v>
      </c>
      <c r="O10" s="212">
        <v>34</v>
      </c>
      <c r="P10" s="213">
        <f t="shared" si="3"/>
        <v>1.3963039014373717</v>
      </c>
      <c r="Q10" s="214">
        <v>47</v>
      </c>
      <c r="R10" s="216">
        <f t="shared" si="4"/>
        <v>0.8901515151515151</v>
      </c>
      <c r="S10" s="211" t="s">
        <v>281</v>
      </c>
      <c r="T10" s="212">
        <v>450</v>
      </c>
      <c r="U10" s="218">
        <f t="shared" si="5"/>
        <v>2.0090182597437387</v>
      </c>
      <c r="V10" s="212">
        <v>3681</v>
      </c>
      <c r="W10" s="213">
        <f t="shared" si="6"/>
        <v>3.546071961851548</v>
      </c>
      <c r="X10" s="214">
        <v>368</v>
      </c>
      <c r="Y10" s="213">
        <f t="shared" si="7"/>
        <v>3.134048714018055</v>
      </c>
      <c r="Z10" s="212">
        <v>204</v>
      </c>
      <c r="AA10" s="219">
        <f t="shared" si="8"/>
        <v>2.6586732699074678</v>
      </c>
      <c r="AB10" s="211" t="s">
        <v>281</v>
      </c>
      <c r="AC10" s="212">
        <v>416</v>
      </c>
      <c r="AD10" s="213">
        <f t="shared" si="9"/>
        <v>3.633187772925764</v>
      </c>
      <c r="AE10" s="214">
        <v>1444</v>
      </c>
      <c r="AF10" s="213">
        <f t="shared" si="10"/>
        <v>3.260845019533455</v>
      </c>
      <c r="AG10" s="212">
        <v>969</v>
      </c>
      <c r="AH10" s="215">
        <f t="shared" si="11"/>
        <v>3.959950960359624</v>
      </c>
      <c r="AI10" s="212">
        <v>742</v>
      </c>
      <c r="AJ10" s="216">
        <f t="shared" si="12"/>
        <v>2.981955551983282</v>
      </c>
      <c r="AK10" s="211" t="s">
        <v>281</v>
      </c>
      <c r="AL10" s="217">
        <v>3200</v>
      </c>
      <c r="AM10" s="213">
        <f t="shared" si="13"/>
        <v>4.465282429113642</v>
      </c>
      <c r="AN10" s="217">
        <v>276</v>
      </c>
      <c r="AO10" s="213">
        <f t="shared" si="14"/>
        <v>4.394204744467442</v>
      </c>
      <c r="AP10" s="217">
        <v>991</v>
      </c>
      <c r="AQ10" s="213">
        <f t="shared" si="15"/>
        <v>3.268038517345997</v>
      </c>
      <c r="AR10" s="212">
        <v>679</v>
      </c>
      <c r="AS10" s="220">
        <f t="shared" si="16"/>
        <v>3.2415142979901654</v>
      </c>
    </row>
    <row r="11" spans="1:45" ht="20.25" customHeight="1">
      <c r="A11" s="211" t="s">
        <v>283</v>
      </c>
      <c r="B11" s="212">
        <v>29442</v>
      </c>
      <c r="C11" s="213">
        <f t="shared" si="17"/>
        <v>5.831276812346256</v>
      </c>
      <c r="D11" s="214">
        <v>873</v>
      </c>
      <c r="E11" s="213">
        <f t="shared" si="17"/>
        <v>6.800124630004674</v>
      </c>
      <c r="F11" s="212">
        <v>28569</v>
      </c>
      <c r="G11" s="215">
        <f t="shared" si="0"/>
        <v>5.805999268381905</v>
      </c>
      <c r="H11" s="212">
        <v>20</v>
      </c>
      <c r="I11" s="216">
        <f>H11/H$5*100</f>
        <v>11.695906432748536</v>
      </c>
      <c r="J11" s="211" t="s">
        <v>283</v>
      </c>
      <c r="K11" s="217">
        <v>2625</v>
      </c>
      <c r="L11" s="213">
        <f t="shared" si="1"/>
        <v>6.326215838434472</v>
      </c>
      <c r="M11" s="212">
        <v>5052</v>
      </c>
      <c r="N11" s="215">
        <f t="shared" si="2"/>
        <v>8.049841457002183</v>
      </c>
      <c r="O11" s="212">
        <v>228</v>
      </c>
      <c r="P11" s="213">
        <f t="shared" si="3"/>
        <v>9.363449691991786</v>
      </c>
      <c r="Q11" s="214">
        <v>141</v>
      </c>
      <c r="R11" s="216">
        <f t="shared" si="4"/>
        <v>2.6704545454545454</v>
      </c>
      <c r="S11" s="211" t="s">
        <v>283</v>
      </c>
      <c r="T11" s="212">
        <v>1677</v>
      </c>
      <c r="U11" s="218">
        <f t="shared" si="5"/>
        <v>7.486941381311666</v>
      </c>
      <c r="V11" s="212">
        <v>5825</v>
      </c>
      <c r="W11" s="213">
        <f t="shared" si="6"/>
        <v>5.61148306921632</v>
      </c>
      <c r="X11" s="214">
        <v>554</v>
      </c>
      <c r="Y11" s="213">
        <f t="shared" si="7"/>
        <v>4.718105944472833</v>
      </c>
      <c r="Z11" s="212">
        <v>515</v>
      </c>
      <c r="AA11" s="219">
        <f t="shared" si="8"/>
        <v>6.711846735305617</v>
      </c>
      <c r="AB11" s="211" t="s">
        <v>283</v>
      </c>
      <c r="AC11" s="212">
        <v>578</v>
      </c>
      <c r="AD11" s="213">
        <f t="shared" si="9"/>
        <v>5.048034934497816</v>
      </c>
      <c r="AE11" s="214">
        <v>2374</v>
      </c>
      <c r="AF11" s="213">
        <f t="shared" si="10"/>
        <v>5.360973737100016</v>
      </c>
      <c r="AG11" s="212">
        <v>1459</v>
      </c>
      <c r="AH11" s="215">
        <f t="shared" si="11"/>
        <v>5.962402942378422</v>
      </c>
      <c r="AI11" s="212">
        <v>1172</v>
      </c>
      <c r="AJ11" s="216">
        <f t="shared" si="12"/>
        <v>4.710043001245831</v>
      </c>
      <c r="AK11" s="211" t="s">
        <v>283</v>
      </c>
      <c r="AL11" s="217">
        <v>4041</v>
      </c>
      <c r="AM11" s="213">
        <f t="shared" si="13"/>
        <v>5.63881446751507</v>
      </c>
      <c r="AN11" s="217">
        <v>317</v>
      </c>
      <c r="AO11" s="213">
        <f t="shared" si="14"/>
        <v>5.0469670434644165</v>
      </c>
      <c r="AP11" s="217">
        <v>1295</v>
      </c>
      <c r="AQ11" s="213">
        <f t="shared" si="15"/>
        <v>4.270544783010157</v>
      </c>
      <c r="AR11" s="212">
        <v>696</v>
      </c>
      <c r="AS11" s="220">
        <f t="shared" si="16"/>
        <v>3.322671504272688</v>
      </c>
    </row>
    <row r="12" spans="1:45" ht="20.25" customHeight="1">
      <c r="A12" s="211" t="s">
        <v>284</v>
      </c>
      <c r="B12" s="212">
        <v>7363</v>
      </c>
      <c r="C12" s="213">
        <f t="shared" si="17"/>
        <v>1.4583143526019118</v>
      </c>
      <c r="D12" s="214">
        <v>243</v>
      </c>
      <c r="E12" s="213">
        <f t="shared" si="17"/>
        <v>1.8928181959806822</v>
      </c>
      <c r="F12" s="212">
        <v>7120</v>
      </c>
      <c r="G12" s="215">
        <f t="shared" si="0"/>
        <v>1.4469780108116896</v>
      </c>
      <c r="H12" s="221">
        <v>1</v>
      </c>
      <c r="I12" s="216">
        <f>H12/H$5*100</f>
        <v>0.5847953216374269</v>
      </c>
      <c r="J12" s="211" t="s">
        <v>284</v>
      </c>
      <c r="K12" s="217">
        <v>606</v>
      </c>
      <c r="L12" s="213">
        <f t="shared" si="1"/>
        <v>1.4604521135585868</v>
      </c>
      <c r="M12" s="212">
        <v>704</v>
      </c>
      <c r="N12" s="215">
        <f t="shared" si="2"/>
        <v>1.1217514619417135</v>
      </c>
      <c r="O12" s="212">
        <v>15</v>
      </c>
      <c r="P12" s="213">
        <f t="shared" si="3"/>
        <v>0.6160164271047228</v>
      </c>
      <c r="Q12" s="214">
        <v>16</v>
      </c>
      <c r="R12" s="216">
        <f t="shared" si="4"/>
        <v>0.30303030303030304</v>
      </c>
      <c r="S12" s="211" t="s">
        <v>284</v>
      </c>
      <c r="T12" s="212">
        <v>146</v>
      </c>
      <c r="U12" s="218">
        <f t="shared" si="5"/>
        <v>0.6518148131613019</v>
      </c>
      <c r="V12" s="212">
        <v>1577</v>
      </c>
      <c r="W12" s="213">
        <f t="shared" si="6"/>
        <v>1.519194643803285</v>
      </c>
      <c r="X12" s="214">
        <v>88</v>
      </c>
      <c r="Y12" s="213">
        <f t="shared" si="7"/>
        <v>0.749446431613013</v>
      </c>
      <c r="Z12" s="212">
        <v>56</v>
      </c>
      <c r="AA12" s="219">
        <f t="shared" si="8"/>
        <v>0.7298318780138147</v>
      </c>
      <c r="AB12" s="211" t="s">
        <v>284</v>
      </c>
      <c r="AC12" s="212">
        <v>127</v>
      </c>
      <c r="AD12" s="213">
        <f t="shared" si="9"/>
        <v>1.1091703056768558</v>
      </c>
      <c r="AE12" s="214">
        <v>524</v>
      </c>
      <c r="AF12" s="213">
        <f t="shared" si="10"/>
        <v>1.1832983311880405</v>
      </c>
      <c r="AG12" s="212">
        <v>319</v>
      </c>
      <c r="AH12" s="215">
        <f t="shared" si="11"/>
        <v>1.3036371066612178</v>
      </c>
      <c r="AI12" s="212">
        <v>323</v>
      </c>
      <c r="AJ12" s="216">
        <f t="shared" si="12"/>
        <v>1.298074990957682</v>
      </c>
      <c r="AK12" s="211" t="s">
        <v>284</v>
      </c>
      <c r="AL12" s="217">
        <v>1443</v>
      </c>
      <c r="AM12" s="213">
        <f t="shared" si="13"/>
        <v>2.013563295378433</v>
      </c>
      <c r="AN12" s="217">
        <v>199</v>
      </c>
      <c r="AO12" s="213">
        <f t="shared" si="14"/>
        <v>3.1682853048877564</v>
      </c>
      <c r="AP12" s="217">
        <v>453</v>
      </c>
      <c r="AQ12" s="213">
        <f t="shared" si="15"/>
        <v>1.4938662445587654</v>
      </c>
      <c r="AR12" s="212">
        <v>523</v>
      </c>
      <c r="AS12" s="220">
        <f t="shared" si="16"/>
        <v>2.4967775815152526</v>
      </c>
    </row>
    <row r="13" spans="1:45" ht="20.25" customHeight="1">
      <c r="A13" s="211" t="s">
        <v>285</v>
      </c>
      <c r="B13" s="212">
        <v>11508</v>
      </c>
      <c r="C13" s="213">
        <f t="shared" si="17"/>
        <v>2.2792722490483226</v>
      </c>
      <c r="D13" s="214">
        <v>623</v>
      </c>
      <c r="E13" s="213">
        <f t="shared" si="17"/>
        <v>4.85278080697928</v>
      </c>
      <c r="F13" s="212">
        <v>10885</v>
      </c>
      <c r="G13" s="215">
        <f t="shared" si="0"/>
        <v>2.2121286022029834</v>
      </c>
      <c r="H13" s="212">
        <v>7</v>
      </c>
      <c r="I13" s="216">
        <f>H13/H$5*100</f>
        <v>4.093567251461988</v>
      </c>
      <c r="J13" s="211" t="s">
        <v>285</v>
      </c>
      <c r="K13" s="217">
        <v>1008</v>
      </c>
      <c r="L13" s="213">
        <f t="shared" si="1"/>
        <v>2.429266881958837</v>
      </c>
      <c r="M13" s="212">
        <v>1524</v>
      </c>
      <c r="N13" s="215">
        <f t="shared" si="2"/>
        <v>2.4283369715897325</v>
      </c>
      <c r="O13" s="212">
        <v>48</v>
      </c>
      <c r="P13" s="213">
        <f t="shared" si="3"/>
        <v>1.971252566735113</v>
      </c>
      <c r="Q13" s="214">
        <v>16</v>
      </c>
      <c r="R13" s="216">
        <f t="shared" si="4"/>
        <v>0.30303030303030304</v>
      </c>
      <c r="S13" s="211" t="s">
        <v>285</v>
      </c>
      <c r="T13" s="212">
        <v>432</v>
      </c>
      <c r="U13" s="218">
        <f t="shared" si="5"/>
        <v>1.9286575293539892</v>
      </c>
      <c r="V13" s="212">
        <v>2301</v>
      </c>
      <c r="W13" s="213">
        <f t="shared" si="6"/>
        <v>2.21665623043206</v>
      </c>
      <c r="X13" s="214">
        <v>188</v>
      </c>
      <c r="Y13" s="213">
        <f t="shared" si="7"/>
        <v>1.6010901039005279</v>
      </c>
      <c r="Z13" s="212">
        <v>90</v>
      </c>
      <c r="AA13" s="219">
        <f t="shared" si="8"/>
        <v>1.1729440896650594</v>
      </c>
      <c r="AB13" s="211" t="s">
        <v>285</v>
      </c>
      <c r="AC13" s="212">
        <v>220</v>
      </c>
      <c r="AD13" s="213">
        <f t="shared" si="9"/>
        <v>1.9213973799126638</v>
      </c>
      <c r="AE13" s="214">
        <v>778</v>
      </c>
      <c r="AF13" s="213">
        <f t="shared" si="10"/>
        <v>1.7568818734051441</v>
      </c>
      <c r="AG13" s="212">
        <v>631</v>
      </c>
      <c r="AH13" s="215">
        <f t="shared" si="11"/>
        <v>2.578667756436453</v>
      </c>
      <c r="AI13" s="212">
        <v>666</v>
      </c>
      <c r="AJ13" s="216">
        <f t="shared" si="12"/>
        <v>2.67652614234618</v>
      </c>
      <c r="AK13" s="211" t="s">
        <v>285</v>
      </c>
      <c r="AL13" s="217">
        <v>1904</v>
      </c>
      <c r="AM13" s="213">
        <f t="shared" si="13"/>
        <v>2.6568430453226166</v>
      </c>
      <c r="AN13" s="217">
        <v>234</v>
      </c>
      <c r="AO13" s="213">
        <f t="shared" si="14"/>
        <v>3.7255214137876136</v>
      </c>
      <c r="AP13" s="217">
        <v>375</v>
      </c>
      <c r="AQ13" s="213">
        <f t="shared" si="15"/>
        <v>1.2366442421844084</v>
      </c>
      <c r="AR13" s="212">
        <v>463</v>
      </c>
      <c r="AS13" s="220">
        <f t="shared" si="16"/>
        <v>2.2103403828710557</v>
      </c>
    </row>
    <row r="14" spans="1:45" ht="20.25" customHeight="1">
      <c r="A14" s="211" t="s">
        <v>286</v>
      </c>
      <c r="B14" s="212">
        <v>9199</v>
      </c>
      <c r="C14" s="213">
        <f t="shared" si="17"/>
        <v>1.8219521566732293</v>
      </c>
      <c r="D14" s="214">
        <v>474</v>
      </c>
      <c r="E14" s="213">
        <f t="shared" si="17"/>
        <v>3.692163888456146</v>
      </c>
      <c r="F14" s="212">
        <v>8725</v>
      </c>
      <c r="G14" s="215">
        <f t="shared" si="0"/>
        <v>1.7731577449904483</v>
      </c>
      <c r="H14" s="212">
        <v>10</v>
      </c>
      <c r="I14" s="216">
        <f>H14/H$5*100</f>
        <v>5.847953216374268</v>
      </c>
      <c r="J14" s="211" t="s">
        <v>286</v>
      </c>
      <c r="K14" s="217">
        <v>695</v>
      </c>
      <c r="L14" s="213">
        <f t="shared" si="1"/>
        <v>1.6749409553188412</v>
      </c>
      <c r="M14" s="212">
        <v>1447</v>
      </c>
      <c r="N14" s="215">
        <f t="shared" si="2"/>
        <v>2.3056454054398574</v>
      </c>
      <c r="O14" s="212">
        <v>21</v>
      </c>
      <c r="P14" s="213">
        <f t="shared" si="3"/>
        <v>0.862422997946612</v>
      </c>
      <c r="Q14" s="214">
        <v>14</v>
      </c>
      <c r="R14" s="216">
        <f t="shared" si="4"/>
        <v>0.2651515151515152</v>
      </c>
      <c r="S14" s="211" t="s">
        <v>286</v>
      </c>
      <c r="T14" s="212">
        <v>348</v>
      </c>
      <c r="U14" s="218">
        <f t="shared" si="5"/>
        <v>1.5536407875351579</v>
      </c>
      <c r="V14" s="212">
        <v>1580</v>
      </c>
      <c r="W14" s="213">
        <f t="shared" si="6"/>
        <v>1.522084678002023</v>
      </c>
      <c r="X14" s="214">
        <v>67</v>
      </c>
      <c r="Y14" s="213">
        <f t="shared" si="7"/>
        <v>0.570601260432635</v>
      </c>
      <c r="Z14" s="212">
        <v>111</v>
      </c>
      <c r="AA14" s="219">
        <f t="shared" si="8"/>
        <v>1.44663104392024</v>
      </c>
      <c r="AB14" s="211" t="s">
        <v>286</v>
      </c>
      <c r="AC14" s="212">
        <v>101</v>
      </c>
      <c r="AD14" s="213">
        <f t="shared" si="9"/>
        <v>0.8820960698689956</v>
      </c>
      <c r="AE14" s="214">
        <v>585</v>
      </c>
      <c r="AF14" s="213">
        <f t="shared" si="10"/>
        <v>1.32104870943703</v>
      </c>
      <c r="AG14" s="212">
        <v>349</v>
      </c>
      <c r="AH14" s="215">
        <f t="shared" si="11"/>
        <v>1.4262362076011443</v>
      </c>
      <c r="AI14" s="212">
        <v>409</v>
      </c>
      <c r="AJ14" s="216">
        <f t="shared" si="12"/>
        <v>1.6436924808101918</v>
      </c>
      <c r="AK14" s="211" t="s">
        <v>286</v>
      </c>
      <c r="AL14" s="217">
        <v>1158</v>
      </c>
      <c r="AM14" s="213">
        <f t="shared" si="13"/>
        <v>1.615874079035499</v>
      </c>
      <c r="AN14" s="217">
        <v>298</v>
      </c>
      <c r="AO14" s="213">
        <f t="shared" si="14"/>
        <v>4.744467441490208</v>
      </c>
      <c r="AP14" s="217">
        <v>339</v>
      </c>
      <c r="AQ14" s="213">
        <f t="shared" si="15"/>
        <v>1.1179263949347051</v>
      </c>
      <c r="AR14" s="212">
        <v>1193</v>
      </c>
      <c r="AS14" s="220">
        <f t="shared" si="16"/>
        <v>5.695326299708789</v>
      </c>
    </row>
    <row r="15" spans="1:45" ht="20.25" customHeight="1">
      <c r="A15" s="223" t="s">
        <v>287</v>
      </c>
      <c r="B15" s="224">
        <v>11347</v>
      </c>
      <c r="C15" s="225">
        <f t="shared" si="17"/>
        <v>2.2473846202599335</v>
      </c>
      <c r="D15" s="226">
        <v>155</v>
      </c>
      <c r="E15" s="225">
        <f t="shared" si="17"/>
        <v>1.2073531702757438</v>
      </c>
      <c r="F15" s="224">
        <v>11192</v>
      </c>
      <c r="G15" s="227">
        <f t="shared" si="0"/>
        <v>2.274519367556802</v>
      </c>
      <c r="H15" s="228" t="s">
        <v>3</v>
      </c>
      <c r="I15" s="229" t="s">
        <v>282</v>
      </c>
      <c r="J15" s="223" t="s">
        <v>287</v>
      </c>
      <c r="K15" s="230">
        <v>444</v>
      </c>
      <c r="L15" s="225">
        <f t="shared" si="1"/>
        <v>1.0700342218152021</v>
      </c>
      <c r="M15" s="224">
        <v>2885</v>
      </c>
      <c r="N15" s="227">
        <f t="shared" si="2"/>
        <v>4.5969502382128455</v>
      </c>
      <c r="O15" s="224">
        <v>12</v>
      </c>
      <c r="P15" s="225">
        <f t="shared" si="3"/>
        <v>0.49281314168377827</v>
      </c>
      <c r="Q15" s="226">
        <v>57</v>
      </c>
      <c r="R15" s="231">
        <f t="shared" si="4"/>
        <v>1.0795454545454546</v>
      </c>
      <c r="S15" s="223" t="s">
        <v>287</v>
      </c>
      <c r="T15" s="224">
        <v>331</v>
      </c>
      <c r="U15" s="232">
        <f t="shared" si="5"/>
        <v>1.477744542167061</v>
      </c>
      <c r="V15" s="224">
        <v>1828</v>
      </c>
      <c r="W15" s="225">
        <f t="shared" si="6"/>
        <v>1.760994171764366</v>
      </c>
      <c r="X15" s="226">
        <v>105</v>
      </c>
      <c r="Y15" s="225">
        <f t="shared" si="7"/>
        <v>0.8942258559018905</v>
      </c>
      <c r="Z15" s="224">
        <v>150</v>
      </c>
      <c r="AA15" s="233">
        <f t="shared" si="8"/>
        <v>1.9549068161084322</v>
      </c>
      <c r="AB15" s="223" t="s">
        <v>287</v>
      </c>
      <c r="AC15" s="224">
        <v>52</v>
      </c>
      <c r="AD15" s="225">
        <f t="shared" si="9"/>
        <v>0.4541484716157205</v>
      </c>
      <c r="AE15" s="226">
        <v>841</v>
      </c>
      <c r="AF15" s="225">
        <f t="shared" si="10"/>
        <v>1.899148657498363</v>
      </c>
      <c r="AG15" s="224">
        <v>473</v>
      </c>
      <c r="AH15" s="227">
        <f t="shared" si="11"/>
        <v>1.9329791581528402</v>
      </c>
      <c r="AI15" s="224">
        <v>1218</v>
      </c>
      <c r="AJ15" s="231">
        <f t="shared" si="12"/>
        <v>4.894908170236708</v>
      </c>
      <c r="AK15" s="223" t="s">
        <v>287</v>
      </c>
      <c r="AL15" s="230">
        <v>2168</v>
      </c>
      <c r="AM15" s="225">
        <f t="shared" si="13"/>
        <v>3.025228845724492</v>
      </c>
      <c r="AN15" s="230">
        <v>85</v>
      </c>
      <c r="AO15" s="225">
        <f t="shared" si="14"/>
        <v>1.3532876930425093</v>
      </c>
      <c r="AP15" s="230">
        <v>307</v>
      </c>
      <c r="AQ15" s="225">
        <f t="shared" si="15"/>
        <v>1.0123994196016357</v>
      </c>
      <c r="AR15" s="224">
        <v>236</v>
      </c>
      <c r="AS15" s="234">
        <f t="shared" si="16"/>
        <v>1.1266529813338426</v>
      </c>
    </row>
    <row r="16" spans="1:45" ht="20.25" customHeight="1">
      <c r="A16" s="223" t="s">
        <v>288</v>
      </c>
      <c r="B16" s="224">
        <v>7354</v>
      </c>
      <c r="C16" s="225">
        <f t="shared" si="17"/>
        <v>1.4565318143466601</v>
      </c>
      <c r="D16" s="226">
        <v>189</v>
      </c>
      <c r="E16" s="225">
        <f t="shared" si="17"/>
        <v>1.4721919302071973</v>
      </c>
      <c r="F16" s="224">
        <v>7165</v>
      </c>
      <c r="G16" s="227">
        <f t="shared" si="0"/>
        <v>1.4561232370036175</v>
      </c>
      <c r="H16" s="228">
        <v>5</v>
      </c>
      <c r="I16" s="231">
        <f>H16/H$5*100</f>
        <v>2.923976608187134</v>
      </c>
      <c r="J16" s="223" t="s">
        <v>288</v>
      </c>
      <c r="K16" s="230">
        <v>587</v>
      </c>
      <c r="L16" s="225">
        <f t="shared" si="1"/>
        <v>1.4146623608232516</v>
      </c>
      <c r="M16" s="224">
        <v>1160</v>
      </c>
      <c r="N16" s="227">
        <f t="shared" si="2"/>
        <v>1.8483404770630505</v>
      </c>
      <c r="O16" s="224">
        <v>14</v>
      </c>
      <c r="P16" s="225">
        <f t="shared" si="3"/>
        <v>0.5749486652977412</v>
      </c>
      <c r="Q16" s="226">
        <v>5</v>
      </c>
      <c r="R16" s="231">
        <f>Q16/Q$5*100</f>
        <v>0.0946969696969697</v>
      </c>
      <c r="S16" s="223" t="s">
        <v>288</v>
      </c>
      <c r="T16" s="224">
        <v>565</v>
      </c>
      <c r="U16" s="232">
        <f t="shared" si="5"/>
        <v>2.522434037233805</v>
      </c>
      <c r="V16" s="224">
        <v>1547</v>
      </c>
      <c r="W16" s="225">
        <f t="shared" si="6"/>
        <v>1.490294301815905</v>
      </c>
      <c r="X16" s="226">
        <v>64</v>
      </c>
      <c r="Y16" s="225">
        <f t="shared" si="7"/>
        <v>0.5450519502640095</v>
      </c>
      <c r="Z16" s="224">
        <v>44</v>
      </c>
      <c r="AA16" s="233">
        <f t="shared" si="8"/>
        <v>0.5734393327251401</v>
      </c>
      <c r="AB16" s="223" t="s">
        <v>288</v>
      </c>
      <c r="AC16" s="224">
        <v>106</v>
      </c>
      <c r="AD16" s="225">
        <f t="shared" si="9"/>
        <v>0.925764192139738</v>
      </c>
      <c r="AE16" s="226">
        <v>314</v>
      </c>
      <c r="AF16" s="225">
        <f t="shared" si="10"/>
        <v>0.7090757175439785</v>
      </c>
      <c r="AG16" s="224">
        <v>366</v>
      </c>
      <c r="AH16" s="227">
        <f t="shared" si="11"/>
        <v>1.4957090314671027</v>
      </c>
      <c r="AI16" s="224">
        <v>441</v>
      </c>
      <c r="AJ16" s="231">
        <f t="shared" si="12"/>
        <v>1.7722943374994977</v>
      </c>
      <c r="AK16" s="223" t="s">
        <v>288</v>
      </c>
      <c r="AL16" s="230">
        <v>1307</v>
      </c>
      <c r="AM16" s="225">
        <f t="shared" si="13"/>
        <v>1.823788792141103</v>
      </c>
      <c r="AN16" s="230">
        <v>68</v>
      </c>
      <c r="AO16" s="225">
        <f t="shared" si="14"/>
        <v>1.0826301544340073</v>
      </c>
      <c r="AP16" s="230">
        <v>375</v>
      </c>
      <c r="AQ16" s="225">
        <f t="shared" si="15"/>
        <v>1.2366442421844084</v>
      </c>
      <c r="AR16" s="224">
        <v>197</v>
      </c>
      <c r="AS16" s="234">
        <f t="shared" si="16"/>
        <v>0.9404688022151143</v>
      </c>
    </row>
    <row r="17" spans="1:45" ht="20.25" customHeight="1">
      <c r="A17" s="211" t="s">
        <v>289</v>
      </c>
      <c r="B17" s="212">
        <v>2947</v>
      </c>
      <c r="C17" s="213">
        <f t="shared" si="17"/>
        <v>0.583682248691815</v>
      </c>
      <c r="D17" s="214">
        <v>97</v>
      </c>
      <c r="E17" s="213">
        <f t="shared" si="17"/>
        <v>0.7555694033338526</v>
      </c>
      <c r="F17" s="212">
        <v>2850</v>
      </c>
      <c r="G17" s="215">
        <f t="shared" si="0"/>
        <v>0.5791976588220948</v>
      </c>
      <c r="H17" s="221" t="s">
        <v>3</v>
      </c>
      <c r="I17" s="222" t="s">
        <v>282</v>
      </c>
      <c r="J17" s="211" t="s">
        <v>289</v>
      </c>
      <c r="K17" s="217">
        <v>338</v>
      </c>
      <c r="L17" s="213">
        <f t="shared" si="1"/>
        <v>0.814575601291753</v>
      </c>
      <c r="M17" s="212">
        <v>552</v>
      </c>
      <c r="N17" s="215">
        <f t="shared" si="2"/>
        <v>0.8795551235679344</v>
      </c>
      <c r="O17" s="212">
        <v>5</v>
      </c>
      <c r="P17" s="213">
        <f t="shared" si="3"/>
        <v>0.20533880903490762</v>
      </c>
      <c r="Q17" s="235" t="s">
        <v>3</v>
      </c>
      <c r="R17" s="222" t="s">
        <v>282</v>
      </c>
      <c r="S17" s="211" t="s">
        <v>289</v>
      </c>
      <c r="T17" s="212">
        <v>71</v>
      </c>
      <c r="U17" s="218">
        <f t="shared" si="5"/>
        <v>0.3169784365373454</v>
      </c>
      <c r="V17" s="212">
        <v>518</v>
      </c>
      <c r="W17" s="213">
        <f t="shared" si="6"/>
        <v>0.4990125716487645</v>
      </c>
      <c r="X17" s="214">
        <v>29</v>
      </c>
      <c r="Y17" s="213">
        <f t="shared" si="7"/>
        <v>0.24697666496337933</v>
      </c>
      <c r="Z17" s="212">
        <v>27</v>
      </c>
      <c r="AA17" s="219">
        <f t="shared" si="8"/>
        <v>0.3518832268995178</v>
      </c>
      <c r="AB17" s="211" t="s">
        <v>289</v>
      </c>
      <c r="AC17" s="212">
        <v>120</v>
      </c>
      <c r="AD17" s="213">
        <f t="shared" si="9"/>
        <v>1.0480349344978166</v>
      </c>
      <c r="AE17" s="214">
        <v>138</v>
      </c>
      <c r="AF17" s="213">
        <f t="shared" si="10"/>
        <v>0.3116320032518122</v>
      </c>
      <c r="AG17" s="212">
        <v>92</v>
      </c>
      <c r="AH17" s="215">
        <f t="shared" si="11"/>
        <v>0.37597057621577445</v>
      </c>
      <c r="AI17" s="212">
        <v>199</v>
      </c>
      <c r="AJ17" s="216">
        <f t="shared" si="12"/>
        <v>0.7997427962866214</v>
      </c>
      <c r="AK17" s="211" t="s">
        <v>289</v>
      </c>
      <c r="AL17" s="217">
        <v>431</v>
      </c>
      <c r="AM17" s="213">
        <f t="shared" si="13"/>
        <v>0.6014177271712435</v>
      </c>
      <c r="AN17" s="217">
        <v>74</v>
      </c>
      <c r="AO17" s="213">
        <f t="shared" si="14"/>
        <v>1.1781563445311256</v>
      </c>
      <c r="AP17" s="217">
        <v>139</v>
      </c>
      <c r="AQ17" s="213">
        <f t="shared" si="15"/>
        <v>0.4583827991030207</v>
      </c>
      <c r="AR17" s="212">
        <v>117</v>
      </c>
      <c r="AS17" s="220">
        <f t="shared" si="16"/>
        <v>0.5585525373561846</v>
      </c>
    </row>
    <row r="18" spans="1:45" ht="20.25" customHeight="1">
      <c r="A18" s="211" t="s">
        <v>290</v>
      </c>
      <c r="B18" s="212">
        <v>3019</v>
      </c>
      <c r="C18" s="213">
        <f t="shared" si="17"/>
        <v>0.5979425547338274</v>
      </c>
      <c r="D18" s="214">
        <v>208</v>
      </c>
      <c r="E18" s="213">
        <f t="shared" si="17"/>
        <v>1.6201900607571273</v>
      </c>
      <c r="F18" s="212">
        <v>2811</v>
      </c>
      <c r="G18" s="215">
        <f t="shared" si="0"/>
        <v>0.5712717961224241</v>
      </c>
      <c r="H18" s="221" t="s">
        <v>3</v>
      </c>
      <c r="I18" s="244" t="s">
        <v>282</v>
      </c>
      <c r="J18" s="211" t="s">
        <v>290</v>
      </c>
      <c r="K18" s="217">
        <v>334</v>
      </c>
      <c r="L18" s="213">
        <f t="shared" si="1"/>
        <v>0.804935653347472</v>
      </c>
      <c r="M18" s="212">
        <v>448</v>
      </c>
      <c r="N18" s="215">
        <f t="shared" si="2"/>
        <v>0.713841839417454</v>
      </c>
      <c r="O18" s="212">
        <v>6</v>
      </c>
      <c r="P18" s="213">
        <f t="shared" si="3"/>
        <v>0.24640657084188913</v>
      </c>
      <c r="Q18" s="235" t="s">
        <v>3</v>
      </c>
      <c r="R18" s="222" t="s">
        <v>282</v>
      </c>
      <c r="S18" s="211" t="s">
        <v>290</v>
      </c>
      <c r="T18" s="212">
        <v>60</v>
      </c>
      <c r="U18" s="218">
        <f t="shared" si="5"/>
        <v>0.26786910129916514</v>
      </c>
      <c r="V18" s="212">
        <v>570</v>
      </c>
      <c r="W18" s="213">
        <f t="shared" si="6"/>
        <v>0.5491064977602235</v>
      </c>
      <c r="X18" s="214">
        <v>28</v>
      </c>
      <c r="Y18" s="213">
        <f t="shared" si="7"/>
        <v>0.23846022824050417</v>
      </c>
      <c r="Z18" s="212">
        <v>28</v>
      </c>
      <c r="AA18" s="219">
        <f t="shared" si="8"/>
        <v>0.36491593900690733</v>
      </c>
      <c r="AB18" s="211" t="s">
        <v>290</v>
      </c>
      <c r="AC18" s="212">
        <v>37</v>
      </c>
      <c r="AD18" s="213">
        <f t="shared" si="9"/>
        <v>0.3231441048034934</v>
      </c>
      <c r="AE18" s="214">
        <v>115</v>
      </c>
      <c r="AF18" s="213">
        <f t="shared" si="10"/>
        <v>0.25969333604317685</v>
      </c>
      <c r="AG18" s="212">
        <v>128</v>
      </c>
      <c r="AH18" s="215">
        <f t="shared" si="11"/>
        <v>0.5230894973436861</v>
      </c>
      <c r="AI18" s="212">
        <v>96</v>
      </c>
      <c r="AJ18" s="216">
        <f t="shared" si="12"/>
        <v>0.3858055700679179</v>
      </c>
      <c r="AK18" s="211" t="s">
        <v>290</v>
      </c>
      <c r="AL18" s="217">
        <v>560</v>
      </c>
      <c r="AM18" s="213">
        <f t="shared" si="13"/>
        <v>0.7814244250948873</v>
      </c>
      <c r="AN18" s="217">
        <v>103</v>
      </c>
      <c r="AO18" s="213">
        <f t="shared" si="14"/>
        <v>1.639866263333864</v>
      </c>
      <c r="AP18" s="217">
        <v>177</v>
      </c>
      <c r="AQ18" s="213">
        <f t="shared" si="15"/>
        <v>0.5836960823110408</v>
      </c>
      <c r="AR18" s="212">
        <v>121</v>
      </c>
      <c r="AS18" s="220">
        <f t="shared" si="16"/>
        <v>0.5776483505991311</v>
      </c>
    </row>
    <row r="19" spans="1:45" ht="20.25" customHeight="1">
      <c r="A19" s="201" t="s">
        <v>291</v>
      </c>
      <c r="B19" s="202">
        <v>7937</v>
      </c>
      <c r="C19" s="203">
        <f t="shared" si="17"/>
        <v>1.5720006813257332</v>
      </c>
      <c r="D19" s="204">
        <v>221</v>
      </c>
      <c r="E19" s="203">
        <f t="shared" si="17"/>
        <v>1.7214519395544476</v>
      </c>
      <c r="F19" s="202">
        <v>7716</v>
      </c>
      <c r="G19" s="205">
        <f t="shared" si="0"/>
        <v>1.568101451042556</v>
      </c>
      <c r="H19" s="236" t="s">
        <v>3</v>
      </c>
      <c r="I19" s="237" t="s">
        <v>282</v>
      </c>
      <c r="J19" s="201" t="s">
        <v>291</v>
      </c>
      <c r="K19" s="207">
        <v>923</v>
      </c>
      <c r="L19" s="203">
        <f t="shared" si="1"/>
        <v>2.2244179881428643</v>
      </c>
      <c r="M19" s="202">
        <v>1998</v>
      </c>
      <c r="N19" s="205">
        <f t="shared" si="2"/>
        <v>3.1836071320448065</v>
      </c>
      <c r="O19" s="202">
        <v>12</v>
      </c>
      <c r="P19" s="203">
        <f t="shared" si="3"/>
        <v>0.49281314168377827</v>
      </c>
      <c r="Q19" s="204">
        <v>19</v>
      </c>
      <c r="R19" s="206">
        <f>Q19/Q$5*100</f>
        <v>0.35984848484848486</v>
      </c>
      <c r="S19" s="201" t="s">
        <v>291</v>
      </c>
      <c r="T19" s="202">
        <v>328</v>
      </c>
      <c r="U19" s="208">
        <f t="shared" si="5"/>
        <v>1.4643510871021028</v>
      </c>
      <c r="V19" s="202">
        <v>1314</v>
      </c>
      <c r="W19" s="203">
        <f t="shared" si="6"/>
        <v>1.265834979047252</v>
      </c>
      <c r="X19" s="204">
        <v>141</v>
      </c>
      <c r="Y19" s="203">
        <f t="shared" si="7"/>
        <v>1.200817577925396</v>
      </c>
      <c r="Z19" s="202">
        <v>25</v>
      </c>
      <c r="AA19" s="209">
        <f t="shared" si="8"/>
        <v>0.3258178026847387</v>
      </c>
      <c r="AB19" s="201" t="s">
        <v>291</v>
      </c>
      <c r="AC19" s="202">
        <v>124</v>
      </c>
      <c r="AD19" s="203">
        <f t="shared" si="9"/>
        <v>1.0829694323144103</v>
      </c>
      <c r="AE19" s="204">
        <v>253</v>
      </c>
      <c r="AF19" s="203">
        <f t="shared" si="10"/>
        <v>0.5713253392949891</v>
      </c>
      <c r="AG19" s="202">
        <v>423</v>
      </c>
      <c r="AH19" s="205">
        <f t="shared" si="11"/>
        <v>1.7286473232529627</v>
      </c>
      <c r="AI19" s="202">
        <v>287</v>
      </c>
      <c r="AJ19" s="206">
        <f t="shared" si="12"/>
        <v>1.1533979021822127</v>
      </c>
      <c r="AK19" s="201" t="s">
        <v>291</v>
      </c>
      <c r="AL19" s="207">
        <v>1324</v>
      </c>
      <c r="AM19" s="203">
        <f t="shared" si="13"/>
        <v>1.8475106050457692</v>
      </c>
      <c r="AN19" s="207">
        <v>96</v>
      </c>
      <c r="AO19" s="203">
        <f t="shared" si="14"/>
        <v>1.5284190415538927</v>
      </c>
      <c r="AP19" s="207">
        <v>269</v>
      </c>
      <c r="AQ19" s="203">
        <f t="shared" si="15"/>
        <v>0.8870861363936157</v>
      </c>
      <c r="AR19" s="202">
        <v>180</v>
      </c>
      <c r="AS19" s="210">
        <f t="shared" si="16"/>
        <v>0.8593115959325918</v>
      </c>
    </row>
    <row r="20" spans="1:45" ht="20.25" customHeight="1">
      <c r="A20" s="238" t="s">
        <v>292</v>
      </c>
      <c r="B20" s="239">
        <v>2851</v>
      </c>
      <c r="C20" s="240">
        <f t="shared" si="17"/>
        <v>0.5646685073024651</v>
      </c>
      <c r="D20" s="241">
        <v>312</v>
      </c>
      <c r="E20" s="240">
        <f t="shared" si="17"/>
        <v>2.4302850911356906</v>
      </c>
      <c r="F20" s="239">
        <v>2539</v>
      </c>
      <c r="G20" s="242">
        <f t="shared" si="0"/>
        <v>0.5159939844734382</v>
      </c>
      <c r="H20" s="243" t="s">
        <v>3</v>
      </c>
      <c r="I20" s="244" t="s">
        <v>282</v>
      </c>
      <c r="J20" s="238" t="s">
        <v>292</v>
      </c>
      <c r="K20" s="245">
        <v>227</v>
      </c>
      <c r="L20" s="240">
        <f t="shared" si="1"/>
        <v>0.5470670458379525</v>
      </c>
      <c r="M20" s="239">
        <v>550</v>
      </c>
      <c r="N20" s="242">
        <f t="shared" si="2"/>
        <v>0.8763683296419637</v>
      </c>
      <c r="O20" s="239">
        <v>2</v>
      </c>
      <c r="P20" s="240">
        <f t="shared" si="3"/>
        <v>0.08213552361396304</v>
      </c>
      <c r="Q20" s="246" t="s">
        <v>3</v>
      </c>
      <c r="R20" s="244" t="s">
        <v>282</v>
      </c>
      <c r="S20" s="238" t="s">
        <v>292</v>
      </c>
      <c r="T20" s="239">
        <v>136</v>
      </c>
      <c r="U20" s="247">
        <f t="shared" si="5"/>
        <v>0.6071699629447743</v>
      </c>
      <c r="V20" s="239">
        <v>518</v>
      </c>
      <c r="W20" s="240">
        <f t="shared" si="6"/>
        <v>0.4990125716487645</v>
      </c>
      <c r="X20" s="241">
        <v>11</v>
      </c>
      <c r="Y20" s="240">
        <f t="shared" si="7"/>
        <v>0.09368080395162663</v>
      </c>
      <c r="Z20" s="239">
        <v>11</v>
      </c>
      <c r="AA20" s="248">
        <f t="shared" si="8"/>
        <v>0.14335983318128503</v>
      </c>
      <c r="AB20" s="238" t="s">
        <v>292</v>
      </c>
      <c r="AC20" s="239">
        <v>45</v>
      </c>
      <c r="AD20" s="240">
        <f t="shared" si="9"/>
        <v>0.39301310043668125</v>
      </c>
      <c r="AE20" s="241">
        <v>294</v>
      </c>
      <c r="AF20" s="240">
        <f t="shared" si="10"/>
        <v>0.6639116591016869</v>
      </c>
      <c r="AG20" s="239">
        <v>78</v>
      </c>
      <c r="AH20" s="242">
        <f t="shared" si="11"/>
        <v>0.3187576624438087</v>
      </c>
      <c r="AI20" s="239">
        <v>102</v>
      </c>
      <c r="AJ20" s="249">
        <f t="shared" si="12"/>
        <v>0.40991841819716274</v>
      </c>
      <c r="AK20" s="238" t="s">
        <v>292</v>
      </c>
      <c r="AL20" s="245">
        <v>304</v>
      </c>
      <c r="AM20" s="240">
        <f t="shared" si="13"/>
        <v>0.42420183076579593</v>
      </c>
      <c r="AN20" s="245">
        <v>148</v>
      </c>
      <c r="AO20" s="240">
        <f t="shared" si="14"/>
        <v>2.356312689062251</v>
      </c>
      <c r="AP20" s="245">
        <v>34</v>
      </c>
      <c r="AQ20" s="240">
        <f t="shared" si="15"/>
        <v>0.11212241129138636</v>
      </c>
      <c r="AR20" s="239">
        <v>79</v>
      </c>
      <c r="AS20" s="250">
        <f t="shared" si="16"/>
        <v>0.37714231154819305</v>
      </c>
    </row>
    <row r="21" spans="1:45" ht="20.25" customHeight="1">
      <c r="A21" s="211" t="s">
        <v>293</v>
      </c>
      <c r="B21" s="212">
        <v>10051</v>
      </c>
      <c r="C21" s="213">
        <f t="shared" si="17"/>
        <v>1.9906991115037096</v>
      </c>
      <c r="D21" s="214">
        <v>363</v>
      </c>
      <c r="E21" s="213">
        <f t="shared" si="17"/>
        <v>2.827543231032871</v>
      </c>
      <c r="F21" s="212">
        <v>9688</v>
      </c>
      <c r="G21" s="215">
        <f t="shared" si="0"/>
        <v>1.9688655854977037</v>
      </c>
      <c r="H21" s="212">
        <v>5</v>
      </c>
      <c r="I21" s="216">
        <f>H21/H$5*100</f>
        <v>2.923976608187134</v>
      </c>
      <c r="J21" s="211" t="s">
        <v>293</v>
      </c>
      <c r="K21" s="217">
        <v>635</v>
      </c>
      <c r="L21" s="213">
        <f t="shared" si="1"/>
        <v>1.5303417361546248</v>
      </c>
      <c r="M21" s="212">
        <v>757</v>
      </c>
      <c r="N21" s="215">
        <f t="shared" si="2"/>
        <v>1.2062015009799392</v>
      </c>
      <c r="O21" s="212">
        <v>66</v>
      </c>
      <c r="P21" s="213">
        <f t="shared" si="3"/>
        <v>2.7104722792607805</v>
      </c>
      <c r="Q21" s="214">
        <v>38</v>
      </c>
      <c r="R21" s="216">
        <f>Q21/Q$5*100</f>
        <v>0.7196969696969697</v>
      </c>
      <c r="S21" s="211" t="s">
        <v>293</v>
      </c>
      <c r="T21" s="212">
        <v>529</v>
      </c>
      <c r="U21" s="218">
        <f t="shared" si="5"/>
        <v>2.361712576454306</v>
      </c>
      <c r="V21" s="212">
        <v>2296</v>
      </c>
      <c r="W21" s="213">
        <f t="shared" si="6"/>
        <v>2.2118395067674967</v>
      </c>
      <c r="X21" s="214">
        <v>218</v>
      </c>
      <c r="Y21" s="213">
        <f t="shared" si="7"/>
        <v>1.8565832055867826</v>
      </c>
      <c r="Z21" s="212">
        <v>132</v>
      </c>
      <c r="AA21" s="219">
        <f t="shared" si="8"/>
        <v>1.7203179981754204</v>
      </c>
      <c r="AB21" s="211" t="s">
        <v>293</v>
      </c>
      <c r="AC21" s="212">
        <v>183</v>
      </c>
      <c r="AD21" s="213">
        <f t="shared" si="9"/>
        <v>1.5982532751091703</v>
      </c>
      <c r="AE21" s="214">
        <v>1067</v>
      </c>
      <c r="AF21" s="213">
        <f t="shared" si="10"/>
        <v>2.409502517896258</v>
      </c>
      <c r="AG21" s="212">
        <v>548</v>
      </c>
      <c r="AH21" s="215">
        <f t="shared" si="11"/>
        <v>2.239476910502656</v>
      </c>
      <c r="AI21" s="212">
        <v>657</v>
      </c>
      <c r="AJ21" s="216">
        <f t="shared" si="12"/>
        <v>2.6403568701523126</v>
      </c>
      <c r="AK21" s="211" t="s">
        <v>293</v>
      </c>
      <c r="AL21" s="217">
        <v>1042</v>
      </c>
      <c r="AM21" s="213">
        <f t="shared" si="13"/>
        <v>1.4540075909801295</v>
      </c>
      <c r="AN21" s="217">
        <v>133</v>
      </c>
      <c r="AO21" s="213">
        <f t="shared" si="14"/>
        <v>2.1174972138194557</v>
      </c>
      <c r="AP21" s="217">
        <v>882</v>
      </c>
      <c r="AQ21" s="213">
        <f t="shared" si="15"/>
        <v>2.9085872576177287</v>
      </c>
      <c r="AR21" s="212">
        <v>500</v>
      </c>
      <c r="AS21" s="220">
        <f t="shared" si="16"/>
        <v>2.3869766553683105</v>
      </c>
    </row>
    <row r="22" spans="1:45" ht="20.25" customHeight="1">
      <c r="A22" s="211" t="s">
        <v>294</v>
      </c>
      <c r="B22" s="212">
        <v>7360</v>
      </c>
      <c r="C22" s="213">
        <f t="shared" si="17"/>
        <v>1.4577201731834946</v>
      </c>
      <c r="D22" s="214">
        <v>584</v>
      </c>
      <c r="E22" s="213">
        <f t="shared" si="17"/>
        <v>4.548995170587319</v>
      </c>
      <c r="F22" s="212">
        <v>6776</v>
      </c>
      <c r="G22" s="215">
        <f t="shared" si="0"/>
        <v>1.3770678372556193</v>
      </c>
      <c r="H22" s="212">
        <v>11</v>
      </c>
      <c r="I22" s="216">
        <f>H22/H$5*100</f>
        <v>6.432748538011696</v>
      </c>
      <c r="J22" s="211" t="s">
        <v>294</v>
      </c>
      <c r="K22" s="217">
        <v>495</v>
      </c>
      <c r="L22" s="213">
        <f t="shared" si="1"/>
        <v>1.1929435581047863</v>
      </c>
      <c r="M22" s="212">
        <v>1132</v>
      </c>
      <c r="N22" s="215">
        <f t="shared" si="2"/>
        <v>1.80372536209946</v>
      </c>
      <c r="O22" s="212">
        <v>19</v>
      </c>
      <c r="P22" s="213">
        <f t="shared" si="3"/>
        <v>0.7802874743326489</v>
      </c>
      <c r="Q22" s="214">
        <v>16</v>
      </c>
      <c r="R22" s="216">
        <f>Q22/Q$5*100</f>
        <v>0.30303030303030304</v>
      </c>
      <c r="S22" s="211" t="s">
        <v>294</v>
      </c>
      <c r="T22" s="212">
        <v>137</v>
      </c>
      <c r="U22" s="218">
        <f t="shared" si="5"/>
        <v>0.6116344479664271</v>
      </c>
      <c r="V22" s="212">
        <v>1015</v>
      </c>
      <c r="W22" s="213">
        <f t="shared" si="6"/>
        <v>0.9777949039063628</v>
      </c>
      <c r="X22" s="214">
        <v>82</v>
      </c>
      <c r="Y22" s="213">
        <f t="shared" si="7"/>
        <v>0.6983478112757622</v>
      </c>
      <c r="Z22" s="212">
        <v>42</v>
      </c>
      <c r="AA22" s="219">
        <f t="shared" si="8"/>
        <v>0.547373908510361</v>
      </c>
      <c r="AB22" s="211" t="s">
        <v>294</v>
      </c>
      <c r="AC22" s="212">
        <v>100</v>
      </c>
      <c r="AD22" s="213">
        <f t="shared" si="9"/>
        <v>0.8733624454148471</v>
      </c>
      <c r="AE22" s="214">
        <v>313</v>
      </c>
      <c r="AF22" s="213">
        <f t="shared" si="10"/>
        <v>0.7068175146218639</v>
      </c>
      <c r="AG22" s="212">
        <v>308</v>
      </c>
      <c r="AH22" s="215">
        <f t="shared" si="11"/>
        <v>1.258684102983245</v>
      </c>
      <c r="AI22" s="212">
        <v>265</v>
      </c>
      <c r="AJ22" s="216">
        <f t="shared" si="12"/>
        <v>1.0649841257083148</v>
      </c>
      <c r="AK22" s="211" t="s">
        <v>294</v>
      </c>
      <c r="AL22" s="217">
        <v>590</v>
      </c>
      <c r="AM22" s="213">
        <f t="shared" si="13"/>
        <v>0.8232864478678277</v>
      </c>
      <c r="AN22" s="217">
        <v>159</v>
      </c>
      <c r="AO22" s="213">
        <f t="shared" si="14"/>
        <v>2.531444037573635</v>
      </c>
      <c r="AP22" s="217">
        <v>154</v>
      </c>
      <c r="AQ22" s="213">
        <f t="shared" si="15"/>
        <v>0.5078485687903971</v>
      </c>
      <c r="AR22" s="212">
        <v>1938</v>
      </c>
      <c r="AS22" s="220">
        <f t="shared" si="16"/>
        <v>9.251921516207572</v>
      </c>
    </row>
    <row r="23" spans="1:45" ht="20.25" customHeight="1">
      <c r="A23" s="211" t="s">
        <v>295</v>
      </c>
      <c r="B23" s="212">
        <v>614</v>
      </c>
      <c r="C23" s="213">
        <f t="shared" si="17"/>
        <v>0.12160872096938391</v>
      </c>
      <c r="D23" s="214">
        <v>16</v>
      </c>
      <c r="E23" s="213">
        <f t="shared" si="17"/>
        <v>0.12463000467362517</v>
      </c>
      <c r="F23" s="212">
        <v>598</v>
      </c>
      <c r="G23" s="215">
        <f t="shared" si="0"/>
        <v>0.12152989472828517</v>
      </c>
      <c r="H23" s="221" t="s">
        <v>3</v>
      </c>
      <c r="I23" s="222" t="s">
        <v>282</v>
      </c>
      <c r="J23" s="211" t="s">
        <v>295</v>
      </c>
      <c r="K23" s="217">
        <v>144</v>
      </c>
      <c r="L23" s="213">
        <f t="shared" si="1"/>
        <v>0.34703812599411965</v>
      </c>
      <c r="M23" s="212">
        <v>33</v>
      </c>
      <c r="N23" s="215">
        <f t="shared" si="2"/>
        <v>0.05258209977851783</v>
      </c>
      <c r="O23" s="212">
        <v>2</v>
      </c>
      <c r="P23" s="213">
        <f t="shared" si="3"/>
        <v>0.08213552361396304</v>
      </c>
      <c r="Q23" s="235" t="s">
        <v>3</v>
      </c>
      <c r="R23" s="222" t="s">
        <v>282</v>
      </c>
      <c r="S23" s="211" t="s">
        <v>295</v>
      </c>
      <c r="T23" s="212">
        <v>12</v>
      </c>
      <c r="U23" s="218">
        <f t="shared" si="5"/>
        <v>0.053573820259833024</v>
      </c>
      <c r="V23" s="212">
        <v>67</v>
      </c>
      <c r="W23" s="213">
        <f t="shared" si="6"/>
        <v>0.06454409710514908</v>
      </c>
      <c r="X23" s="235" t="s">
        <v>3</v>
      </c>
      <c r="Y23" s="251" t="s">
        <v>282</v>
      </c>
      <c r="Z23" s="212">
        <v>5</v>
      </c>
      <c r="AA23" s="219">
        <f t="shared" si="8"/>
        <v>0.06516356053694775</v>
      </c>
      <c r="AB23" s="211" t="s">
        <v>295</v>
      </c>
      <c r="AC23" s="212">
        <v>8</v>
      </c>
      <c r="AD23" s="213">
        <f t="shared" si="9"/>
        <v>0.06986899563318777</v>
      </c>
      <c r="AE23" s="214">
        <v>69</v>
      </c>
      <c r="AF23" s="213">
        <f t="shared" si="10"/>
        <v>0.1558160016259061</v>
      </c>
      <c r="AG23" s="212">
        <v>47</v>
      </c>
      <c r="AH23" s="215">
        <f t="shared" si="11"/>
        <v>0.19207192480588475</v>
      </c>
      <c r="AI23" s="212">
        <v>32</v>
      </c>
      <c r="AJ23" s="216">
        <f t="shared" si="12"/>
        <v>0.12860185668930596</v>
      </c>
      <c r="AK23" s="211" t="s">
        <v>295</v>
      </c>
      <c r="AL23" s="217">
        <v>87</v>
      </c>
      <c r="AM23" s="213">
        <f t="shared" si="13"/>
        <v>0.12139986604152712</v>
      </c>
      <c r="AN23" s="217">
        <v>18</v>
      </c>
      <c r="AO23" s="213">
        <f t="shared" si="14"/>
        <v>0.28657857029135486</v>
      </c>
      <c r="AP23" s="217">
        <v>22</v>
      </c>
      <c r="AQ23" s="213">
        <f t="shared" si="15"/>
        <v>0.07254979554148529</v>
      </c>
      <c r="AR23" s="212">
        <v>52</v>
      </c>
      <c r="AS23" s="220">
        <f t="shared" si="16"/>
        <v>0.2482455721583043</v>
      </c>
    </row>
    <row r="24" spans="1:45" ht="20.25" customHeight="1">
      <c r="A24" s="211" t="s">
        <v>296</v>
      </c>
      <c r="B24" s="212">
        <v>2436</v>
      </c>
      <c r="C24" s="213">
        <f t="shared" si="17"/>
        <v>0.48247368775475447</v>
      </c>
      <c r="D24" s="214">
        <v>72</v>
      </c>
      <c r="E24" s="213">
        <f t="shared" si="17"/>
        <v>0.5608350210313133</v>
      </c>
      <c r="F24" s="212">
        <v>2364</v>
      </c>
      <c r="G24" s="215">
        <f t="shared" si="0"/>
        <v>0.48042921594927446</v>
      </c>
      <c r="H24" s="212" t="s">
        <v>3</v>
      </c>
      <c r="I24" s="222" t="s">
        <v>282</v>
      </c>
      <c r="J24" s="211" t="s">
        <v>296</v>
      </c>
      <c r="K24" s="217">
        <v>130</v>
      </c>
      <c r="L24" s="213">
        <f t="shared" si="1"/>
        <v>0.3132983081891358</v>
      </c>
      <c r="M24" s="212">
        <v>1147</v>
      </c>
      <c r="N24" s="215">
        <f t="shared" si="2"/>
        <v>1.8276263165442408</v>
      </c>
      <c r="O24" s="212">
        <v>6</v>
      </c>
      <c r="P24" s="213">
        <f t="shared" si="3"/>
        <v>0.24640657084188913</v>
      </c>
      <c r="Q24" s="235">
        <v>1</v>
      </c>
      <c r="R24" s="216">
        <f>Q24/Q$5*100</f>
        <v>0.01893939393939394</v>
      </c>
      <c r="S24" s="211" t="s">
        <v>296</v>
      </c>
      <c r="T24" s="212">
        <v>10</v>
      </c>
      <c r="U24" s="218">
        <f t="shared" si="5"/>
        <v>0.044644850216527525</v>
      </c>
      <c r="V24" s="212">
        <v>301</v>
      </c>
      <c r="W24" s="213">
        <f t="shared" si="6"/>
        <v>0.2899667646067145</v>
      </c>
      <c r="X24" s="214">
        <v>13</v>
      </c>
      <c r="Y24" s="213">
        <f>X24/X$5*100</f>
        <v>0.11071367739737693</v>
      </c>
      <c r="Z24" s="212">
        <v>6</v>
      </c>
      <c r="AA24" s="219">
        <f t="shared" si="8"/>
        <v>0.07819627264433729</v>
      </c>
      <c r="AB24" s="211" t="s">
        <v>296</v>
      </c>
      <c r="AC24" s="212">
        <v>60</v>
      </c>
      <c r="AD24" s="213">
        <f t="shared" si="9"/>
        <v>0.5240174672489083</v>
      </c>
      <c r="AE24" s="214">
        <v>81</v>
      </c>
      <c r="AF24" s="213">
        <f t="shared" si="10"/>
        <v>0.1829144366912811</v>
      </c>
      <c r="AG24" s="212">
        <v>48</v>
      </c>
      <c r="AH24" s="215">
        <f t="shared" si="11"/>
        <v>0.19615856150388228</v>
      </c>
      <c r="AI24" s="212">
        <v>83</v>
      </c>
      <c r="AJ24" s="216">
        <f t="shared" si="12"/>
        <v>0.3335610657878873</v>
      </c>
      <c r="AK24" s="211" t="s">
        <v>296</v>
      </c>
      <c r="AL24" s="217">
        <v>280</v>
      </c>
      <c r="AM24" s="213">
        <f t="shared" si="13"/>
        <v>0.39071221254744365</v>
      </c>
      <c r="AN24" s="217">
        <v>33</v>
      </c>
      <c r="AO24" s="213">
        <f t="shared" si="14"/>
        <v>0.5253940455341506</v>
      </c>
      <c r="AP24" s="217">
        <v>78</v>
      </c>
      <c r="AQ24" s="213">
        <f t="shared" si="15"/>
        <v>0.25722200237435694</v>
      </c>
      <c r="AR24" s="212">
        <v>87</v>
      </c>
      <c r="AS24" s="220">
        <f t="shared" si="16"/>
        <v>0.415333938034086</v>
      </c>
    </row>
    <row r="25" spans="1:45" ht="20.25" customHeight="1">
      <c r="A25" s="211" t="s">
        <v>297</v>
      </c>
      <c r="B25" s="212">
        <v>6517</v>
      </c>
      <c r="C25" s="213">
        <f t="shared" si="17"/>
        <v>1.2907557566082655</v>
      </c>
      <c r="D25" s="214">
        <v>863</v>
      </c>
      <c r="E25" s="213">
        <f t="shared" si="17"/>
        <v>6.722230877083659</v>
      </c>
      <c r="F25" s="212">
        <v>5654</v>
      </c>
      <c r="G25" s="215">
        <f t="shared" si="0"/>
        <v>1.1490468642035523</v>
      </c>
      <c r="H25" s="221" t="s">
        <v>3</v>
      </c>
      <c r="I25" s="222" t="s">
        <v>282</v>
      </c>
      <c r="J25" s="211" t="s">
        <v>297</v>
      </c>
      <c r="K25" s="217">
        <v>315</v>
      </c>
      <c r="L25" s="213">
        <f t="shared" si="1"/>
        <v>0.7591459006121367</v>
      </c>
      <c r="M25" s="212">
        <v>1416</v>
      </c>
      <c r="N25" s="215">
        <f t="shared" si="2"/>
        <v>2.25625009958731</v>
      </c>
      <c r="O25" s="212">
        <v>26</v>
      </c>
      <c r="P25" s="213">
        <f t="shared" si="3"/>
        <v>1.0677618069815196</v>
      </c>
      <c r="Q25" s="214">
        <v>12</v>
      </c>
      <c r="R25" s="216">
        <f>Q25/Q$5*100</f>
        <v>0.22727272727272727</v>
      </c>
      <c r="S25" s="211" t="s">
        <v>297</v>
      </c>
      <c r="T25" s="212">
        <v>436</v>
      </c>
      <c r="U25" s="218">
        <f t="shared" si="5"/>
        <v>1.9465154694406</v>
      </c>
      <c r="V25" s="212">
        <v>1012</v>
      </c>
      <c r="W25" s="213">
        <f t="shared" si="6"/>
        <v>0.9749048697076249</v>
      </c>
      <c r="X25" s="214">
        <v>41</v>
      </c>
      <c r="Y25" s="213">
        <f>X25/X$5*100</f>
        <v>0.3491739056378811</v>
      </c>
      <c r="Z25" s="212">
        <v>24</v>
      </c>
      <c r="AA25" s="219">
        <f t="shared" si="8"/>
        <v>0.31278509057734916</v>
      </c>
      <c r="AB25" s="211" t="s">
        <v>297</v>
      </c>
      <c r="AC25" s="212">
        <v>177</v>
      </c>
      <c r="AD25" s="213">
        <f t="shared" si="9"/>
        <v>1.5458515283842795</v>
      </c>
      <c r="AE25" s="214">
        <v>239</v>
      </c>
      <c r="AF25" s="213">
        <f t="shared" si="10"/>
        <v>0.5397104983853849</v>
      </c>
      <c r="AG25" s="212">
        <v>241</v>
      </c>
      <c r="AH25" s="215">
        <f t="shared" si="11"/>
        <v>0.984879444217409</v>
      </c>
      <c r="AI25" s="212">
        <v>192</v>
      </c>
      <c r="AJ25" s="216">
        <f t="shared" si="12"/>
        <v>0.7716111401358358</v>
      </c>
      <c r="AK25" s="211" t="s">
        <v>297</v>
      </c>
      <c r="AL25" s="217">
        <v>828</v>
      </c>
      <c r="AM25" s="213">
        <f t="shared" si="13"/>
        <v>1.1553918285331546</v>
      </c>
      <c r="AN25" s="217">
        <v>195</v>
      </c>
      <c r="AO25" s="213">
        <f t="shared" si="14"/>
        <v>3.1046011781563445</v>
      </c>
      <c r="AP25" s="217">
        <v>336</v>
      </c>
      <c r="AQ25" s="213">
        <f t="shared" si="15"/>
        <v>1.10803324099723</v>
      </c>
      <c r="AR25" s="212">
        <v>164</v>
      </c>
      <c r="AS25" s="220">
        <f t="shared" si="16"/>
        <v>0.7829283429608058</v>
      </c>
    </row>
    <row r="26" spans="1:45" ht="20.25" customHeight="1">
      <c r="A26" s="211" t="s">
        <v>298</v>
      </c>
      <c r="B26" s="212">
        <v>3267</v>
      </c>
      <c r="C26" s="213">
        <f t="shared" si="17"/>
        <v>0.6470613866563147</v>
      </c>
      <c r="D26" s="214">
        <v>228</v>
      </c>
      <c r="E26" s="213">
        <f t="shared" si="17"/>
        <v>1.7759775665991586</v>
      </c>
      <c r="F26" s="212">
        <v>3039</v>
      </c>
      <c r="G26" s="215">
        <f t="shared" si="0"/>
        <v>0.6176076088281917</v>
      </c>
      <c r="H26" s="212">
        <v>6</v>
      </c>
      <c r="I26" s="216">
        <f>H26/H$5*100</f>
        <v>3.508771929824561</v>
      </c>
      <c r="J26" s="211" t="s">
        <v>298</v>
      </c>
      <c r="K26" s="217">
        <v>271</v>
      </c>
      <c r="L26" s="213">
        <f t="shared" si="1"/>
        <v>0.6531064732250446</v>
      </c>
      <c r="M26" s="212">
        <v>653</v>
      </c>
      <c r="N26" s="215">
        <f t="shared" si="2"/>
        <v>1.0404882168294587</v>
      </c>
      <c r="O26" s="212">
        <v>6</v>
      </c>
      <c r="P26" s="213">
        <f t="shared" si="3"/>
        <v>0.24640657084188913</v>
      </c>
      <c r="Q26" s="214">
        <v>3</v>
      </c>
      <c r="R26" s="216">
        <f>Q26/Q$5*100</f>
        <v>0.056818181818181816</v>
      </c>
      <c r="S26" s="211" t="s">
        <v>298</v>
      </c>
      <c r="T26" s="212">
        <v>92</v>
      </c>
      <c r="U26" s="218">
        <f t="shared" si="5"/>
        <v>0.4107326219920532</v>
      </c>
      <c r="V26" s="212">
        <v>643</v>
      </c>
      <c r="W26" s="213">
        <f t="shared" si="6"/>
        <v>0.6194306632628486</v>
      </c>
      <c r="X26" s="214">
        <v>64</v>
      </c>
      <c r="Y26" s="213">
        <f>X26/X$5*100</f>
        <v>0.5450519502640095</v>
      </c>
      <c r="Z26" s="212">
        <v>6</v>
      </c>
      <c r="AA26" s="219">
        <f t="shared" si="8"/>
        <v>0.07819627264433729</v>
      </c>
      <c r="AB26" s="211" t="s">
        <v>298</v>
      </c>
      <c r="AC26" s="212">
        <v>55</v>
      </c>
      <c r="AD26" s="213">
        <f t="shared" si="9"/>
        <v>0.48034934497816595</v>
      </c>
      <c r="AE26" s="214">
        <v>207</v>
      </c>
      <c r="AF26" s="213">
        <f t="shared" si="10"/>
        <v>0.46744800487771826</v>
      </c>
      <c r="AG26" s="212">
        <v>121</v>
      </c>
      <c r="AH26" s="215">
        <f t="shared" si="11"/>
        <v>0.4944830404577033</v>
      </c>
      <c r="AI26" s="212">
        <v>187</v>
      </c>
      <c r="AJ26" s="216">
        <f t="shared" si="12"/>
        <v>0.7515171000281317</v>
      </c>
      <c r="AK26" s="211" t="s">
        <v>298</v>
      </c>
      <c r="AL26" s="217">
        <v>404</v>
      </c>
      <c r="AM26" s="213">
        <f t="shared" si="13"/>
        <v>0.5637419066755972</v>
      </c>
      <c r="AN26" s="217">
        <v>75</v>
      </c>
      <c r="AO26" s="213">
        <f t="shared" si="14"/>
        <v>1.1940773762139787</v>
      </c>
      <c r="AP26" s="217">
        <v>126</v>
      </c>
      <c r="AQ26" s="213">
        <f t="shared" si="15"/>
        <v>0.41551246537396125</v>
      </c>
      <c r="AR26" s="212">
        <v>120</v>
      </c>
      <c r="AS26" s="220">
        <f t="shared" si="16"/>
        <v>0.5728743972883945</v>
      </c>
    </row>
    <row r="27" spans="1:45" ht="20.25" customHeight="1">
      <c r="A27" s="201" t="s">
        <v>299</v>
      </c>
      <c r="B27" s="202">
        <v>6440</v>
      </c>
      <c r="C27" s="203">
        <f t="shared" si="17"/>
        <v>1.2755051515355578</v>
      </c>
      <c r="D27" s="204">
        <v>91</v>
      </c>
      <c r="E27" s="203">
        <f t="shared" si="17"/>
        <v>0.7088331515812432</v>
      </c>
      <c r="F27" s="202">
        <v>6349</v>
      </c>
      <c r="G27" s="205">
        <f t="shared" si="0"/>
        <v>1.2902898020566598</v>
      </c>
      <c r="H27" s="236" t="s">
        <v>3</v>
      </c>
      <c r="I27" s="237" t="s">
        <v>282</v>
      </c>
      <c r="J27" s="201" t="s">
        <v>299</v>
      </c>
      <c r="K27" s="207">
        <v>635</v>
      </c>
      <c r="L27" s="203">
        <f t="shared" si="1"/>
        <v>1.5303417361546248</v>
      </c>
      <c r="M27" s="202">
        <v>1440</v>
      </c>
      <c r="N27" s="205">
        <f t="shared" si="2"/>
        <v>2.2944916266989597</v>
      </c>
      <c r="O27" s="202">
        <v>6</v>
      </c>
      <c r="P27" s="203">
        <f t="shared" si="3"/>
        <v>0.24640657084188913</v>
      </c>
      <c r="Q27" s="204">
        <v>35</v>
      </c>
      <c r="R27" s="206">
        <f>Q27/Q$5*100</f>
        <v>0.6628787878787878</v>
      </c>
      <c r="S27" s="201" t="s">
        <v>299</v>
      </c>
      <c r="T27" s="202">
        <v>181</v>
      </c>
      <c r="U27" s="208">
        <f t="shared" si="5"/>
        <v>0.8080717889191482</v>
      </c>
      <c r="V27" s="202">
        <v>1215</v>
      </c>
      <c r="W27" s="203">
        <f t="shared" si="6"/>
        <v>1.1704638504888973</v>
      </c>
      <c r="X27" s="204">
        <v>98</v>
      </c>
      <c r="Y27" s="203">
        <f>X27/X$5*100</f>
        <v>0.8346107988417647</v>
      </c>
      <c r="Z27" s="202">
        <v>51</v>
      </c>
      <c r="AA27" s="209">
        <f t="shared" si="8"/>
        <v>0.6646683174768669</v>
      </c>
      <c r="AB27" s="201" t="s">
        <v>299</v>
      </c>
      <c r="AC27" s="202">
        <v>87</v>
      </c>
      <c r="AD27" s="203">
        <f t="shared" si="9"/>
        <v>0.759825327510917</v>
      </c>
      <c r="AE27" s="204">
        <v>348</v>
      </c>
      <c r="AF27" s="203">
        <f t="shared" si="10"/>
        <v>0.7858546168958742</v>
      </c>
      <c r="AG27" s="202">
        <v>327</v>
      </c>
      <c r="AH27" s="205">
        <f t="shared" si="11"/>
        <v>1.3363302002451982</v>
      </c>
      <c r="AI27" s="202">
        <v>260</v>
      </c>
      <c r="AJ27" s="206">
        <f t="shared" si="12"/>
        <v>1.044890085600611</v>
      </c>
      <c r="AK27" s="201" t="s">
        <v>299</v>
      </c>
      <c r="AL27" s="207">
        <v>1089</v>
      </c>
      <c r="AM27" s="203">
        <f t="shared" si="13"/>
        <v>1.519591426657736</v>
      </c>
      <c r="AN27" s="207">
        <v>95</v>
      </c>
      <c r="AO27" s="203">
        <f t="shared" si="14"/>
        <v>1.5124980098710397</v>
      </c>
      <c r="AP27" s="207">
        <v>268</v>
      </c>
      <c r="AQ27" s="203">
        <f t="shared" si="15"/>
        <v>0.8837884184144572</v>
      </c>
      <c r="AR27" s="202">
        <v>214</v>
      </c>
      <c r="AS27" s="210">
        <f t="shared" si="16"/>
        <v>1.021626008497637</v>
      </c>
    </row>
    <row r="28" spans="1:45" ht="20.25" customHeight="1">
      <c r="A28" s="211" t="s">
        <v>300</v>
      </c>
      <c r="B28" s="212">
        <v>765</v>
      </c>
      <c r="C28" s="213">
        <f t="shared" si="17"/>
        <v>0.15151575169638226</v>
      </c>
      <c r="D28" s="214">
        <v>99</v>
      </c>
      <c r="E28" s="213">
        <f t="shared" si="17"/>
        <v>0.7711481539180558</v>
      </c>
      <c r="F28" s="212">
        <v>666</v>
      </c>
      <c r="G28" s="215">
        <f t="shared" si="0"/>
        <v>0.13534934764053164</v>
      </c>
      <c r="H28" s="221" t="s">
        <v>3</v>
      </c>
      <c r="I28" s="222" t="s">
        <v>282</v>
      </c>
      <c r="J28" s="211" t="s">
        <v>300</v>
      </c>
      <c r="K28" s="217">
        <v>120</v>
      </c>
      <c r="L28" s="213">
        <f t="shared" si="1"/>
        <v>0.289198438328433</v>
      </c>
      <c r="M28" s="212">
        <v>107</v>
      </c>
      <c r="N28" s="215">
        <f t="shared" si="2"/>
        <v>0.17049347503943657</v>
      </c>
      <c r="O28" s="212">
        <v>18</v>
      </c>
      <c r="P28" s="213">
        <f t="shared" si="3"/>
        <v>0.7392197125256673</v>
      </c>
      <c r="Q28" s="235" t="s">
        <v>3</v>
      </c>
      <c r="R28" s="222" t="s">
        <v>282</v>
      </c>
      <c r="S28" s="211" t="s">
        <v>300</v>
      </c>
      <c r="T28" s="212">
        <v>19</v>
      </c>
      <c r="U28" s="218">
        <f t="shared" si="5"/>
        <v>0.0848252154114023</v>
      </c>
      <c r="V28" s="212">
        <v>58</v>
      </c>
      <c r="W28" s="213">
        <f t="shared" si="6"/>
        <v>0.05587399450893502</v>
      </c>
      <c r="X28" s="235" t="s">
        <v>3</v>
      </c>
      <c r="Y28" s="251" t="s">
        <v>282</v>
      </c>
      <c r="Z28" s="221" t="s">
        <v>3</v>
      </c>
      <c r="AA28" s="252" t="s">
        <v>282</v>
      </c>
      <c r="AB28" s="211" t="s">
        <v>300</v>
      </c>
      <c r="AC28" s="212">
        <v>10</v>
      </c>
      <c r="AD28" s="213">
        <f t="shared" si="9"/>
        <v>0.08733624454148471</v>
      </c>
      <c r="AE28" s="214">
        <v>62</v>
      </c>
      <c r="AF28" s="213">
        <f t="shared" si="10"/>
        <v>0.14000858117110404</v>
      </c>
      <c r="AG28" s="212">
        <v>11</v>
      </c>
      <c r="AH28" s="215">
        <f t="shared" si="11"/>
        <v>0.04495300367797302</v>
      </c>
      <c r="AI28" s="212">
        <v>47</v>
      </c>
      <c r="AJ28" s="216">
        <f t="shared" si="12"/>
        <v>0.18888397701241813</v>
      </c>
      <c r="AK28" s="211" t="s">
        <v>300</v>
      </c>
      <c r="AL28" s="217">
        <v>80</v>
      </c>
      <c r="AM28" s="213">
        <f t="shared" si="13"/>
        <v>0.11163206072784104</v>
      </c>
      <c r="AN28" s="217">
        <v>29</v>
      </c>
      <c r="AO28" s="213">
        <f t="shared" si="14"/>
        <v>0.4617099188027384</v>
      </c>
      <c r="AP28" s="217">
        <v>46</v>
      </c>
      <c r="AQ28" s="213">
        <f t="shared" si="15"/>
        <v>0.15169502704128743</v>
      </c>
      <c r="AR28" s="212">
        <v>59</v>
      </c>
      <c r="AS28" s="220">
        <f t="shared" si="16"/>
        <v>0.28166324533346065</v>
      </c>
    </row>
    <row r="29" spans="1:45" ht="20.25" customHeight="1">
      <c r="A29" s="211" t="s">
        <v>301</v>
      </c>
      <c r="B29" s="212">
        <v>1198</v>
      </c>
      <c r="C29" s="213">
        <f t="shared" si="17"/>
        <v>0.237275647754596</v>
      </c>
      <c r="D29" s="214">
        <v>86</v>
      </c>
      <c r="E29" s="213">
        <f t="shared" si="17"/>
        <v>0.6698862751207353</v>
      </c>
      <c r="F29" s="212">
        <v>1112</v>
      </c>
      <c r="G29" s="215">
        <f t="shared" si="0"/>
        <v>0.22598870056497175</v>
      </c>
      <c r="H29" s="212">
        <v>14</v>
      </c>
      <c r="I29" s="216">
        <f>H29/H$5*100</f>
        <v>8.187134502923977</v>
      </c>
      <c r="J29" s="211" t="s">
        <v>301</v>
      </c>
      <c r="K29" s="217">
        <v>277</v>
      </c>
      <c r="L29" s="213">
        <f t="shared" si="1"/>
        <v>0.6675663951414662</v>
      </c>
      <c r="M29" s="212">
        <v>68</v>
      </c>
      <c r="N29" s="215">
        <f t="shared" si="2"/>
        <v>0.10835099348300642</v>
      </c>
      <c r="O29" s="212">
        <v>4</v>
      </c>
      <c r="P29" s="213">
        <f t="shared" si="3"/>
        <v>0.16427104722792607</v>
      </c>
      <c r="Q29" s="235" t="s">
        <v>3</v>
      </c>
      <c r="R29" s="222" t="s">
        <v>282</v>
      </c>
      <c r="S29" s="211" t="s">
        <v>301</v>
      </c>
      <c r="T29" s="212">
        <v>30</v>
      </c>
      <c r="U29" s="218">
        <f t="shared" si="5"/>
        <v>0.13393455064958257</v>
      </c>
      <c r="V29" s="212">
        <v>115</v>
      </c>
      <c r="W29" s="213">
        <f t="shared" si="6"/>
        <v>0.11078464428495736</v>
      </c>
      <c r="X29" s="214">
        <v>7</v>
      </c>
      <c r="Y29" s="213">
        <f>X29/X$5*100</f>
        <v>0.05961505706012604</v>
      </c>
      <c r="Z29" s="221">
        <v>15</v>
      </c>
      <c r="AA29" s="219">
        <f t="shared" si="8"/>
        <v>0.19549068161084324</v>
      </c>
      <c r="AB29" s="211" t="s">
        <v>301</v>
      </c>
      <c r="AC29" s="212">
        <v>24</v>
      </c>
      <c r="AD29" s="213">
        <f t="shared" si="9"/>
        <v>0.2096069868995633</v>
      </c>
      <c r="AE29" s="214">
        <v>91</v>
      </c>
      <c r="AF29" s="213">
        <f t="shared" si="10"/>
        <v>0.2054964659124269</v>
      </c>
      <c r="AG29" s="212">
        <v>35</v>
      </c>
      <c r="AH29" s="215">
        <f t="shared" si="11"/>
        <v>0.14303228442991417</v>
      </c>
      <c r="AI29" s="212">
        <v>103</v>
      </c>
      <c r="AJ29" s="216">
        <f t="shared" si="12"/>
        <v>0.41393722621870355</v>
      </c>
      <c r="AK29" s="211" t="s">
        <v>301</v>
      </c>
      <c r="AL29" s="217">
        <v>157</v>
      </c>
      <c r="AM29" s="213">
        <f t="shared" si="13"/>
        <v>0.21907791917838804</v>
      </c>
      <c r="AN29" s="217">
        <v>55</v>
      </c>
      <c r="AO29" s="213">
        <f t="shared" si="14"/>
        <v>0.8756567425569177</v>
      </c>
      <c r="AP29" s="217">
        <v>38</v>
      </c>
      <c r="AQ29" s="213">
        <f t="shared" si="15"/>
        <v>0.12531328320802004</v>
      </c>
      <c r="AR29" s="212">
        <v>79</v>
      </c>
      <c r="AS29" s="220">
        <f t="shared" si="16"/>
        <v>0.37714231154819305</v>
      </c>
    </row>
    <row r="30" spans="1:45" ht="20.25" customHeight="1">
      <c r="A30" s="238" t="s">
        <v>302</v>
      </c>
      <c r="B30" s="239">
        <v>2318</v>
      </c>
      <c r="C30" s="240">
        <f t="shared" si="17"/>
        <v>0.4591026306303451</v>
      </c>
      <c r="D30" s="241">
        <v>300</v>
      </c>
      <c r="E30" s="240">
        <f t="shared" si="17"/>
        <v>2.336812587630472</v>
      </c>
      <c r="F30" s="239">
        <v>2018</v>
      </c>
      <c r="G30" s="242">
        <f t="shared" si="0"/>
        <v>0.4101125878957851</v>
      </c>
      <c r="H30" s="239">
        <v>8</v>
      </c>
      <c r="I30" s="249">
        <f>H30/H$5*100</f>
        <v>4.678362573099415</v>
      </c>
      <c r="J30" s="238" t="s">
        <v>302</v>
      </c>
      <c r="K30" s="245">
        <v>313</v>
      </c>
      <c r="L30" s="240">
        <f t="shared" si="1"/>
        <v>0.7543259266399961</v>
      </c>
      <c r="M30" s="239">
        <v>228</v>
      </c>
      <c r="N30" s="242">
        <f t="shared" si="2"/>
        <v>0.36329450756066856</v>
      </c>
      <c r="O30" s="243" t="s">
        <v>3</v>
      </c>
      <c r="P30" s="253" t="s">
        <v>282</v>
      </c>
      <c r="Q30" s="241">
        <v>1</v>
      </c>
      <c r="R30" s="249">
        <f>Q30/Q$5*100</f>
        <v>0.01893939393939394</v>
      </c>
      <c r="S30" s="238" t="s">
        <v>302</v>
      </c>
      <c r="T30" s="239">
        <v>50</v>
      </c>
      <c r="U30" s="247">
        <f t="shared" si="5"/>
        <v>0.2232242510826376</v>
      </c>
      <c r="V30" s="239">
        <v>301</v>
      </c>
      <c r="W30" s="240">
        <f t="shared" si="6"/>
        <v>0.2899667646067145</v>
      </c>
      <c r="X30" s="246" t="s">
        <v>3</v>
      </c>
      <c r="Y30" s="253" t="s">
        <v>282</v>
      </c>
      <c r="Z30" s="243">
        <v>6</v>
      </c>
      <c r="AA30" s="219">
        <f t="shared" si="8"/>
        <v>0.07819627264433729</v>
      </c>
      <c r="AB30" s="238" t="s">
        <v>302</v>
      </c>
      <c r="AC30" s="239">
        <v>26</v>
      </c>
      <c r="AD30" s="240">
        <f t="shared" si="9"/>
        <v>0.22707423580786024</v>
      </c>
      <c r="AE30" s="241">
        <v>84</v>
      </c>
      <c r="AF30" s="240">
        <f t="shared" si="10"/>
        <v>0.18968904545762483</v>
      </c>
      <c r="AG30" s="239">
        <v>103</v>
      </c>
      <c r="AH30" s="242">
        <f t="shared" si="11"/>
        <v>0.42092357989374746</v>
      </c>
      <c r="AI30" s="239">
        <v>155</v>
      </c>
      <c r="AJ30" s="249">
        <f t="shared" si="12"/>
        <v>0.6229152433388256</v>
      </c>
      <c r="AK30" s="238" t="s">
        <v>302</v>
      </c>
      <c r="AL30" s="245">
        <v>407</v>
      </c>
      <c r="AM30" s="240">
        <f t="shared" si="13"/>
        <v>0.5679281089528913</v>
      </c>
      <c r="AN30" s="245">
        <v>87</v>
      </c>
      <c r="AO30" s="240">
        <f t="shared" si="14"/>
        <v>1.3851297564082152</v>
      </c>
      <c r="AP30" s="245">
        <v>65</v>
      </c>
      <c r="AQ30" s="240">
        <f t="shared" si="15"/>
        <v>0.21435166864529745</v>
      </c>
      <c r="AR30" s="239">
        <v>184</v>
      </c>
      <c r="AS30" s="250">
        <f t="shared" si="16"/>
        <v>0.8784074091755382</v>
      </c>
    </row>
    <row r="31" spans="1:45" ht="20.25" customHeight="1">
      <c r="A31" s="211" t="s">
        <v>303</v>
      </c>
      <c r="B31" s="212">
        <v>5625</v>
      </c>
      <c r="C31" s="213">
        <f t="shared" si="17"/>
        <v>1.1140864095322223</v>
      </c>
      <c r="D31" s="214">
        <v>150</v>
      </c>
      <c r="E31" s="213">
        <f t="shared" si="17"/>
        <v>1.168406293815236</v>
      </c>
      <c r="F31" s="212">
        <v>5475</v>
      </c>
      <c r="G31" s="215">
        <f t="shared" si="0"/>
        <v>1.1126691866845506</v>
      </c>
      <c r="H31" s="221" t="s">
        <v>3</v>
      </c>
      <c r="I31" s="222" t="s">
        <v>282</v>
      </c>
      <c r="J31" s="211" t="s">
        <v>303</v>
      </c>
      <c r="K31" s="217">
        <v>865</v>
      </c>
      <c r="L31" s="213">
        <f t="shared" si="1"/>
        <v>2.084638742950788</v>
      </c>
      <c r="M31" s="212">
        <v>288</v>
      </c>
      <c r="N31" s="215">
        <f t="shared" si="2"/>
        <v>0.45889832533979197</v>
      </c>
      <c r="O31" s="212">
        <v>14</v>
      </c>
      <c r="P31" s="213">
        <f>O31/O$5*100</f>
        <v>0.5749486652977412</v>
      </c>
      <c r="Q31" s="214">
        <v>14</v>
      </c>
      <c r="R31" s="216">
        <f>Q31/Q$5*100</f>
        <v>0.2651515151515152</v>
      </c>
      <c r="S31" s="211" t="s">
        <v>303</v>
      </c>
      <c r="T31" s="212">
        <v>248</v>
      </c>
      <c r="U31" s="218">
        <f t="shared" si="5"/>
        <v>1.1071922853698826</v>
      </c>
      <c r="V31" s="212">
        <v>1119</v>
      </c>
      <c r="W31" s="213">
        <f t="shared" si="6"/>
        <v>1.0779827561292807</v>
      </c>
      <c r="X31" s="214">
        <v>90</v>
      </c>
      <c r="Y31" s="213">
        <f>X31/X$5*100</f>
        <v>0.7664793050587635</v>
      </c>
      <c r="Z31" s="212">
        <v>58</v>
      </c>
      <c r="AA31" s="209">
        <f t="shared" si="8"/>
        <v>0.7558973022285937</v>
      </c>
      <c r="AB31" s="211" t="s">
        <v>303</v>
      </c>
      <c r="AC31" s="212">
        <v>152</v>
      </c>
      <c r="AD31" s="213">
        <f t="shared" si="9"/>
        <v>1.3275109170305677</v>
      </c>
      <c r="AE31" s="214">
        <v>590</v>
      </c>
      <c r="AF31" s="213">
        <f t="shared" si="10"/>
        <v>1.332339724047603</v>
      </c>
      <c r="AG31" s="212">
        <v>245</v>
      </c>
      <c r="AH31" s="215">
        <f t="shared" si="11"/>
        <v>1.0012259910093992</v>
      </c>
      <c r="AI31" s="212">
        <v>284</v>
      </c>
      <c r="AJ31" s="216">
        <f t="shared" si="12"/>
        <v>1.1413414781175903</v>
      </c>
      <c r="AK31" s="211" t="s">
        <v>303</v>
      </c>
      <c r="AL31" s="217">
        <v>791</v>
      </c>
      <c r="AM31" s="213">
        <f t="shared" si="13"/>
        <v>1.1037620004465283</v>
      </c>
      <c r="AN31" s="217">
        <v>179</v>
      </c>
      <c r="AO31" s="213">
        <f t="shared" si="14"/>
        <v>2.849864671230696</v>
      </c>
      <c r="AP31" s="217">
        <v>226</v>
      </c>
      <c r="AQ31" s="213">
        <f t="shared" si="15"/>
        <v>0.7452842632898035</v>
      </c>
      <c r="AR31" s="212">
        <v>312</v>
      </c>
      <c r="AS31" s="220">
        <f t="shared" si="16"/>
        <v>1.4894734329498258</v>
      </c>
    </row>
    <row r="32" spans="1:45" ht="20.25" customHeight="1">
      <c r="A32" s="211" t="s">
        <v>304</v>
      </c>
      <c r="B32" s="212">
        <v>1747</v>
      </c>
      <c r="C32" s="213">
        <f t="shared" si="17"/>
        <v>0.3460104813249409</v>
      </c>
      <c r="D32" s="214">
        <v>89</v>
      </c>
      <c r="E32" s="213">
        <f t="shared" si="17"/>
        <v>0.69325440099704</v>
      </c>
      <c r="F32" s="212">
        <v>1658</v>
      </c>
      <c r="G32" s="215">
        <f t="shared" si="0"/>
        <v>0.3369507783603625</v>
      </c>
      <c r="H32" s="221" t="s">
        <v>3</v>
      </c>
      <c r="I32" s="222" t="s">
        <v>282</v>
      </c>
      <c r="J32" s="211" t="s">
        <v>304</v>
      </c>
      <c r="K32" s="217">
        <v>258</v>
      </c>
      <c r="L32" s="213">
        <f t="shared" si="1"/>
        <v>0.621776642406131</v>
      </c>
      <c r="M32" s="212">
        <v>357</v>
      </c>
      <c r="N32" s="215">
        <f t="shared" si="2"/>
        <v>0.5688427157857837</v>
      </c>
      <c r="O32" s="212">
        <v>30</v>
      </c>
      <c r="P32" s="213">
        <f>O32/O$5*100</f>
        <v>1.2320328542094456</v>
      </c>
      <c r="Q32" s="235" t="s">
        <v>3</v>
      </c>
      <c r="R32" s="222" t="s">
        <v>282</v>
      </c>
      <c r="S32" s="211" t="s">
        <v>304</v>
      </c>
      <c r="T32" s="212">
        <v>44</v>
      </c>
      <c r="U32" s="218">
        <f t="shared" si="5"/>
        <v>0.19643734095272108</v>
      </c>
      <c r="V32" s="212">
        <v>265</v>
      </c>
      <c r="W32" s="213">
        <f t="shared" si="6"/>
        <v>0.2552863542218583</v>
      </c>
      <c r="X32" s="214">
        <v>5</v>
      </c>
      <c r="Y32" s="213">
        <f>X32/X$5*100</f>
        <v>0.04258218361437575</v>
      </c>
      <c r="Z32" s="221">
        <v>33</v>
      </c>
      <c r="AA32" s="219">
        <f t="shared" si="8"/>
        <v>0.4300794995438551</v>
      </c>
      <c r="AB32" s="211" t="s">
        <v>304</v>
      </c>
      <c r="AC32" s="212">
        <v>21</v>
      </c>
      <c r="AD32" s="213">
        <f t="shared" si="9"/>
        <v>0.1834061135371179</v>
      </c>
      <c r="AE32" s="214">
        <v>99</v>
      </c>
      <c r="AF32" s="213">
        <f t="shared" si="10"/>
        <v>0.2235620892893435</v>
      </c>
      <c r="AG32" s="212">
        <v>38</v>
      </c>
      <c r="AH32" s="215">
        <f t="shared" si="11"/>
        <v>0.15529219452390683</v>
      </c>
      <c r="AI32" s="212">
        <v>94</v>
      </c>
      <c r="AJ32" s="216">
        <f t="shared" si="12"/>
        <v>0.37776795402483626</v>
      </c>
      <c r="AK32" s="211" t="s">
        <v>304</v>
      </c>
      <c r="AL32" s="217">
        <v>238</v>
      </c>
      <c r="AM32" s="213">
        <f t="shared" si="13"/>
        <v>0.3321053806653271</v>
      </c>
      <c r="AN32" s="217">
        <v>32</v>
      </c>
      <c r="AO32" s="213">
        <f t="shared" si="14"/>
        <v>0.5094730138512976</v>
      </c>
      <c r="AP32" s="217">
        <v>49</v>
      </c>
      <c r="AQ32" s="213">
        <f t="shared" si="15"/>
        <v>0.16158818097876268</v>
      </c>
      <c r="AR32" s="212">
        <v>95</v>
      </c>
      <c r="AS32" s="220">
        <f t="shared" si="16"/>
        <v>0.45352556451997894</v>
      </c>
    </row>
    <row r="33" spans="1:45" ht="20.25" customHeight="1" thickBot="1">
      <c r="A33" s="254" t="s">
        <v>305</v>
      </c>
      <c r="B33" s="255">
        <v>1122</v>
      </c>
      <c r="C33" s="256">
        <f t="shared" si="17"/>
        <v>0.2222231024880273</v>
      </c>
      <c r="D33" s="257">
        <v>56</v>
      </c>
      <c r="E33" s="256">
        <f t="shared" si="17"/>
        <v>0.43620501635768816</v>
      </c>
      <c r="F33" s="255">
        <v>1066</v>
      </c>
      <c r="G33" s="258">
        <f t="shared" si="0"/>
        <v>0.21664024712433444</v>
      </c>
      <c r="H33" s="259" t="s">
        <v>3</v>
      </c>
      <c r="I33" s="260" t="s">
        <v>282</v>
      </c>
      <c r="J33" s="254" t="s">
        <v>305</v>
      </c>
      <c r="K33" s="261">
        <v>126</v>
      </c>
      <c r="L33" s="256">
        <f t="shared" si="1"/>
        <v>0.30365836024485465</v>
      </c>
      <c r="M33" s="255">
        <v>134</v>
      </c>
      <c r="N33" s="258">
        <f t="shared" si="2"/>
        <v>0.21351519304004207</v>
      </c>
      <c r="O33" s="259" t="s">
        <v>3</v>
      </c>
      <c r="P33" s="262" t="s">
        <v>282</v>
      </c>
      <c r="Q33" s="263" t="s">
        <v>3</v>
      </c>
      <c r="R33" s="260" t="s">
        <v>282</v>
      </c>
      <c r="S33" s="254" t="s">
        <v>305</v>
      </c>
      <c r="T33" s="255">
        <v>22</v>
      </c>
      <c r="U33" s="264">
        <f t="shared" si="5"/>
        <v>0.09821867047636054</v>
      </c>
      <c r="V33" s="255">
        <v>179</v>
      </c>
      <c r="W33" s="256">
        <f t="shared" si="6"/>
        <v>0.17243870719136845</v>
      </c>
      <c r="X33" s="257">
        <v>4</v>
      </c>
      <c r="Y33" s="256">
        <f>X33/X$5*100</f>
        <v>0.034065746891500596</v>
      </c>
      <c r="Z33" s="259" t="s">
        <v>3</v>
      </c>
      <c r="AA33" s="265" t="s">
        <v>282</v>
      </c>
      <c r="AB33" s="254" t="s">
        <v>305</v>
      </c>
      <c r="AC33" s="255">
        <v>2</v>
      </c>
      <c r="AD33" s="256">
        <f t="shared" si="9"/>
        <v>0.017467248908296942</v>
      </c>
      <c r="AE33" s="257">
        <v>88</v>
      </c>
      <c r="AF33" s="256">
        <f t="shared" si="10"/>
        <v>0.19872185714608315</v>
      </c>
      <c r="AG33" s="255">
        <v>18</v>
      </c>
      <c r="AH33" s="258">
        <f t="shared" si="11"/>
        <v>0.07355946056395588</v>
      </c>
      <c r="AI33" s="255">
        <v>128</v>
      </c>
      <c r="AJ33" s="266">
        <f t="shared" si="12"/>
        <v>0.5144074267572238</v>
      </c>
      <c r="AK33" s="254" t="s">
        <v>305</v>
      </c>
      <c r="AL33" s="261">
        <v>178</v>
      </c>
      <c r="AM33" s="256">
        <f t="shared" si="13"/>
        <v>0.2483813351194463</v>
      </c>
      <c r="AN33" s="261">
        <v>27</v>
      </c>
      <c r="AO33" s="256">
        <f t="shared" si="14"/>
        <v>0.4298678554370323</v>
      </c>
      <c r="AP33" s="261">
        <v>73</v>
      </c>
      <c r="AQ33" s="256">
        <f t="shared" si="15"/>
        <v>0.24073341247856486</v>
      </c>
      <c r="AR33" s="255">
        <v>87</v>
      </c>
      <c r="AS33" s="267">
        <f t="shared" si="16"/>
        <v>0.415333938034086</v>
      </c>
    </row>
    <row r="34" spans="1:37" ht="14.25" thickTop="1">
      <c r="A34" s="268"/>
      <c r="J34" s="268"/>
      <c r="S34" s="268"/>
      <c r="AB34" s="268"/>
      <c r="AK34" s="268"/>
    </row>
    <row r="35" spans="2:44" ht="13.5">
      <c r="B35" s="200">
        <f>SUM(B6:B34)-B5</f>
        <v>0</v>
      </c>
      <c r="D35" s="200">
        <f>SUM(D6:D34)-D5</f>
        <v>0</v>
      </c>
      <c r="F35" s="200">
        <f>SUM(F6:F34)-F5</f>
        <v>0</v>
      </c>
      <c r="H35" s="200">
        <f>SUM(H6:H34)-H5</f>
        <v>0</v>
      </c>
      <c r="K35" s="200">
        <f>SUM(K6:K34)-K5</f>
        <v>0</v>
      </c>
      <c r="M35" s="200">
        <f>SUM(M6:M34)-M5</f>
        <v>0</v>
      </c>
      <c r="O35" s="200">
        <f>SUM(O6:O34)-O5</f>
        <v>0</v>
      </c>
      <c r="Q35" s="200">
        <f>SUM(Q6:Q34)-Q5</f>
        <v>0</v>
      </c>
      <c r="T35" s="200">
        <f>SUM(T6:T34)-T5</f>
        <v>0</v>
      </c>
      <c r="V35" s="200">
        <f>SUM(V6:V34)-V5</f>
        <v>0</v>
      </c>
      <c r="X35" s="200">
        <f>SUM(X6:X34)-X5</f>
        <v>0</v>
      </c>
      <c r="Z35" s="200">
        <f>SUM(Z6:Z34)-Z5</f>
        <v>0</v>
      </c>
      <c r="AC35" s="200">
        <f>SUM(AC6:AC34)-AC5</f>
        <v>0</v>
      </c>
      <c r="AE35" s="200">
        <f>SUM(AE6:AE34)-AE5</f>
        <v>0</v>
      </c>
      <c r="AG35" s="200">
        <f>SUM(AG6:AG34)-AG5</f>
        <v>0</v>
      </c>
      <c r="AI35" s="200">
        <f>SUM(AI6:AI34)-AI5</f>
        <v>0</v>
      </c>
      <c r="AL35" s="200">
        <f>SUM(AL6:AL34)-AL5</f>
        <v>0</v>
      </c>
      <c r="AN35" s="200">
        <f>SUM(AN6:AN34)-AN5</f>
        <v>0</v>
      </c>
      <c r="AP35" s="200">
        <f>SUM(AP6:AP34)-AP5</f>
        <v>0</v>
      </c>
      <c r="AR35" s="200">
        <f>SUM(AR6:AR34)-AR5</f>
        <v>0</v>
      </c>
    </row>
    <row r="37" ht="7.5" customHeight="1"/>
    <row r="38" ht="12.75" customHeight="1"/>
    <row r="42" ht="12" customHeight="1"/>
    <row r="43" ht="7.5" customHeight="1"/>
    <row r="48" ht="7.5" customHeight="1"/>
    <row r="52" ht="12.75" customHeight="1"/>
    <row r="54" ht="7.5" customHeight="1"/>
    <row r="55" ht="12" customHeight="1"/>
    <row r="56" ht="12.75" customHeight="1"/>
    <row r="60" ht="7.5" customHeight="1"/>
    <row r="61" ht="12.75" customHeight="1"/>
    <row r="65" ht="12" customHeight="1"/>
    <row r="66" ht="7.5" customHeight="1"/>
    <row r="69" ht="11.25" customHeight="1"/>
    <row r="70" ht="17.25" customHeight="1"/>
    <row r="71" ht="7.5" customHeight="1"/>
    <row r="72" ht="17.25" customHeight="1"/>
    <row r="73" ht="7.5" customHeight="1"/>
    <row r="74" ht="7.5" customHeight="1"/>
    <row r="75" ht="12.75" customHeight="1"/>
    <row r="76" ht="12.75" customHeight="1"/>
    <row r="77" ht="7.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7.5" customHeight="1"/>
    <row r="88" ht="7.5" customHeight="1"/>
    <row r="93" ht="7.5" customHeight="1"/>
    <row r="97" ht="12.75" customHeight="1"/>
    <row r="99" ht="7.5" customHeight="1"/>
    <row r="100" ht="12" customHeight="1"/>
    <row r="101" ht="12.75" customHeight="1"/>
    <row r="105" ht="7.5" customHeight="1"/>
    <row r="106" ht="12.75" customHeight="1"/>
    <row r="110" ht="12" customHeight="1"/>
    <row r="111" ht="7.5" customHeight="1"/>
    <row r="116" ht="7.5" customHeight="1"/>
    <row r="120" ht="12.75" customHeight="1"/>
    <row r="122" ht="7.5" customHeight="1"/>
    <row r="123" ht="12" customHeight="1"/>
    <row r="124" ht="12.75" customHeight="1"/>
    <row r="128" ht="7.5" customHeight="1"/>
    <row r="129" ht="12.75" customHeight="1"/>
    <row r="133" ht="12" customHeight="1"/>
    <row r="134" ht="7.5" customHeight="1"/>
    <row r="139" ht="7.5" customHeight="1"/>
    <row r="143" ht="12.75" customHeight="1"/>
    <row r="145" ht="7.5" customHeight="1"/>
    <row r="146" ht="12" customHeight="1"/>
    <row r="147" ht="12.75" customHeight="1"/>
    <row r="151" ht="7.5" customHeight="1"/>
    <row r="152" ht="12.75" customHeight="1"/>
    <row r="156" ht="12" customHeight="1"/>
    <row r="157" ht="7.5" customHeight="1"/>
    <row r="160" ht="11.25" customHeight="1"/>
    <row r="161" ht="17.25" customHeight="1"/>
    <row r="162" ht="7.5" customHeight="1"/>
    <row r="163" ht="17.25" customHeight="1"/>
    <row r="164" ht="7.5" customHeight="1"/>
    <row r="165" ht="7.5" customHeight="1"/>
    <row r="166" ht="12.75" customHeight="1"/>
    <row r="167" ht="12.75" customHeight="1"/>
    <row r="168" ht="7.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7.5" customHeight="1"/>
    <row r="179" ht="7.5" customHeight="1"/>
    <row r="184" ht="7.5" customHeight="1"/>
    <row r="188" ht="12.75" customHeight="1"/>
    <row r="190" ht="7.5" customHeight="1"/>
    <row r="191" ht="12" customHeight="1"/>
    <row r="192" ht="12.75" customHeight="1"/>
    <row r="196" ht="7.5" customHeight="1"/>
    <row r="197" ht="12.75" customHeight="1"/>
    <row r="201" ht="12" customHeight="1"/>
    <row r="202" ht="7.5" customHeight="1"/>
    <row r="207" ht="7.5" customHeight="1"/>
    <row r="211" ht="12.75" customHeight="1"/>
    <row r="213" ht="7.5" customHeight="1"/>
    <row r="214" ht="12" customHeight="1"/>
    <row r="215" ht="12.75" customHeight="1"/>
    <row r="219" ht="7.5" customHeight="1"/>
    <row r="220" ht="12.75" customHeight="1"/>
    <row r="224" ht="12" customHeight="1"/>
    <row r="225" ht="7.5" customHeight="1"/>
    <row r="230" ht="7.5" customHeight="1"/>
    <row r="234" ht="12.75" customHeight="1"/>
    <row r="236" ht="7.5" customHeight="1"/>
    <row r="237" ht="12" customHeight="1"/>
    <row r="238" ht="12.75" customHeight="1"/>
    <row r="242" ht="7.5" customHeight="1"/>
    <row r="243" ht="12.75" customHeight="1"/>
    <row r="247" ht="12" customHeight="1"/>
    <row r="248" ht="7.5" customHeight="1"/>
    <row r="251" ht="11.25" customHeight="1"/>
    <row r="252" ht="17.25" customHeight="1"/>
    <row r="253" ht="7.5" customHeight="1"/>
    <row r="254" ht="17.25" customHeight="1"/>
    <row r="255" ht="7.5" customHeight="1"/>
    <row r="256" ht="7.5" customHeight="1"/>
    <row r="257" ht="12.75" customHeight="1"/>
    <row r="258" ht="12.75" customHeight="1"/>
    <row r="259" ht="7.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7.5" customHeight="1"/>
    <row r="270" ht="7.5" customHeight="1"/>
    <row r="275" ht="7.5" customHeight="1"/>
    <row r="279" ht="12.75" customHeight="1"/>
    <row r="281" ht="7.5" customHeight="1"/>
    <row r="282" ht="12" customHeight="1"/>
    <row r="283" ht="12.75" customHeight="1"/>
    <row r="287" ht="7.5" customHeight="1"/>
    <row r="288" ht="12.75" customHeight="1"/>
    <row r="292" ht="12" customHeight="1"/>
    <row r="293" ht="7.5" customHeight="1"/>
    <row r="298" ht="7.5" customHeight="1"/>
    <row r="302" ht="12.75" customHeight="1"/>
    <row r="304" ht="7.5" customHeight="1"/>
    <row r="305" ht="12" customHeight="1"/>
    <row r="306" ht="12.75" customHeight="1"/>
    <row r="310" ht="7.5" customHeight="1"/>
    <row r="311" ht="12.75" customHeight="1"/>
    <row r="315" ht="12" customHeight="1"/>
    <row r="316" ht="7.5" customHeight="1"/>
    <row r="321" ht="7.5" customHeight="1"/>
    <row r="325" ht="12.75" customHeight="1"/>
    <row r="327" ht="7.5" customHeight="1"/>
    <row r="328" ht="12" customHeight="1"/>
    <row r="329" ht="12.75" customHeight="1"/>
    <row r="333" ht="7.5" customHeight="1"/>
    <row r="334" ht="12.75" customHeight="1"/>
    <row r="338" ht="12" customHeight="1"/>
    <row r="339" ht="7.5" customHeight="1"/>
    <row r="342" ht="11.25" customHeight="1"/>
    <row r="343" ht="17.25" customHeight="1"/>
    <row r="344" ht="7.5" customHeight="1"/>
    <row r="345" ht="17.25" customHeight="1"/>
    <row r="346" ht="7.5" customHeight="1"/>
    <row r="347" ht="7.5" customHeight="1"/>
    <row r="348" ht="12.75" customHeight="1"/>
    <row r="349" ht="12.75" customHeight="1"/>
    <row r="350" ht="7.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7.5" customHeight="1"/>
    <row r="361" ht="7.5" customHeight="1"/>
    <row r="366" ht="7.5" customHeight="1"/>
    <row r="370" ht="12.75" customHeight="1"/>
    <row r="372" ht="7.5" customHeight="1"/>
    <row r="373" ht="12" customHeight="1"/>
    <row r="374" ht="12.75" customHeight="1"/>
    <row r="378" ht="7.5" customHeight="1"/>
    <row r="379" ht="12.75" customHeight="1"/>
    <row r="383" ht="12" customHeight="1"/>
    <row r="384" ht="7.5" customHeight="1"/>
    <row r="389" ht="7.5" customHeight="1"/>
    <row r="393" ht="12.75" customHeight="1"/>
    <row r="395" ht="7.5" customHeight="1"/>
    <row r="396" ht="12" customHeight="1"/>
    <row r="397" ht="12.75" customHeight="1"/>
    <row r="401" ht="7.5" customHeight="1"/>
    <row r="402" ht="12.75" customHeight="1"/>
    <row r="406" ht="12" customHeight="1"/>
    <row r="407" ht="7.5" customHeight="1"/>
    <row r="412" ht="7.5" customHeight="1"/>
    <row r="416" ht="12.75" customHeight="1"/>
    <row r="418" ht="7.5" customHeight="1"/>
    <row r="419" ht="12" customHeight="1"/>
    <row r="420" ht="12.75" customHeight="1"/>
    <row r="424" ht="7.5" customHeight="1"/>
    <row r="425" ht="12.75" customHeight="1"/>
    <row r="429" ht="12" customHeight="1"/>
    <row r="430" ht="7.5" customHeight="1"/>
    <row r="433" ht="11.25" customHeight="1"/>
    <row r="434" ht="17.25" customHeight="1"/>
    <row r="435" ht="7.5" customHeight="1"/>
    <row r="436" ht="17.25" customHeight="1"/>
    <row r="437" ht="7.5" customHeight="1"/>
    <row r="438" ht="7.5" customHeight="1"/>
    <row r="439" ht="12.75" customHeight="1"/>
    <row r="440" ht="12.75" customHeight="1"/>
    <row r="441" ht="7.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7.5" customHeight="1"/>
    <row r="452" ht="7.5" customHeight="1"/>
    <row r="457" ht="7.5" customHeight="1"/>
    <row r="461" ht="12.75" customHeight="1"/>
    <row r="463" ht="7.5" customHeight="1"/>
    <row r="464" ht="12" customHeight="1"/>
    <row r="465" ht="12.75" customHeight="1"/>
    <row r="469" ht="7.5" customHeight="1"/>
    <row r="470" ht="12.75" customHeight="1"/>
    <row r="474" ht="12" customHeight="1"/>
    <row r="475" ht="7.5" customHeight="1"/>
  </sheetData>
  <sheetProtection/>
  <mergeCells count="49">
    <mergeCell ref="AR3:AS3"/>
    <mergeCell ref="AE3:AF3"/>
    <mergeCell ref="AG3:AH3"/>
    <mergeCell ref="AI3:AJ3"/>
    <mergeCell ref="AL3:AM3"/>
    <mergeCell ref="AN3:AO3"/>
    <mergeCell ref="AP3:AQ3"/>
    <mergeCell ref="AR2:AS2"/>
    <mergeCell ref="B3:C3"/>
    <mergeCell ref="D3:E3"/>
    <mergeCell ref="F3:G3"/>
    <mergeCell ref="H3:I3"/>
    <mergeCell ref="K3:L3"/>
    <mergeCell ref="M3:N3"/>
    <mergeCell ref="O3:P3"/>
    <mergeCell ref="Q3:R3"/>
    <mergeCell ref="T3:U3"/>
    <mergeCell ref="AG2:AH2"/>
    <mergeCell ref="AI2:AJ2"/>
    <mergeCell ref="AK2:AK4"/>
    <mergeCell ref="AL2:AM2"/>
    <mergeCell ref="AN2:AO2"/>
    <mergeCell ref="AP2:AQ2"/>
    <mergeCell ref="V2:W2"/>
    <mergeCell ref="X2:Y2"/>
    <mergeCell ref="Z2:AA2"/>
    <mergeCell ref="AB2:AB4"/>
    <mergeCell ref="AC2:AD2"/>
    <mergeCell ref="AE2:AF2"/>
    <mergeCell ref="V3:W3"/>
    <mergeCell ref="X3:Y3"/>
    <mergeCell ref="Z3:AA3"/>
    <mergeCell ref="AC3:AD3"/>
    <mergeCell ref="K2:L2"/>
    <mergeCell ref="M2:N2"/>
    <mergeCell ref="O2:P2"/>
    <mergeCell ref="Q2:R2"/>
    <mergeCell ref="S2:S4"/>
    <mergeCell ref="T2:U2"/>
    <mergeCell ref="A1:D1"/>
    <mergeCell ref="K1:N1"/>
    <mergeCell ref="T1:W1"/>
    <mergeCell ref="AC1:AF1"/>
    <mergeCell ref="A2:A4"/>
    <mergeCell ref="B2:C2"/>
    <mergeCell ref="D2:E2"/>
    <mergeCell ref="F2:G2"/>
    <mergeCell ref="H2:I2"/>
    <mergeCell ref="J2:J4"/>
  </mergeCells>
  <printOptions/>
  <pageMargins left="0.7874015748031497" right="0.7874015748031497" top="0.7874015748031497" bottom="0" header="0.5118110236220472" footer="0.31496062992125984"/>
  <pageSetup firstPageNumber="68" useFirstPageNumber="1" horizontalDpi="600" verticalDpi="600" orientation="portrait" pageOrder="overThenDown" paperSize="9" r:id="rId1"/>
  <headerFooter alignWithMargins="0">
    <oddFooter>&amp;C&amp;11- &amp;P&amp;  -</oddFooter>
  </headerFooter>
  <colBreaks count="4" manualBreakCount="4">
    <brk id="9" max="32" man="1"/>
    <brk id="18" max="32" man="1"/>
    <brk id="27" max="32" man="1"/>
    <brk id="36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75" defaultRowHeight="13.5"/>
  <cols>
    <col min="1" max="1" width="8.875" style="283" customWidth="1"/>
    <col min="2" max="3" width="8.875" style="407" customWidth="1"/>
    <col min="4" max="9" width="8.875" style="405" customWidth="1"/>
    <col min="10" max="10" width="8.875" style="283" customWidth="1"/>
    <col min="11" max="16" width="8.875" style="405" customWidth="1"/>
    <col min="17" max="17" width="8.875" style="283" customWidth="1"/>
    <col min="18" max="23" width="8.875" style="405" customWidth="1"/>
    <col min="24" max="16384" width="8.875" style="283" customWidth="1"/>
  </cols>
  <sheetData>
    <row r="1" spans="1:23" s="273" customFormat="1" ht="22.5" customHeight="1" thickBot="1">
      <c r="A1" s="269" t="s">
        <v>329</v>
      </c>
      <c r="B1" s="270"/>
      <c r="C1" s="270"/>
      <c r="D1" s="271"/>
      <c r="E1" s="271"/>
      <c r="F1" s="271"/>
      <c r="G1" s="271"/>
      <c r="H1" s="271"/>
      <c r="I1" s="271"/>
      <c r="J1" s="269"/>
      <c r="K1" s="271"/>
      <c r="L1" s="271"/>
      <c r="M1" s="272"/>
      <c r="N1" s="272"/>
      <c r="O1" s="272"/>
      <c r="P1" s="272"/>
      <c r="Q1" s="269"/>
      <c r="R1" s="272"/>
      <c r="S1" s="272"/>
      <c r="T1" s="272"/>
      <c r="U1" s="272"/>
      <c r="V1" s="272"/>
      <c r="W1" s="272"/>
    </row>
    <row r="2" spans="1:23" ht="22.5" customHeight="1" thickTop="1">
      <c r="A2" s="274"/>
      <c r="B2" s="275" t="s">
        <v>307</v>
      </c>
      <c r="C2" s="276"/>
      <c r="D2" s="277" t="s">
        <v>308</v>
      </c>
      <c r="E2" s="278"/>
      <c r="F2" s="278"/>
      <c r="G2" s="278"/>
      <c r="H2" s="278"/>
      <c r="I2" s="279"/>
      <c r="J2" s="280"/>
      <c r="K2" s="281" t="s">
        <v>309</v>
      </c>
      <c r="L2" s="278"/>
      <c r="M2" s="278"/>
      <c r="N2" s="278"/>
      <c r="O2" s="278"/>
      <c r="P2" s="279"/>
      <c r="Q2" s="280"/>
      <c r="R2" s="281" t="s">
        <v>310</v>
      </c>
      <c r="S2" s="278"/>
      <c r="T2" s="278"/>
      <c r="U2" s="278"/>
      <c r="V2" s="278"/>
      <c r="W2" s="282"/>
    </row>
    <row r="3" spans="1:23" s="298" customFormat="1" ht="13.5">
      <c r="A3" s="284" t="s">
        <v>311</v>
      </c>
      <c r="B3" s="285"/>
      <c r="C3" s="286"/>
      <c r="D3" s="287" t="s">
        <v>312</v>
      </c>
      <c r="E3" s="288"/>
      <c r="F3" s="289" t="s">
        <v>313</v>
      </c>
      <c r="G3" s="288"/>
      <c r="H3" s="289" t="s">
        <v>314</v>
      </c>
      <c r="I3" s="290"/>
      <c r="J3" s="291" t="s">
        <v>311</v>
      </c>
      <c r="K3" s="292" t="s">
        <v>315</v>
      </c>
      <c r="L3" s="293"/>
      <c r="M3" s="293"/>
      <c r="N3" s="294"/>
      <c r="O3" s="295" t="s">
        <v>316</v>
      </c>
      <c r="P3" s="296"/>
      <c r="Q3" s="291" t="s">
        <v>311</v>
      </c>
      <c r="R3" s="289" t="s">
        <v>312</v>
      </c>
      <c r="S3" s="288"/>
      <c r="T3" s="289" t="s">
        <v>317</v>
      </c>
      <c r="U3" s="288"/>
      <c r="V3" s="289" t="s">
        <v>318</v>
      </c>
      <c r="W3" s="297"/>
    </row>
    <row r="4" spans="1:23" s="298" customFormat="1" ht="13.5">
      <c r="A4" s="284"/>
      <c r="B4" s="299"/>
      <c r="C4" s="300"/>
      <c r="D4" s="301"/>
      <c r="E4" s="302"/>
      <c r="F4" s="303"/>
      <c r="G4" s="302"/>
      <c r="H4" s="303"/>
      <c r="I4" s="304"/>
      <c r="J4" s="291"/>
      <c r="K4" s="292" t="s">
        <v>319</v>
      </c>
      <c r="L4" s="294"/>
      <c r="M4" s="305" t="s">
        <v>320</v>
      </c>
      <c r="N4" s="306"/>
      <c r="O4" s="299"/>
      <c r="P4" s="300"/>
      <c r="Q4" s="291"/>
      <c r="R4" s="303"/>
      <c r="S4" s="302"/>
      <c r="T4" s="303"/>
      <c r="U4" s="302"/>
      <c r="V4" s="303"/>
      <c r="W4" s="307"/>
    </row>
    <row r="5" spans="1:23" s="298" customFormat="1" ht="29.25" customHeight="1">
      <c r="A5" s="308"/>
      <c r="B5" s="309" t="s">
        <v>330</v>
      </c>
      <c r="C5" s="310" t="s">
        <v>275</v>
      </c>
      <c r="D5" s="309" t="s">
        <v>330</v>
      </c>
      <c r="E5" s="312" t="s">
        <v>275</v>
      </c>
      <c r="F5" s="309" t="s">
        <v>330</v>
      </c>
      <c r="G5" s="312" t="s">
        <v>275</v>
      </c>
      <c r="H5" s="309" t="s">
        <v>330</v>
      </c>
      <c r="I5" s="310" t="s">
        <v>275</v>
      </c>
      <c r="J5" s="315"/>
      <c r="K5" s="309" t="s">
        <v>330</v>
      </c>
      <c r="L5" s="312" t="s">
        <v>275</v>
      </c>
      <c r="M5" s="309" t="s">
        <v>330</v>
      </c>
      <c r="N5" s="312" t="s">
        <v>275</v>
      </c>
      <c r="O5" s="309" t="s">
        <v>330</v>
      </c>
      <c r="P5" s="310" t="s">
        <v>275</v>
      </c>
      <c r="Q5" s="315"/>
      <c r="R5" s="309" t="s">
        <v>330</v>
      </c>
      <c r="S5" s="312" t="s">
        <v>275</v>
      </c>
      <c r="T5" s="309" t="s">
        <v>330</v>
      </c>
      <c r="U5" s="312" t="s">
        <v>275</v>
      </c>
      <c r="V5" s="309" t="s">
        <v>330</v>
      </c>
      <c r="W5" s="417" t="s">
        <v>275</v>
      </c>
    </row>
    <row r="6" spans="1:25" ht="22.5" customHeight="1">
      <c r="A6" s="318" t="s">
        <v>321</v>
      </c>
      <c r="B6" s="319">
        <f aca="true" t="shared" si="0" ref="B6:B34">D6+R6</f>
        <v>504898</v>
      </c>
      <c r="C6" s="320">
        <f>SUM(C7:C34)</f>
        <v>100.00000000000001</v>
      </c>
      <c r="D6" s="321">
        <f>SUM(D7:D34)</f>
        <v>458683</v>
      </c>
      <c r="E6" s="322">
        <f>SUM(E7:E34)</f>
        <v>100</v>
      </c>
      <c r="F6" s="323">
        <f aca="true" t="shared" si="1" ref="F6:V6">SUM(F7:F34)</f>
        <v>74753</v>
      </c>
      <c r="G6" s="324">
        <f>SUM(G7:G34)</f>
        <v>100</v>
      </c>
      <c r="H6" s="325">
        <f t="shared" si="1"/>
        <v>382164</v>
      </c>
      <c r="I6" s="320">
        <f>SUM(I7:I34)</f>
        <v>100</v>
      </c>
      <c r="J6" s="326" t="s">
        <v>321</v>
      </c>
      <c r="K6" s="323">
        <f t="shared" si="1"/>
        <v>298319</v>
      </c>
      <c r="L6" s="324">
        <f>SUM(L7:L34)</f>
        <v>100.00000000000004</v>
      </c>
      <c r="M6" s="327">
        <f t="shared" si="1"/>
        <v>83845</v>
      </c>
      <c r="N6" s="324">
        <f>SUM(N7:N34)</f>
        <v>99.99999999999999</v>
      </c>
      <c r="O6" s="328">
        <f t="shared" si="1"/>
        <v>1766</v>
      </c>
      <c r="P6" s="320">
        <f>SUM(P7:P34)</f>
        <v>99.99999999999997</v>
      </c>
      <c r="Q6" s="326" t="s">
        <v>321</v>
      </c>
      <c r="R6" s="327">
        <f t="shared" si="1"/>
        <v>46215</v>
      </c>
      <c r="S6" s="324">
        <f>SUM(S7:S34)</f>
        <v>100.00000000000003</v>
      </c>
      <c r="T6" s="328">
        <f t="shared" si="1"/>
        <v>7254</v>
      </c>
      <c r="U6" s="322">
        <f>SUM(U7:U34)</f>
        <v>100.00000000000003</v>
      </c>
      <c r="V6" s="327">
        <f t="shared" si="1"/>
        <v>38961</v>
      </c>
      <c r="W6" s="329">
        <f>SUM(W7:W34)</f>
        <v>100</v>
      </c>
      <c r="Y6" s="330">
        <f aca="true" t="shared" si="2" ref="Y6:Y34">D6+R6</f>
        <v>504898</v>
      </c>
    </row>
    <row r="7" spans="1:25" ht="22.5" customHeight="1">
      <c r="A7" s="331" t="s">
        <v>277</v>
      </c>
      <c r="B7" s="332">
        <f t="shared" si="0"/>
        <v>181420</v>
      </c>
      <c r="C7" s="333">
        <f>B7/B$6*100</f>
        <v>35.93201002974858</v>
      </c>
      <c r="D7" s="334">
        <v>166828</v>
      </c>
      <c r="E7" s="335">
        <f>D7/D$6*100</f>
        <v>36.37108852955091</v>
      </c>
      <c r="F7" s="336">
        <v>22105</v>
      </c>
      <c r="G7" s="337">
        <f aca="true" t="shared" si="3" ref="G7:G34">F7/F$6*100</f>
        <v>29.570719569783154</v>
      </c>
      <c r="H7" s="338">
        <v>144217</v>
      </c>
      <c r="I7" s="333">
        <f aca="true" t="shared" si="4" ref="I7:I34">H7/H$6*100</f>
        <v>37.73694016181535</v>
      </c>
      <c r="J7" s="339" t="s">
        <v>277</v>
      </c>
      <c r="K7" s="336">
        <v>115259</v>
      </c>
      <c r="L7" s="337">
        <f aca="true" t="shared" si="5" ref="L7:L34">K7/K$6*100</f>
        <v>38.636157938314355</v>
      </c>
      <c r="M7" s="340">
        <v>28958</v>
      </c>
      <c r="N7" s="337">
        <f aca="true" t="shared" si="6" ref="N7:N34">M7/M$6*100</f>
        <v>34.53753950742441</v>
      </c>
      <c r="O7" s="341">
        <f aca="true" t="shared" si="7" ref="O7:O34">D7-F7-H7</f>
        <v>506</v>
      </c>
      <c r="P7" s="333">
        <f aca="true" t="shared" si="8" ref="P7:P34">O7/O$6*100</f>
        <v>28.652321630804078</v>
      </c>
      <c r="Q7" s="339" t="s">
        <v>277</v>
      </c>
      <c r="R7" s="336">
        <v>14592</v>
      </c>
      <c r="S7" s="337">
        <f aca="true" t="shared" si="9" ref="S7:S34">R7/R$6*100</f>
        <v>31.574164232392082</v>
      </c>
      <c r="T7" s="338">
        <v>1763</v>
      </c>
      <c r="U7" s="335">
        <f aca="true" t="shared" si="10" ref="U7:U16">T7/T$6*100</f>
        <v>24.303832368348495</v>
      </c>
      <c r="V7" s="336">
        <v>12829</v>
      </c>
      <c r="W7" s="342">
        <f aca="true" t="shared" si="11" ref="W7:W34">V7/V$6*100</f>
        <v>32.927799594466265</v>
      </c>
      <c r="Y7" s="330">
        <f t="shared" si="2"/>
        <v>181420</v>
      </c>
    </row>
    <row r="8" spans="1:25" ht="22.5" customHeight="1">
      <c r="A8" s="331" t="s">
        <v>278</v>
      </c>
      <c r="B8" s="332">
        <f t="shared" si="0"/>
        <v>81392</v>
      </c>
      <c r="C8" s="333">
        <f aca="true" t="shared" si="12" ref="C8:E34">B8/B$6*100</f>
        <v>16.120483741270515</v>
      </c>
      <c r="D8" s="334">
        <v>75008</v>
      </c>
      <c r="E8" s="335">
        <f t="shared" si="12"/>
        <v>16.352906037503026</v>
      </c>
      <c r="F8" s="336">
        <v>12294</v>
      </c>
      <c r="G8" s="337">
        <f t="shared" si="3"/>
        <v>16.446162695811537</v>
      </c>
      <c r="H8" s="338">
        <v>62556</v>
      </c>
      <c r="I8" s="333">
        <f t="shared" si="4"/>
        <v>16.368888749332747</v>
      </c>
      <c r="J8" s="339" t="s">
        <v>278</v>
      </c>
      <c r="K8" s="336">
        <v>49427</v>
      </c>
      <c r="L8" s="337">
        <f t="shared" si="5"/>
        <v>16.56850552596382</v>
      </c>
      <c r="M8" s="340">
        <v>13129</v>
      </c>
      <c r="N8" s="337">
        <f t="shared" si="6"/>
        <v>15.658655853062198</v>
      </c>
      <c r="O8" s="341">
        <f t="shared" si="7"/>
        <v>158</v>
      </c>
      <c r="P8" s="333">
        <f t="shared" si="8"/>
        <v>8.946772366930917</v>
      </c>
      <c r="Q8" s="339" t="s">
        <v>278</v>
      </c>
      <c r="R8" s="336">
        <v>6384</v>
      </c>
      <c r="S8" s="337">
        <f t="shared" si="9"/>
        <v>13.813696851671537</v>
      </c>
      <c r="T8" s="338">
        <v>1562</v>
      </c>
      <c r="U8" s="335">
        <f t="shared" si="10"/>
        <v>21.53294733939895</v>
      </c>
      <c r="V8" s="336">
        <v>4822</v>
      </c>
      <c r="W8" s="342">
        <f t="shared" si="11"/>
        <v>12.376479043145709</v>
      </c>
      <c r="Y8" s="330">
        <f t="shared" si="2"/>
        <v>81392</v>
      </c>
    </row>
    <row r="9" spans="1:25" ht="22.5" customHeight="1">
      <c r="A9" s="331" t="s">
        <v>279</v>
      </c>
      <c r="B9" s="332">
        <f t="shared" si="0"/>
        <v>59020</v>
      </c>
      <c r="C9" s="333">
        <f t="shared" si="12"/>
        <v>11.689489758327424</v>
      </c>
      <c r="D9" s="334">
        <v>54329</v>
      </c>
      <c r="E9" s="335">
        <f t="shared" si="12"/>
        <v>11.844563674694724</v>
      </c>
      <c r="F9" s="336">
        <v>9619</v>
      </c>
      <c r="G9" s="337">
        <f t="shared" si="3"/>
        <v>12.867710994876461</v>
      </c>
      <c r="H9" s="338">
        <v>44555</v>
      </c>
      <c r="I9" s="333">
        <f t="shared" si="4"/>
        <v>11.658607299483991</v>
      </c>
      <c r="J9" s="339" t="s">
        <v>279</v>
      </c>
      <c r="K9" s="336">
        <v>36581</v>
      </c>
      <c r="L9" s="337">
        <f t="shared" si="5"/>
        <v>12.262376851625275</v>
      </c>
      <c r="M9" s="340">
        <v>7974</v>
      </c>
      <c r="N9" s="337">
        <f t="shared" si="6"/>
        <v>9.510406106506053</v>
      </c>
      <c r="O9" s="341">
        <f t="shared" si="7"/>
        <v>155</v>
      </c>
      <c r="P9" s="333">
        <f t="shared" si="8"/>
        <v>8.776896942242356</v>
      </c>
      <c r="Q9" s="339" t="s">
        <v>279</v>
      </c>
      <c r="R9" s="336">
        <v>4691</v>
      </c>
      <c r="S9" s="337">
        <f t="shared" si="9"/>
        <v>10.150384074434706</v>
      </c>
      <c r="T9" s="338">
        <v>418</v>
      </c>
      <c r="U9" s="335">
        <f t="shared" si="10"/>
        <v>5.762338020402537</v>
      </c>
      <c r="V9" s="336">
        <v>4273</v>
      </c>
      <c r="W9" s="342">
        <f t="shared" si="11"/>
        <v>10.9673776340443</v>
      </c>
      <c r="Y9" s="330">
        <f t="shared" si="2"/>
        <v>59020</v>
      </c>
    </row>
    <row r="10" spans="1:25" ht="22.5" customHeight="1">
      <c r="A10" s="331" t="s">
        <v>280</v>
      </c>
      <c r="B10" s="332">
        <f t="shared" si="0"/>
        <v>24076</v>
      </c>
      <c r="C10" s="333">
        <f t="shared" si="12"/>
        <v>4.768487892604051</v>
      </c>
      <c r="D10" s="334">
        <v>21350</v>
      </c>
      <c r="E10" s="335">
        <f t="shared" si="12"/>
        <v>4.654630758061669</v>
      </c>
      <c r="F10" s="336">
        <v>3800</v>
      </c>
      <c r="G10" s="337">
        <f t="shared" si="3"/>
        <v>5.083408023758244</v>
      </c>
      <c r="H10" s="338">
        <v>17384</v>
      </c>
      <c r="I10" s="333">
        <f t="shared" si="4"/>
        <v>4.548832438429574</v>
      </c>
      <c r="J10" s="339" t="s">
        <v>280</v>
      </c>
      <c r="K10" s="336">
        <v>13542</v>
      </c>
      <c r="L10" s="337">
        <f t="shared" si="5"/>
        <v>4.539435972901491</v>
      </c>
      <c r="M10" s="340">
        <v>3842</v>
      </c>
      <c r="N10" s="337">
        <f t="shared" si="6"/>
        <v>4.582264893553581</v>
      </c>
      <c r="O10" s="341">
        <f t="shared" si="7"/>
        <v>166</v>
      </c>
      <c r="P10" s="333">
        <f t="shared" si="8"/>
        <v>9.39977349943375</v>
      </c>
      <c r="Q10" s="339" t="s">
        <v>280</v>
      </c>
      <c r="R10" s="336">
        <v>2726</v>
      </c>
      <c r="S10" s="337">
        <f t="shared" si="9"/>
        <v>5.898517797251975</v>
      </c>
      <c r="T10" s="338">
        <v>165</v>
      </c>
      <c r="U10" s="335">
        <f t="shared" si="10"/>
        <v>2.2746071133167907</v>
      </c>
      <c r="V10" s="336">
        <v>2561</v>
      </c>
      <c r="W10" s="342">
        <f t="shared" si="11"/>
        <v>6.5732399065732405</v>
      </c>
      <c r="Y10" s="330">
        <f t="shared" si="2"/>
        <v>24076</v>
      </c>
    </row>
    <row r="11" spans="1:25" ht="22.5" customHeight="1">
      <c r="A11" s="331" t="s">
        <v>281</v>
      </c>
      <c r="B11" s="332">
        <f t="shared" si="0"/>
        <v>16563</v>
      </c>
      <c r="C11" s="333">
        <f t="shared" si="12"/>
        <v>3.2804645690812797</v>
      </c>
      <c r="D11" s="334">
        <v>14810</v>
      </c>
      <c r="E11" s="335">
        <f t="shared" si="12"/>
        <v>3.2288094391987494</v>
      </c>
      <c r="F11" s="336">
        <v>3109</v>
      </c>
      <c r="G11" s="337">
        <f t="shared" si="3"/>
        <v>4.159030406806416</v>
      </c>
      <c r="H11" s="338">
        <v>11681</v>
      </c>
      <c r="I11" s="333">
        <f t="shared" si="4"/>
        <v>3.0565411708062507</v>
      </c>
      <c r="J11" s="339" t="s">
        <v>281</v>
      </c>
      <c r="K11" s="336">
        <v>7854</v>
      </c>
      <c r="L11" s="337">
        <f t="shared" si="5"/>
        <v>2.6327521880939533</v>
      </c>
      <c r="M11" s="340">
        <v>3827</v>
      </c>
      <c r="N11" s="337">
        <f t="shared" si="6"/>
        <v>4.564374739101914</v>
      </c>
      <c r="O11" s="341">
        <f t="shared" si="7"/>
        <v>20</v>
      </c>
      <c r="P11" s="333">
        <f t="shared" si="8"/>
        <v>1.1325028312570782</v>
      </c>
      <c r="Q11" s="339" t="s">
        <v>281</v>
      </c>
      <c r="R11" s="336">
        <v>1753</v>
      </c>
      <c r="S11" s="337">
        <f t="shared" si="9"/>
        <v>3.7931407551660716</v>
      </c>
      <c r="T11" s="338">
        <v>161</v>
      </c>
      <c r="U11" s="335">
        <f t="shared" si="10"/>
        <v>2.2194651226909294</v>
      </c>
      <c r="V11" s="336">
        <v>1592</v>
      </c>
      <c r="W11" s="342">
        <f t="shared" si="11"/>
        <v>4.086137419470752</v>
      </c>
      <c r="Y11" s="330">
        <f t="shared" si="2"/>
        <v>16563</v>
      </c>
    </row>
    <row r="12" spans="1:25" ht="22.5" customHeight="1">
      <c r="A12" s="331" t="s">
        <v>283</v>
      </c>
      <c r="B12" s="332">
        <f t="shared" si="0"/>
        <v>29442</v>
      </c>
      <c r="C12" s="333">
        <f t="shared" si="12"/>
        <v>5.831276812346256</v>
      </c>
      <c r="D12" s="334">
        <v>27499</v>
      </c>
      <c r="E12" s="335">
        <f t="shared" si="12"/>
        <v>5.995208019481865</v>
      </c>
      <c r="F12" s="336">
        <v>5091</v>
      </c>
      <c r="G12" s="337">
        <f t="shared" si="3"/>
        <v>6.810429012882426</v>
      </c>
      <c r="H12" s="338">
        <v>22317</v>
      </c>
      <c r="I12" s="333">
        <f t="shared" si="4"/>
        <v>5.839639526486011</v>
      </c>
      <c r="J12" s="339" t="s">
        <v>283</v>
      </c>
      <c r="K12" s="336">
        <v>17494</v>
      </c>
      <c r="L12" s="337">
        <f t="shared" si="5"/>
        <v>5.864192357845126</v>
      </c>
      <c r="M12" s="340">
        <v>4823</v>
      </c>
      <c r="N12" s="337">
        <f t="shared" si="6"/>
        <v>5.752280994692587</v>
      </c>
      <c r="O12" s="341">
        <f t="shared" si="7"/>
        <v>91</v>
      </c>
      <c r="P12" s="333">
        <f t="shared" si="8"/>
        <v>5.152887882219705</v>
      </c>
      <c r="Q12" s="339" t="s">
        <v>283</v>
      </c>
      <c r="R12" s="336">
        <v>1943</v>
      </c>
      <c r="S12" s="337">
        <f t="shared" si="9"/>
        <v>4.204262685275344</v>
      </c>
      <c r="T12" s="338">
        <v>101</v>
      </c>
      <c r="U12" s="335">
        <f t="shared" si="10"/>
        <v>1.3923352633030053</v>
      </c>
      <c r="V12" s="336">
        <v>1842</v>
      </c>
      <c r="W12" s="342">
        <f t="shared" si="11"/>
        <v>4.7278047278047275</v>
      </c>
      <c r="Y12" s="330">
        <f t="shared" si="2"/>
        <v>29442</v>
      </c>
    </row>
    <row r="13" spans="1:25" ht="22.5" customHeight="1">
      <c r="A13" s="331" t="s">
        <v>284</v>
      </c>
      <c r="B13" s="332">
        <f t="shared" si="0"/>
        <v>7363</v>
      </c>
      <c r="C13" s="333">
        <f t="shared" si="12"/>
        <v>1.4583143526019118</v>
      </c>
      <c r="D13" s="334">
        <v>6298</v>
      </c>
      <c r="E13" s="335">
        <f t="shared" si="12"/>
        <v>1.3730615697551467</v>
      </c>
      <c r="F13" s="336">
        <v>1506</v>
      </c>
      <c r="G13" s="337">
        <f t="shared" si="3"/>
        <v>2.0146348641526095</v>
      </c>
      <c r="H13" s="338">
        <v>4720</v>
      </c>
      <c r="I13" s="333">
        <f t="shared" si="4"/>
        <v>1.2350718539684533</v>
      </c>
      <c r="J13" s="339" t="s">
        <v>284</v>
      </c>
      <c r="K13" s="336">
        <v>2908</v>
      </c>
      <c r="L13" s="337">
        <f t="shared" si="5"/>
        <v>0.9747954370992126</v>
      </c>
      <c r="M13" s="340">
        <v>1812</v>
      </c>
      <c r="N13" s="337">
        <f t="shared" si="6"/>
        <v>2.1611306577613454</v>
      </c>
      <c r="O13" s="341">
        <f t="shared" si="7"/>
        <v>72</v>
      </c>
      <c r="P13" s="333">
        <f t="shared" si="8"/>
        <v>4.077010192525481</v>
      </c>
      <c r="Q13" s="339" t="s">
        <v>284</v>
      </c>
      <c r="R13" s="336">
        <v>1065</v>
      </c>
      <c r="S13" s="337">
        <f t="shared" si="9"/>
        <v>2.3044466082440764</v>
      </c>
      <c r="T13" s="338">
        <v>198</v>
      </c>
      <c r="U13" s="335">
        <f t="shared" si="10"/>
        <v>2.729528535980149</v>
      </c>
      <c r="V13" s="336">
        <v>867</v>
      </c>
      <c r="W13" s="342">
        <f t="shared" si="11"/>
        <v>2.2253022253022254</v>
      </c>
      <c r="Y13" s="330">
        <f t="shared" si="2"/>
        <v>7363</v>
      </c>
    </row>
    <row r="14" spans="1:25" ht="22.5" customHeight="1">
      <c r="A14" s="331" t="s">
        <v>285</v>
      </c>
      <c r="B14" s="332">
        <f t="shared" si="0"/>
        <v>11508</v>
      </c>
      <c r="C14" s="333">
        <f t="shared" si="12"/>
        <v>2.2792722490483226</v>
      </c>
      <c r="D14" s="334">
        <v>10390</v>
      </c>
      <c r="E14" s="335">
        <f t="shared" si="12"/>
        <v>2.265180963759285</v>
      </c>
      <c r="F14" s="336">
        <v>2326</v>
      </c>
      <c r="G14" s="337">
        <f t="shared" si="3"/>
        <v>3.1115808061214936</v>
      </c>
      <c r="H14" s="338">
        <v>8022</v>
      </c>
      <c r="I14" s="333">
        <f t="shared" si="4"/>
        <v>2.099098816215028</v>
      </c>
      <c r="J14" s="339" t="s">
        <v>285</v>
      </c>
      <c r="K14" s="336">
        <v>5437</v>
      </c>
      <c r="L14" s="337">
        <f t="shared" si="5"/>
        <v>1.822545664205096</v>
      </c>
      <c r="M14" s="340">
        <v>2585</v>
      </c>
      <c r="N14" s="337">
        <f t="shared" si="6"/>
        <v>3.083069950503906</v>
      </c>
      <c r="O14" s="341">
        <f t="shared" si="7"/>
        <v>42</v>
      </c>
      <c r="P14" s="333">
        <f t="shared" si="8"/>
        <v>2.378255945639864</v>
      </c>
      <c r="Q14" s="339" t="s">
        <v>285</v>
      </c>
      <c r="R14" s="336">
        <v>1118</v>
      </c>
      <c r="S14" s="337">
        <f t="shared" si="9"/>
        <v>2.419127988748242</v>
      </c>
      <c r="T14" s="338">
        <v>40</v>
      </c>
      <c r="U14" s="335">
        <f t="shared" si="10"/>
        <v>0.5514199062586159</v>
      </c>
      <c r="V14" s="336">
        <v>1078</v>
      </c>
      <c r="W14" s="342">
        <f t="shared" si="11"/>
        <v>2.7668694335361</v>
      </c>
      <c r="Y14" s="330">
        <f t="shared" si="2"/>
        <v>11508</v>
      </c>
    </row>
    <row r="15" spans="1:25" ht="22.5" customHeight="1">
      <c r="A15" s="331" t="s">
        <v>286</v>
      </c>
      <c r="B15" s="332">
        <f t="shared" si="0"/>
        <v>9199</v>
      </c>
      <c r="C15" s="333">
        <f t="shared" si="12"/>
        <v>1.8219521566732293</v>
      </c>
      <c r="D15" s="334">
        <v>7622</v>
      </c>
      <c r="E15" s="335">
        <f t="shared" si="12"/>
        <v>1.6617140814026246</v>
      </c>
      <c r="F15" s="336">
        <v>1649</v>
      </c>
      <c r="G15" s="337">
        <f t="shared" si="3"/>
        <v>2.2059315345203534</v>
      </c>
      <c r="H15" s="338">
        <v>5882</v>
      </c>
      <c r="I15" s="333">
        <f t="shared" si="4"/>
        <v>1.5391297976784835</v>
      </c>
      <c r="J15" s="339" t="s">
        <v>286</v>
      </c>
      <c r="K15" s="336">
        <v>4363</v>
      </c>
      <c r="L15" s="337">
        <f t="shared" si="5"/>
        <v>1.4625283672846852</v>
      </c>
      <c r="M15" s="340">
        <v>1519</v>
      </c>
      <c r="N15" s="337">
        <f t="shared" si="6"/>
        <v>1.8116763074721214</v>
      </c>
      <c r="O15" s="341">
        <f t="shared" si="7"/>
        <v>91</v>
      </c>
      <c r="P15" s="333">
        <f t="shared" si="8"/>
        <v>5.152887882219705</v>
      </c>
      <c r="Q15" s="339" t="s">
        <v>286</v>
      </c>
      <c r="R15" s="336">
        <v>1577</v>
      </c>
      <c r="S15" s="337">
        <f t="shared" si="9"/>
        <v>3.4123120199069565</v>
      </c>
      <c r="T15" s="338">
        <v>831</v>
      </c>
      <c r="U15" s="335">
        <f t="shared" si="10"/>
        <v>11.455748552522746</v>
      </c>
      <c r="V15" s="336">
        <v>746</v>
      </c>
      <c r="W15" s="342">
        <f t="shared" si="11"/>
        <v>1.9147352480685813</v>
      </c>
      <c r="Y15" s="330">
        <f t="shared" si="2"/>
        <v>9199</v>
      </c>
    </row>
    <row r="16" spans="1:25" ht="22.5" customHeight="1">
      <c r="A16" s="343" t="s">
        <v>287</v>
      </c>
      <c r="B16" s="344">
        <f t="shared" si="0"/>
        <v>11347</v>
      </c>
      <c r="C16" s="345">
        <f t="shared" si="12"/>
        <v>2.2473846202599335</v>
      </c>
      <c r="D16" s="346">
        <v>10566</v>
      </c>
      <c r="E16" s="347">
        <f t="shared" si="12"/>
        <v>2.303551690383119</v>
      </c>
      <c r="F16" s="348">
        <v>1115</v>
      </c>
      <c r="G16" s="349">
        <f t="shared" si="3"/>
        <v>1.4915789332869582</v>
      </c>
      <c r="H16" s="350">
        <v>9445</v>
      </c>
      <c r="I16" s="345">
        <f t="shared" si="4"/>
        <v>2.4714520467652634</v>
      </c>
      <c r="J16" s="351" t="s">
        <v>287</v>
      </c>
      <c r="K16" s="348">
        <v>6551</v>
      </c>
      <c r="L16" s="349">
        <f t="shared" si="5"/>
        <v>2.195971426560159</v>
      </c>
      <c r="M16" s="352">
        <v>2894</v>
      </c>
      <c r="N16" s="349">
        <f t="shared" si="6"/>
        <v>3.4516071322082413</v>
      </c>
      <c r="O16" s="353">
        <f t="shared" si="7"/>
        <v>6</v>
      </c>
      <c r="P16" s="345">
        <f t="shared" si="8"/>
        <v>0.33975084937712347</v>
      </c>
      <c r="Q16" s="351" t="s">
        <v>287</v>
      </c>
      <c r="R16" s="348">
        <v>781</v>
      </c>
      <c r="S16" s="349">
        <f t="shared" si="9"/>
        <v>1.6899275127123228</v>
      </c>
      <c r="T16" s="350">
        <v>1</v>
      </c>
      <c r="U16" s="347">
        <f t="shared" si="10"/>
        <v>0.013785497656465398</v>
      </c>
      <c r="V16" s="348">
        <v>780</v>
      </c>
      <c r="W16" s="354">
        <f t="shared" si="11"/>
        <v>2.002002002002002</v>
      </c>
      <c r="Y16" s="330">
        <f t="shared" si="2"/>
        <v>11347</v>
      </c>
    </row>
    <row r="17" spans="1:25" ht="22.5" customHeight="1">
      <c r="A17" s="343" t="s">
        <v>288</v>
      </c>
      <c r="B17" s="344">
        <f t="shared" si="0"/>
        <v>7354</v>
      </c>
      <c r="C17" s="345">
        <f t="shared" si="12"/>
        <v>1.4565318143466601</v>
      </c>
      <c r="D17" s="346">
        <v>6833</v>
      </c>
      <c r="E17" s="347">
        <f t="shared" si="12"/>
        <v>1.4896998580719145</v>
      </c>
      <c r="F17" s="348">
        <v>1264</v>
      </c>
      <c r="G17" s="349">
        <f t="shared" si="3"/>
        <v>1.6909020373764263</v>
      </c>
      <c r="H17" s="350">
        <v>5524</v>
      </c>
      <c r="I17" s="345">
        <f t="shared" si="4"/>
        <v>1.4454527375681643</v>
      </c>
      <c r="J17" s="351" t="s">
        <v>288</v>
      </c>
      <c r="K17" s="348">
        <v>4202</v>
      </c>
      <c r="L17" s="349">
        <f t="shared" si="5"/>
        <v>1.4085592939102103</v>
      </c>
      <c r="M17" s="352">
        <v>1322</v>
      </c>
      <c r="N17" s="349">
        <f t="shared" si="6"/>
        <v>1.5767189456735644</v>
      </c>
      <c r="O17" s="353">
        <f t="shared" si="7"/>
        <v>45</v>
      </c>
      <c r="P17" s="345">
        <f t="shared" si="8"/>
        <v>2.548131370328426</v>
      </c>
      <c r="Q17" s="351" t="s">
        <v>288</v>
      </c>
      <c r="R17" s="348">
        <v>521</v>
      </c>
      <c r="S17" s="349">
        <f t="shared" si="9"/>
        <v>1.1273396083522667</v>
      </c>
      <c r="T17" s="355" t="s">
        <v>3</v>
      </c>
      <c r="U17" s="356" t="s">
        <v>3</v>
      </c>
      <c r="V17" s="348">
        <v>521</v>
      </c>
      <c r="W17" s="354">
        <f t="shared" si="11"/>
        <v>1.3372346705680038</v>
      </c>
      <c r="Y17" s="330">
        <f t="shared" si="2"/>
        <v>7354</v>
      </c>
    </row>
    <row r="18" spans="1:25" ht="22.5" customHeight="1">
      <c r="A18" s="331" t="s">
        <v>289</v>
      </c>
      <c r="B18" s="332">
        <f t="shared" si="0"/>
        <v>2947</v>
      </c>
      <c r="C18" s="333">
        <f t="shared" si="12"/>
        <v>0.583682248691815</v>
      </c>
      <c r="D18" s="334">
        <v>2450</v>
      </c>
      <c r="E18" s="335">
        <f t="shared" si="12"/>
        <v>0.5341379558431422</v>
      </c>
      <c r="F18" s="336">
        <v>544</v>
      </c>
      <c r="G18" s="337">
        <f t="shared" si="3"/>
        <v>0.7277299907696012</v>
      </c>
      <c r="H18" s="338">
        <v>1905</v>
      </c>
      <c r="I18" s="333">
        <f t="shared" si="4"/>
        <v>0.49847709360379316</v>
      </c>
      <c r="J18" s="339" t="s">
        <v>289</v>
      </c>
      <c r="K18" s="336">
        <v>1413</v>
      </c>
      <c r="L18" s="337">
        <f t="shared" si="5"/>
        <v>0.4736540414790878</v>
      </c>
      <c r="M18" s="340">
        <v>492</v>
      </c>
      <c r="N18" s="337">
        <f t="shared" si="6"/>
        <v>0.58679706601467</v>
      </c>
      <c r="O18" s="341">
        <f t="shared" si="7"/>
        <v>1</v>
      </c>
      <c r="P18" s="333">
        <f t="shared" si="8"/>
        <v>0.05662514156285391</v>
      </c>
      <c r="Q18" s="339" t="s">
        <v>289</v>
      </c>
      <c r="R18" s="336">
        <v>497</v>
      </c>
      <c r="S18" s="337">
        <f t="shared" si="9"/>
        <v>1.075408417180569</v>
      </c>
      <c r="T18" s="338">
        <v>8</v>
      </c>
      <c r="U18" s="335">
        <f aca="true" t="shared" si="13" ref="U18:U23">T18/T$6*100</f>
        <v>0.11028398125172319</v>
      </c>
      <c r="V18" s="336">
        <v>489</v>
      </c>
      <c r="W18" s="342">
        <f t="shared" si="11"/>
        <v>1.2551012551012553</v>
      </c>
      <c r="Y18" s="330">
        <f t="shared" si="2"/>
        <v>2947</v>
      </c>
    </row>
    <row r="19" spans="1:25" ht="22.5" customHeight="1">
      <c r="A19" s="331" t="s">
        <v>290</v>
      </c>
      <c r="B19" s="332">
        <f t="shared" si="0"/>
        <v>3019</v>
      </c>
      <c r="C19" s="333">
        <f t="shared" si="12"/>
        <v>0.5979425547338274</v>
      </c>
      <c r="D19" s="334">
        <v>2735</v>
      </c>
      <c r="E19" s="335">
        <f t="shared" si="12"/>
        <v>0.5962723711146914</v>
      </c>
      <c r="F19" s="336">
        <v>504</v>
      </c>
      <c r="G19" s="337">
        <f t="shared" si="3"/>
        <v>0.6742204326247776</v>
      </c>
      <c r="H19" s="338">
        <v>2093</v>
      </c>
      <c r="I19" s="333">
        <f t="shared" si="4"/>
        <v>0.5476706335499942</v>
      </c>
      <c r="J19" s="339" t="s">
        <v>290</v>
      </c>
      <c r="K19" s="336">
        <v>1546</v>
      </c>
      <c r="L19" s="337">
        <f t="shared" si="5"/>
        <v>0.5182371890493063</v>
      </c>
      <c r="M19" s="340">
        <v>547</v>
      </c>
      <c r="N19" s="337">
        <f t="shared" si="6"/>
        <v>0.6523942990041147</v>
      </c>
      <c r="O19" s="341">
        <f t="shared" si="7"/>
        <v>138</v>
      </c>
      <c r="P19" s="333">
        <f t="shared" si="8"/>
        <v>7.814269535673839</v>
      </c>
      <c r="Q19" s="339" t="s">
        <v>290</v>
      </c>
      <c r="R19" s="336">
        <v>284</v>
      </c>
      <c r="S19" s="337">
        <f t="shared" si="9"/>
        <v>0.6145190955317538</v>
      </c>
      <c r="T19" s="338">
        <v>6</v>
      </c>
      <c r="U19" s="335">
        <f t="shared" si="13"/>
        <v>0.0827129859387924</v>
      </c>
      <c r="V19" s="336">
        <v>278</v>
      </c>
      <c r="W19" s="342">
        <f t="shared" si="11"/>
        <v>0.7135340468673802</v>
      </c>
      <c r="Y19" s="330">
        <f t="shared" si="2"/>
        <v>3019</v>
      </c>
    </row>
    <row r="20" spans="1:25" ht="22.5" customHeight="1">
      <c r="A20" s="357" t="s">
        <v>291</v>
      </c>
      <c r="B20" s="358">
        <f t="shared" si="0"/>
        <v>7937</v>
      </c>
      <c r="C20" s="359">
        <f t="shared" si="12"/>
        <v>1.5720006813257332</v>
      </c>
      <c r="D20" s="360">
        <v>7416</v>
      </c>
      <c r="E20" s="361">
        <f t="shared" si="12"/>
        <v>1.6168028900133642</v>
      </c>
      <c r="F20" s="362">
        <v>966</v>
      </c>
      <c r="G20" s="363">
        <f t="shared" si="3"/>
        <v>1.2922558291974904</v>
      </c>
      <c r="H20" s="364">
        <v>6441</v>
      </c>
      <c r="I20" s="359">
        <f t="shared" si="4"/>
        <v>1.6854020786887307</v>
      </c>
      <c r="J20" s="365" t="s">
        <v>291</v>
      </c>
      <c r="K20" s="362">
        <v>4946</v>
      </c>
      <c r="L20" s="363">
        <f t="shared" si="5"/>
        <v>1.6579567509947404</v>
      </c>
      <c r="M20" s="366">
        <v>1495</v>
      </c>
      <c r="N20" s="363">
        <f t="shared" si="6"/>
        <v>1.7830520603494544</v>
      </c>
      <c r="O20" s="367">
        <f t="shared" si="7"/>
        <v>9</v>
      </c>
      <c r="P20" s="359">
        <f t="shared" si="8"/>
        <v>0.5096262740656852</v>
      </c>
      <c r="Q20" s="365" t="s">
        <v>291</v>
      </c>
      <c r="R20" s="362">
        <v>521</v>
      </c>
      <c r="S20" s="363">
        <f t="shared" si="9"/>
        <v>1.1273396083522667</v>
      </c>
      <c r="T20" s="364">
        <v>36</v>
      </c>
      <c r="U20" s="361">
        <f t="shared" si="13"/>
        <v>0.49627791563275436</v>
      </c>
      <c r="V20" s="362">
        <v>485</v>
      </c>
      <c r="W20" s="368">
        <f t="shared" si="11"/>
        <v>1.2448345781679115</v>
      </c>
      <c r="Y20" s="330">
        <f t="shared" si="2"/>
        <v>7937</v>
      </c>
    </row>
    <row r="21" spans="1:25" ht="22.5" customHeight="1">
      <c r="A21" s="369" t="s">
        <v>292</v>
      </c>
      <c r="B21" s="370">
        <f t="shared" si="0"/>
        <v>2851</v>
      </c>
      <c r="C21" s="371">
        <f t="shared" si="12"/>
        <v>0.5646685073024651</v>
      </c>
      <c r="D21" s="372">
        <v>2620</v>
      </c>
      <c r="E21" s="373">
        <f t="shared" si="12"/>
        <v>0.5712005895138909</v>
      </c>
      <c r="F21" s="374">
        <v>429</v>
      </c>
      <c r="G21" s="375">
        <f t="shared" si="3"/>
        <v>0.5738900111032333</v>
      </c>
      <c r="H21" s="376">
        <v>2180</v>
      </c>
      <c r="I21" s="371">
        <f t="shared" si="4"/>
        <v>0.5704357291633958</v>
      </c>
      <c r="J21" s="377" t="s">
        <v>292</v>
      </c>
      <c r="K21" s="374">
        <v>1543</v>
      </c>
      <c r="L21" s="375">
        <f t="shared" si="5"/>
        <v>0.5172315541417074</v>
      </c>
      <c r="M21" s="378">
        <v>637</v>
      </c>
      <c r="N21" s="375">
        <f t="shared" si="6"/>
        <v>0.7597352257141153</v>
      </c>
      <c r="O21" s="379">
        <f t="shared" si="7"/>
        <v>11</v>
      </c>
      <c r="P21" s="371">
        <f t="shared" si="8"/>
        <v>0.622876557191393</v>
      </c>
      <c r="Q21" s="377" t="s">
        <v>292</v>
      </c>
      <c r="R21" s="374">
        <v>231</v>
      </c>
      <c r="S21" s="375">
        <f t="shared" si="9"/>
        <v>0.49983771502758845</v>
      </c>
      <c r="T21" s="376">
        <v>13</v>
      </c>
      <c r="U21" s="373">
        <f t="shared" si="13"/>
        <v>0.17921146953405018</v>
      </c>
      <c r="V21" s="374">
        <v>218</v>
      </c>
      <c r="W21" s="380">
        <f t="shared" si="11"/>
        <v>0.5595338928672262</v>
      </c>
      <c r="Y21" s="330">
        <f t="shared" si="2"/>
        <v>2851</v>
      </c>
    </row>
    <row r="22" spans="1:25" ht="22.5" customHeight="1">
      <c r="A22" s="331" t="s">
        <v>293</v>
      </c>
      <c r="B22" s="332">
        <f t="shared" si="0"/>
        <v>10051</v>
      </c>
      <c r="C22" s="333">
        <f t="shared" si="12"/>
        <v>1.9906991115037096</v>
      </c>
      <c r="D22" s="334">
        <v>8911</v>
      </c>
      <c r="E22" s="335">
        <f t="shared" si="12"/>
        <v>1.9427360508237717</v>
      </c>
      <c r="F22" s="336">
        <v>1970</v>
      </c>
      <c r="G22" s="337">
        <f t="shared" si="3"/>
        <v>2.635345738632563</v>
      </c>
      <c r="H22" s="338">
        <v>6913</v>
      </c>
      <c r="I22" s="333">
        <f t="shared" si="4"/>
        <v>1.808909264085576</v>
      </c>
      <c r="J22" s="339" t="s">
        <v>293</v>
      </c>
      <c r="K22" s="336">
        <v>5567</v>
      </c>
      <c r="L22" s="337">
        <f t="shared" si="5"/>
        <v>1.8661231768677153</v>
      </c>
      <c r="M22" s="340">
        <v>1346</v>
      </c>
      <c r="N22" s="337">
        <f t="shared" si="6"/>
        <v>1.6053431927962312</v>
      </c>
      <c r="O22" s="341">
        <f t="shared" si="7"/>
        <v>28</v>
      </c>
      <c r="P22" s="333">
        <f t="shared" si="8"/>
        <v>1.5855039637599093</v>
      </c>
      <c r="Q22" s="339" t="s">
        <v>293</v>
      </c>
      <c r="R22" s="336">
        <v>1140</v>
      </c>
      <c r="S22" s="337">
        <f t="shared" si="9"/>
        <v>2.4667315806556314</v>
      </c>
      <c r="T22" s="338">
        <v>102</v>
      </c>
      <c r="U22" s="335">
        <f t="shared" si="13"/>
        <v>1.4061207609594708</v>
      </c>
      <c r="V22" s="336">
        <v>1038</v>
      </c>
      <c r="W22" s="342">
        <f t="shared" si="11"/>
        <v>2.6642026642026644</v>
      </c>
      <c r="Y22" s="330">
        <f t="shared" si="2"/>
        <v>10051</v>
      </c>
    </row>
    <row r="23" spans="1:25" ht="22.5" customHeight="1">
      <c r="A23" s="331" t="s">
        <v>294</v>
      </c>
      <c r="B23" s="332">
        <f t="shared" si="0"/>
        <v>7360</v>
      </c>
      <c r="C23" s="333">
        <f t="shared" si="12"/>
        <v>1.4577201731834946</v>
      </c>
      <c r="D23" s="334">
        <v>5133</v>
      </c>
      <c r="E23" s="335">
        <f t="shared" si="12"/>
        <v>1.119073521364428</v>
      </c>
      <c r="F23" s="336">
        <v>944</v>
      </c>
      <c r="G23" s="337">
        <f t="shared" si="3"/>
        <v>1.2628255722178374</v>
      </c>
      <c r="H23" s="338">
        <v>4185</v>
      </c>
      <c r="I23" s="333">
        <f t="shared" si="4"/>
        <v>1.0950795993343172</v>
      </c>
      <c r="J23" s="339" t="s">
        <v>294</v>
      </c>
      <c r="K23" s="336">
        <v>3282</v>
      </c>
      <c r="L23" s="337">
        <f t="shared" si="5"/>
        <v>1.1001645889132103</v>
      </c>
      <c r="M23" s="340">
        <v>903</v>
      </c>
      <c r="N23" s="337">
        <f t="shared" si="6"/>
        <v>1.0769872979903392</v>
      </c>
      <c r="O23" s="341">
        <f t="shared" si="7"/>
        <v>4</v>
      </c>
      <c r="P23" s="333">
        <f t="shared" si="8"/>
        <v>0.22650056625141565</v>
      </c>
      <c r="Q23" s="339" t="s">
        <v>294</v>
      </c>
      <c r="R23" s="336">
        <v>2227</v>
      </c>
      <c r="S23" s="337">
        <f t="shared" si="9"/>
        <v>4.818781780807098</v>
      </c>
      <c r="T23" s="338">
        <v>1772</v>
      </c>
      <c r="U23" s="335">
        <f t="shared" si="13"/>
        <v>24.427901847256685</v>
      </c>
      <c r="V23" s="336">
        <v>455</v>
      </c>
      <c r="W23" s="342">
        <f t="shared" si="11"/>
        <v>1.1678345011678346</v>
      </c>
      <c r="Y23" s="330">
        <f t="shared" si="2"/>
        <v>7360</v>
      </c>
    </row>
    <row r="24" spans="1:25" ht="22.5" customHeight="1">
      <c r="A24" s="331" t="s">
        <v>295</v>
      </c>
      <c r="B24" s="332">
        <f t="shared" si="0"/>
        <v>614</v>
      </c>
      <c r="C24" s="333">
        <f t="shared" si="12"/>
        <v>0.12160872096938391</v>
      </c>
      <c r="D24" s="334">
        <v>469</v>
      </c>
      <c r="E24" s="335">
        <f t="shared" si="12"/>
        <v>0.10224926583283007</v>
      </c>
      <c r="F24" s="336">
        <v>107</v>
      </c>
      <c r="G24" s="337">
        <f t="shared" si="3"/>
        <v>0.14313806803740317</v>
      </c>
      <c r="H24" s="338">
        <v>324</v>
      </c>
      <c r="I24" s="333">
        <f t="shared" si="4"/>
        <v>0.08478035607749553</v>
      </c>
      <c r="J24" s="339" t="s">
        <v>295</v>
      </c>
      <c r="K24" s="336">
        <v>230</v>
      </c>
      <c r="L24" s="337">
        <f t="shared" si="5"/>
        <v>0.07709867624924997</v>
      </c>
      <c r="M24" s="340">
        <v>94</v>
      </c>
      <c r="N24" s="337">
        <f t="shared" si="6"/>
        <v>0.11211163456377839</v>
      </c>
      <c r="O24" s="341">
        <f t="shared" si="7"/>
        <v>38</v>
      </c>
      <c r="P24" s="333">
        <f t="shared" si="8"/>
        <v>2.1517553793884483</v>
      </c>
      <c r="Q24" s="339" t="s">
        <v>295</v>
      </c>
      <c r="R24" s="336">
        <v>145</v>
      </c>
      <c r="S24" s="337">
        <f t="shared" si="9"/>
        <v>0.31375094666233905</v>
      </c>
      <c r="T24" s="381" t="s">
        <v>3</v>
      </c>
      <c r="U24" s="382" t="s">
        <v>3</v>
      </c>
      <c r="V24" s="336">
        <v>145</v>
      </c>
      <c r="W24" s="342">
        <f t="shared" si="11"/>
        <v>0.3721670388337055</v>
      </c>
      <c r="Y24" s="330">
        <f t="shared" si="2"/>
        <v>614</v>
      </c>
    </row>
    <row r="25" spans="1:25" ht="22.5" customHeight="1">
      <c r="A25" s="331" t="s">
        <v>296</v>
      </c>
      <c r="B25" s="332">
        <f t="shared" si="0"/>
        <v>2436</v>
      </c>
      <c r="C25" s="333">
        <f t="shared" si="12"/>
        <v>0.48247368775475447</v>
      </c>
      <c r="D25" s="334">
        <v>2236</v>
      </c>
      <c r="E25" s="335">
        <f t="shared" si="12"/>
        <v>0.48748264051643514</v>
      </c>
      <c r="F25" s="336">
        <v>300</v>
      </c>
      <c r="G25" s="337">
        <f t="shared" si="3"/>
        <v>0.4013216860861772</v>
      </c>
      <c r="H25" s="338">
        <v>1882</v>
      </c>
      <c r="I25" s="333">
        <f t="shared" si="4"/>
        <v>0.49245873499335363</v>
      </c>
      <c r="J25" s="339" t="s">
        <v>296</v>
      </c>
      <c r="K25" s="336">
        <v>1591</v>
      </c>
      <c r="L25" s="337">
        <f t="shared" si="5"/>
        <v>0.53332171266329</v>
      </c>
      <c r="M25" s="340">
        <v>291</v>
      </c>
      <c r="N25" s="337">
        <f t="shared" si="6"/>
        <v>0.34706899636233524</v>
      </c>
      <c r="O25" s="341">
        <f t="shared" si="7"/>
        <v>54</v>
      </c>
      <c r="P25" s="333">
        <f t="shared" si="8"/>
        <v>3.057757644394111</v>
      </c>
      <c r="Q25" s="339" t="s">
        <v>296</v>
      </c>
      <c r="R25" s="336">
        <v>200</v>
      </c>
      <c r="S25" s="337">
        <f t="shared" si="9"/>
        <v>0.4327599264308125</v>
      </c>
      <c r="T25" s="338">
        <v>8</v>
      </c>
      <c r="U25" s="335">
        <f>T25/T$6*100</f>
        <v>0.11028398125172319</v>
      </c>
      <c r="V25" s="336">
        <v>192</v>
      </c>
      <c r="W25" s="342">
        <f t="shared" si="11"/>
        <v>0.49280049280049276</v>
      </c>
      <c r="Y25" s="330">
        <f t="shared" si="2"/>
        <v>2436</v>
      </c>
    </row>
    <row r="26" spans="1:25" ht="22.5" customHeight="1">
      <c r="A26" s="331" t="s">
        <v>297</v>
      </c>
      <c r="B26" s="332">
        <f t="shared" si="0"/>
        <v>6517</v>
      </c>
      <c r="C26" s="333">
        <f t="shared" si="12"/>
        <v>1.2907557566082655</v>
      </c>
      <c r="D26" s="334">
        <v>5952</v>
      </c>
      <c r="E26" s="335">
        <f t="shared" si="12"/>
        <v>1.2976282094605642</v>
      </c>
      <c r="F26" s="336">
        <v>844</v>
      </c>
      <c r="G26" s="337">
        <f t="shared" si="3"/>
        <v>1.1290516768557783</v>
      </c>
      <c r="H26" s="338">
        <v>5108</v>
      </c>
      <c r="I26" s="333">
        <f t="shared" si="4"/>
        <v>1.336598947048911</v>
      </c>
      <c r="J26" s="339" t="s">
        <v>297</v>
      </c>
      <c r="K26" s="336">
        <v>3848</v>
      </c>
      <c r="L26" s="337">
        <f t="shared" si="5"/>
        <v>1.2898943748135385</v>
      </c>
      <c r="M26" s="340">
        <v>1260</v>
      </c>
      <c r="N26" s="337">
        <f t="shared" si="6"/>
        <v>1.5027729739400082</v>
      </c>
      <c r="O26" s="341">
        <f t="shared" si="7"/>
        <v>0</v>
      </c>
      <c r="P26" s="333">
        <f t="shared" si="8"/>
        <v>0</v>
      </c>
      <c r="Q26" s="339" t="s">
        <v>297</v>
      </c>
      <c r="R26" s="336">
        <v>565</v>
      </c>
      <c r="S26" s="337">
        <f t="shared" si="9"/>
        <v>1.2225467921670454</v>
      </c>
      <c r="T26" s="338">
        <v>50</v>
      </c>
      <c r="U26" s="335">
        <f>T26/T$6*100</f>
        <v>0.6892748828232699</v>
      </c>
      <c r="V26" s="336">
        <v>515</v>
      </c>
      <c r="W26" s="342">
        <f t="shared" si="11"/>
        <v>1.3218346551679885</v>
      </c>
      <c r="Y26" s="330">
        <f t="shared" si="2"/>
        <v>6517</v>
      </c>
    </row>
    <row r="27" spans="1:25" ht="22.5" customHeight="1">
      <c r="A27" s="331" t="s">
        <v>298</v>
      </c>
      <c r="B27" s="332">
        <f t="shared" si="0"/>
        <v>3267</v>
      </c>
      <c r="C27" s="333">
        <f t="shared" si="12"/>
        <v>0.6470613866563147</v>
      </c>
      <c r="D27" s="334">
        <v>2830</v>
      </c>
      <c r="E27" s="335">
        <f t="shared" si="12"/>
        <v>0.6169838428718745</v>
      </c>
      <c r="F27" s="336">
        <v>670</v>
      </c>
      <c r="G27" s="337">
        <f t="shared" si="3"/>
        <v>0.8962850989257957</v>
      </c>
      <c r="H27" s="338">
        <v>2158</v>
      </c>
      <c r="I27" s="333">
        <f t="shared" si="4"/>
        <v>0.5646790383186275</v>
      </c>
      <c r="J27" s="339" t="s">
        <v>298</v>
      </c>
      <c r="K27" s="336">
        <v>1806</v>
      </c>
      <c r="L27" s="337">
        <f t="shared" si="5"/>
        <v>0.6053922143745454</v>
      </c>
      <c r="M27" s="340">
        <v>352</v>
      </c>
      <c r="N27" s="337">
        <f t="shared" si="6"/>
        <v>0.4198222911324468</v>
      </c>
      <c r="O27" s="341">
        <f t="shared" si="7"/>
        <v>2</v>
      </c>
      <c r="P27" s="333">
        <f t="shared" si="8"/>
        <v>0.11325028312570783</v>
      </c>
      <c r="Q27" s="339" t="s">
        <v>298</v>
      </c>
      <c r="R27" s="336">
        <v>437</v>
      </c>
      <c r="S27" s="337">
        <f t="shared" si="9"/>
        <v>0.9455804392513253</v>
      </c>
      <c r="T27" s="338">
        <v>3</v>
      </c>
      <c r="U27" s="335">
        <f>T27/T$6*100</f>
        <v>0.0413564929693962</v>
      </c>
      <c r="V27" s="336">
        <v>434</v>
      </c>
      <c r="W27" s="342">
        <f t="shared" si="11"/>
        <v>1.1139344472677806</v>
      </c>
      <c r="Y27" s="330">
        <f t="shared" si="2"/>
        <v>3267</v>
      </c>
    </row>
    <row r="28" spans="1:25" ht="22.5" customHeight="1">
      <c r="A28" s="357" t="s">
        <v>299</v>
      </c>
      <c r="B28" s="358">
        <f t="shared" si="0"/>
        <v>6440</v>
      </c>
      <c r="C28" s="359">
        <f t="shared" si="12"/>
        <v>1.2755051515355578</v>
      </c>
      <c r="D28" s="360">
        <v>5984</v>
      </c>
      <c r="E28" s="361">
        <f t="shared" si="12"/>
        <v>1.3046047052103522</v>
      </c>
      <c r="F28" s="362">
        <v>1177</v>
      </c>
      <c r="G28" s="363">
        <f t="shared" si="3"/>
        <v>1.574518748411435</v>
      </c>
      <c r="H28" s="364">
        <v>4764</v>
      </c>
      <c r="I28" s="359">
        <f t="shared" si="4"/>
        <v>1.2465852356579896</v>
      </c>
      <c r="J28" s="365" t="s">
        <v>299</v>
      </c>
      <c r="K28" s="362">
        <v>3548</v>
      </c>
      <c r="L28" s="363">
        <f t="shared" si="5"/>
        <v>1.1893308840536472</v>
      </c>
      <c r="M28" s="366">
        <v>1216</v>
      </c>
      <c r="N28" s="363">
        <f t="shared" si="6"/>
        <v>1.4502951875484524</v>
      </c>
      <c r="O28" s="367">
        <f t="shared" si="7"/>
        <v>43</v>
      </c>
      <c r="P28" s="359">
        <f t="shared" si="8"/>
        <v>2.4348810872027182</v>
      </c>
      <c r="Q28" s="365" t="s">
        <v>299</v>
      </c>
      <c r="R28" s="362">
        <v>456</v>
      </c>
      <c r="S28" s="363">
        <f t="shared" si="9"/>
        <v>0.9866926322622526</v>
      </c>
      <c r="T28" s="383" t="s">
        <v>3</v>
      </c>
      <c r="U28" s="384" t="s">
        <v>3</v>
      </c>
      <c r="V28" s="362">
        <v>456</v>
      </c>
      <c r="W28" s="368">
        <f t="shared" si="11"/>
        <v>1.1704011704011703</v>
      </c>
      <c r="Y28" s="330">
        <f t="shared" si="2"/>
        <v>6440</v>
      </c>
    </row>
    <row r="29" spans="1:25" ht="22.5" customHeight="1">
      <c r="A29" s="331" t="s">
        <v>300</v>
      </c>
      <c r="B29" s="332">
        <f t="shared" si="0"/>
        <v>765</v>
      </c>
      <c r="C29" s="333">
        <f t="shared" si="12"/>
        <v>0.15151575169638226</v>
      </c>
      <c r="D29" s="334">
        <v>607</v>
      </c>
      <c r="E29" s="335">
        <f t="shared" si="12"/>
        <v>0.13233540375379074</v>
      </c>
      <c r="F29" s="336">
        <v>122</v>
      </c>
      <c r="G29" s="337">
        <f t="shared" si="3"/>
        <v>0.16320415234171204</v>
      </c>
      <c r="H29" s="338">
        <v>445</v>
      </c>
      <c r="I29" s="333">
        <f t="shared" si="4"/>
        <v>0.1164421557237207</v>
      </c>
      <c r="J29" s="339" t="s">
        <v>300</v>
      </c>
      <c r="K29" s="336">
        <v>246</v>
      </c>
      <c r="L29" s="337">
        <f t="shared" si="5"/>
        <v>0.08246206242311083</v>
      </c>
      <c r="M29" s="340">
        <v>199</v>
      </c>
      <c r="N29" s="337">
        <f t="shared" si="6"/>
        <v>0.23734271572544577</v>
      </c>
      <c r="O29" s="341">
        <f t="shared" si="7"/>
        <v>40</v>
      </c>
      <c r="P29" s="333">
        <f t="shared" si="8"/>
        <v>2.2650056625141564</v>
      </c>
      <c r="Q29" s="339" t="s">
        <v>300</v>
      </c>
      <c r="R29" s="336">
        <v>158</v>
      </c>
      <c r="S29" s="337">
        <f t="shared" si="9"/>
        <v>0.3418803418803419</v>
      </c>
      <c r="T29" s="381" t="s">
        <v>3</v>
      </c>
      <c r="U29" s="382" t="s">
        <v>3</v>
      </c>
      <c r="V29" s="336">
        <v>158</v>
      </c>
      <c r="W29" s="342">
        <f t="shared" si="11"/>
        <v>0.4055337388670722</v>
      </c>
      <c r="Y29" s="330">
        <f t="shared" si="2"/>
        <v>765</v>
      </c>
    </row>
    <row r="30" spans="1:25" ht="22.5" customHeight="1">
      <c r="A30" s="331" t="s">
        <v>301</v>
      </c>
      <c r="B30" s="332">
        <f t="shared" si="0"/>
        <v>1198</v>
      </c>
      <c r="C30" s="333">
        <f t="shared" si="12"/>
        <v>0.237275647754596</v>
      </c>
      <c r="D30" s="334">
        <v>920</v>
      </c>
      <c r="E30" s="335">
        <f t="shared" si="12"/>
        <v>0.20057425280640442</v>
      </c>
      <c r="F30" s="336">
        <v>202</v>
      </c>
      <c r="G30" s="337">
        <f t="shared" si="3"/>
        <v>0.2702232686313593</v>
      </c>
      <c r="H30" s="338">
        <v>718</v>
      </c>
      <c r="I30" s="333">
        <f t="shared" si="4"/>
        <v>0.18787745575198084</v>
      </c>
      <c r="J30" s="339" t="s">
        <v>301</v>
      </c>
      <c r="K30" s="336">
        <v>463</v>
      </c>
      <c r="L30" s="337">
        <f t="shared" si="5"/>
        <v>0.15520298740609884</v>
      </c>
      <c r="M30" s="340">
        <v>255</v>
      </c>
      <c r="N30" s="337">
        <f t="shared" si="6"/>
        <v>0.30413262567833504</v>
      </c>
      <c r="O30" s="341">
        <f t="shared" si="7"/>
        <v>0</v>
      </c>
      <c r="P30" s="333">
        <f t="shared" si="8"/>
        <v>0</v>
      </c>
      <c r="Q30" s="339" t="s">
        <v>301</v>
      </c>
      <c r="R30" s="336">
        <v>278</v>
      </c>
      <c r="S30" s="337">
        <f t="shared" si="9"/>
        <v>0.6015362977388294</v>
      </c>
      <c r="T30" s="338">
        <v>1</v>
      </c>
      <c r="U30" s="335">
        <f>T30/T$6*100</f>
        <v>0.013785497656465398</v>
      </c>
      <c r="V30" s="336">
        <v>277</v>
      </c>
      <c r="W30" s="342">
        <f t="shared" si="11"/>
        <v>0.7109673776340443</v>
      </c>
      <c r="Y30" s="330">
        <f t="shared" si="2"/>
        <v>1198</v>
      </c>
    </row>
    <row r="31" spans="1:25" ht="22.5" customHeight="1">
      <c r="A31" s="369" t="s">
        <v>302</v>
      </c>
      <c r="B31" s="370">
        <f t="shared" si="0"/>
        <v>2318</v>
      </c>
      <c r="C31" s="371">
        <f t="shared" si="12"/>
        <v>0.4591026306303451</v>
      </c>
      <c r="D31" s="372">
        <v>1833</v>
      </c>
      <c r="E31" s="373">
        <f t="shared" si="12"/>
        <v>0.39962239716754266</v>
      </c>
      <c r="F31" s="374">
        <v>531</v>
      </c>
      <c r="G31" s="375">
        <f t="shared" si="3"/>
        <v>0.7103393843725335</v>
      </c>
      <c r="H31" s="376">
        <v>1299</v>
      </c>
      <c r="I31" s="371">
        <f t="shared" si="4"/>
        <v>0.33990642760699596</v>
      </c>
      <c r="J31" s="377" t="s">
        <v>302</v>
      </c>
      <c r="K31" s="374">
        <v>600</v>
      </c>
      <c r="L31" s="375">
        <f t="shared" si="5"/>
        <v>0.2011269815197825</v>
      </c>
      <c r="M31" s="378">
        <v>699</v>
      </c>
      <c r="N31" s="375">
        <f t="shared" si="6"/>
        <v>0.8336811974476712</v>
      </c>
      <c r="O31" s="379">
        <f t="shared" si="7"/>
        <v>3</v>
      </c>
      <c r="P31" s="371">
        <f t="shared" si="8"/>
        <v>0.16987542468856173</v>
      </c>
      <c r="Q31" s="377" t="s">
        <v>302</v>
      </c>
      <c r="R31" s="374">
        <v>485</v>
      </c>
      <c r="S31" s="375">
        <f t="shared" si="9"/>
        <v>1.0494428215947202</v>
      </c>
      <c r="T31" s="385" t="s">
        <v>3</v>
      </c>
      <c r="U31" s="386" t="s">
        <v>3</v>
      </c>
      <c r="V31" s="374">
        <v>485</v>
      </c>
      <c r="W31" s="380">
        <f t="shared" si="11"/>
        <v>1.2448345781679115</v>
      </c>
      <c r="Y31" s="330">
        <f t="shared" si="2"/>
        <v>2318</v>
      </c>
    </row>
    <row r="32" spans="1:25" ht="22.5" customHeight="1">
      <c r="A32" s="331" t="s">
        <v>303</v>
      </c>
      <c r="B32" s="332">
        <f t="shared" si="0"/>
        <v>5625</v>
      </c>
      <c r="C32" s="333">
        <f t="shared" si="12"/>
        <v>1.1140864095322223</v>
      </c>
      <c r="D32" s="334">
        <v>4762</v>
      </c>
      <c r="E32" s="335">
        <f t="shared" si="12"/>
        <v>1.0381897737653238</v>
      </c>
      <c r="F32" s="336">
        <v>1040</v>
      </c>
      <c r="G32" s="337">
        <f t="shared" si="3"/>
        <v>1.391248511765414</v>
      </c>
      <c r="H32" s="338">
        <v>3684</v>
      </c>
      <c r="I32" s="333">
        <f t="shared" si="4"/>
        <v>0.9639840487330046</v>
      </c>
      <c r="J32" s="339" t="s">
        <v>303</v>
      </c>
      <c r="K32" s="336">
        <v>2684</v>
      </c>
      <c r="L32" s="337">
        <f t="shared" si="5"/>
        <v>0.8997080306651605</v>
      </c>
      <c r="M32" s="340">
        <v>1000</v>
      </c>
      <c r="N32" s="337">
        <f t="shared" si="6"/>
        <v>1.1926769634444512</v>
      </c>
      <c r="O32" s="341">
        <f t="shared" si="7"/>
        <v>38</v>
      </c>
      <c r="P32" s="333">
        <f t="shared" si="8"/>
        <v>2.1517553793884483</v>
      </c>
      <c r="Q32" s="339" t="s">
        <v>303</v>
      </c>
      <c r="R32" s="336">
        <v>863</v>
      </c>
      <c r="S32" s="337">
        <f t="shared" si="9"/>
        <v>1.8673590825489559</v>
      </c>
      <c r="T32" s="338">
        <v>7</v>
      </c>
      <c r="U32" s="335">
        <f>T32/T$6*100</f>
        <v>0.09649848359525778</v>
      </c>
      <c r="V32" s="336">
        <v>856</v>
      </c>
      <c r="W32" s="342">
        <f t="shared" si="11"/>
        <v>2.1970688637355305</v>
      </c>
      <c r="Y32" s="330">
        <f t="shared" si="2"/>
        <v>5625</v>
      </c>
    </row>
    <row r="33" spans="1:25" ht="22.5" customHeight="1">
      <c r="A33" s="331" t="s">
        <v>304</v>
      </c>
      <c r="B33" s="332">
        <f t="shared" si="0"/>
        <v>1747</v>
      </c>
      <c r="C33" s="333">
        <f t="shared" si="12"/>
        <v>0.3460104813249409</v>
      </c>
      <c r="D33" s="334">
        <v>1475</v>
      </c>
      <c r="E33" s="335">
        <f t="shared" si="12"/>
        <v>0.3215728509667897</v>
      </c>
      <c r="F33" s="336">
        <v>282</v>
      </c>
      <c r="G33" s="337">
        <f t="shared" si="3"/>
        <v>0.37724238492100653</v>
      </c>
      <c r="H33" s="338">
        <v>1193</v>
      </c>
      <c r="I33" s="333">
        <f t="shared" si="4"/>
        <v>0.31216964444584</v>
      </c>
      <c r="J33" s="339" t="s">
        <v>304</v>
      </c>
      <c r="K33" s="336">
        <v>964</v>
      </c>
      <c r="L33" s="337">
        <f t="shared" si="5"/>
        <v>0.32314401697511724</v>
      </c>
      <c r="M33" s="340">
        <v>229</v>
      </c>
      <c r="N33" s="337">
        <f t="shared" si="6"/>
        <v>0.2731230246287793</v>
      </c>
      <c r="O33" s="341">
        <f t="shared" si="7"/>
        <v>0</v>
      </c>
      <c r="P33" s="333">
        <f t="shared" si="8"/>
        <v>0</v>
      </c>
      <c r="Q33" s="339" t="s">
        <v>304</v>
      </c>
      <c r="R33" s="336">
        <v>272</v>
      </c>
      <c r="S33" s="337">
        <f t="shared" si="9"/>
        <v>0.588553499945905</v>
      </c>
      <c r="T33" s="338">
        <v>8</v>
      </c>
      <c r="U33" s="335">
        <f>T33/T$6*100</f>
        <v>0.11028398125172319</v>
      </c>
      <c r="V33" s="336">
        <v>264</v>
      </c>
      <c r="W33" s="342">
        <f t="shared" si="11"/>
        <v>0.6776006776006777</v>
      </c>
      <c r="Y33" s="330">
        <f t="shared" si="2"/>
        <v>1747</v>
      </c>
    </row>
    <row r="34" spans="1:25" ht="22.5" customHeight="1" thickBot="1">
      <c r="A34" s="387" t="s">
        <v>305</v>
      </c>
      <c r="B34" s="388">
        <f t="shared" si="0"/>
        <v>1122</v>
      </c>
      <c r="C34" s="389">
        <f t="shared" si="12"/>
        <v>0.2222231024880273</v>
      </c>
      <c r="D34" s="390">
        <v>817</v>
      </c>
      <c r="E34" s="391">
        <f t="shared" si="12"/>
        <v>0.17811865711177438</v>
      </c>
      <c r="F34" s="392">
        <v>243</v>
      </c>
      <c r="G34" s="393">
        <f t="shared" si="3"/>
        <v>0.32507056572980353</v>
      </c>
      <c r="H34" s="394">
        <v>569</v>
      </c>
      <c r="I34" s="389">
        <f t="shared" si="4"/>
        <v>0.14888895866695975</v>
      </c>
      <c r="J34" s="395" t="s">
        <v>305</v>
      </c>
      <c r="K34" s="392">
        <v>424</v>
      </c>
      <c r="L34" s="393">
        <f t="shared" si="5"/>
        <v>0.14212973360731299</v>
      </c>
      <c r="M34" s="396">
        <v>145</v>
      </c>
      <c r="N34" s="393">
        <f t="shared" si="6"/>
        <v>0.1729381596994454</v>
      </c>
      <c r="O34" s="397">
        <f t="shared" si="7"/>
        <v>5</v>
      </c>
      <c r="P34" s="389">
        <f t="shared" si="8"/>
        <v>0.28312570781426954</v>
      </c>
      <c r="Q34" s="395" t="s">
        <v>305</v>
      </c>
      <c r="R34" s="392">
        <v>305</v>
      </c>
      <c r="S34" s="393">
        <f t="shared" si="9"/>
        <v>0.6599588878069891</v>
      </c>
      <c r="T34" s="398" t="s">
        <v>3</v>
      </c>
      <c r="U34" s="399" t="s">
        <v>3</v>
      </c>
      <c r="V34" s="392">
        <v>305</v>
      </c>
      <c r="W34" s="400">
        <f t="shared" si="11"/>
        <v>0.7828341161674496</v>
      </c>
      <c r="Y34" s="330">
        <f t="shared" si="2"/>
        <v>1122</v>
      </c>
    </row>
    <row r="35" spans="1:25" ht="16.5" customHeight="1" thickTop="1">
      <c r="A35" s="401"/>
      <c r="B35" s="402"/>
      <c r="C35" s="402"/>
      <c r="D35" s="403"/>
      <c r="E35" s="403"/>
      <c r="F35" s="403"/>
      <c r="G35" s="403"/>
      <c r="H35" s="403"/>
      <c r="I35" s="403"/>
      <c r="J35" s="401"/>
      <c r="K35" s="403"/>
      <c r="L35" s="403"/>
      <c r="M35" s="404"/>
      <c r="N35" s="404"/>
      <c r="Q35" s="401"/>
      <c r="R35" s="403"/>
      <c r="S35" s="403"/>
      <c r="T35" s="402"/>
      <c r="U35" s="402"/>
      <c r="V35" s="406"/>
      <c r="W35" s="406"/>
      <c r="Y35" s="330"/>
    </row>
    <row r="36" spans="4:25" ht="16.5" customHeight="1">
      <c r="D36" s="404">
        <f>SUM(D7:D34)</f>
        <v>458683</v>
      </c>
      <c r="E36" s="404"/>
      <c r="F36" s="404">
        <f aca="true" t="shared" si="14" ref="F36:O36">SUM(F7:F34)</f>
        <v>74753</v>
      </c>
      <c r="G36" s="404"/>
      <c r="H36" s="404">
        <f t="shared" si="14"/>
        <v>382164</v>
      </c>
      <c r="I36" s="404"/>
      <c r="K36" s="404">
        <f t="shared" si="14"/>
        <v>298319</v>
      </c>
      <c r="L36" s="404"/>
      <c r="M36" s="404">
        <f t="shared" si="14"/>
        <v>83845</v>
      </c>
      <c r="N36" s="404"/>
      <c r="O36" s="405">
        <f t="shared" si="14"/>
        <v>1766</v>
      </c>
      <c r="R36" s="405">
        <f>SUM(R7:R34)</f>
        <v>46215</v>
      </c>
      <c r="T36" s="405">
        <f>SUM(T7:T34)</f>
        <v>7254</v>
      </c>
      <c r="V36" s="405">
        <f>SUM(V7:V34)</f>
        <v>38961</v>
      </c>
      <c r="Y36" s="330">
        <f>D36+R36</f>
        <v>504898</v>
      </c>
    </row>
  </sheetData>
  <sheetProtection/>
  <mergeCells count="17">
    <mergeCell ref="O3:P4"/>
    <mergeCell ref="Q3:Q4"/>
    <mergeCell ref="R3:S4"/>
    <mergeCell ref="T3:U4"/>
    <mergeCell ref="V3:W4"/>
    <mergeCell ref="K4:L4"/>
    <mergeCell ref="M4:N4"/>
    <mergeCell ref="B2:C4"/>
    <mergeCell ref="D2:I2"/>
    <mergeCell ref="K2:P2"/>
    <mergeCell ref="R2:W2"/>
    <mergeCell ref="A3:A4"/>
    <mergeCell ref="D3:E4"/>
    <mergeCell ref="F3:G4"/>
    <mergeCell ref="H3:I4"/>
    <mergeCell ref="J3:J4"/>
    <mergeCell ref="K3:N3"/>
  </mergeCells>
  <printOptions/>
  <pageMargins left="0.7874015748031497" right="0.7874015748031497" top="0.7874015748031497" bottom="0.5905511811023623" header="0.5118110236220472" footer="0.31496062992125984"/>
  <pageSetup firstPageNumber="73" useFirstPageNumber="1" horizontalDpi="300" verticalDpi="300" orientation="portrait" paperSize="9" r:id="rId1"/>
  <headerFooter alignWithMargins="0">
    <oddFooter>&amp;C&amp;11- &amp;P&amp;  -</oddFooter>
  </headerFooter>
  <colBreaks count="2" manualBreakCount="2">
    <brk id="9" max="36" man="1"/>
    <brk id="1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820142</cp:lastModifiedBy>
  <cp:lastPrinted>2011-10-18T03:00:39Z</cp:lastPrinted>
  <dcterms:created xsi:type="dcterms:W3CDTF">2003-01-09T05:24:32Z</dcterms:created>
  <dcterms:modified xsi:type="dcterms:W3CDTF">2012-01-05T06:30:35Z</dcterms:modified>
  <cp:category/>
  <cp:version/>
  <cp:contentType/>
  <cp:contentStatus/>
</cp:coreProperties>
</file>