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3975" windowWidth="20520" windowHeight="4020" tabRatio="7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AM37" i="9"/>
  <c r="AM36" i="9"/>
  <c r="CO34" i="9"/>
  <c r="CO35" i="9" s="1"/>
  <c r="CO36" i="9" s="1"/>
  <c r="CO37" i="9" s="1"/>
  <c r="BW34" i="9"/>
  <c r="BW35" i="9" s="1"/>
  <c r="BW36" i="9" s="1"/>
  <c r="BW37" i="9" s="1"/>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AM34" i="9"/>
  <c r="AM35" i="9" s="1"/>
</calcChain>
</file>

<file path=xl/sharedStrings.xml><?xml version="1.0" encoding="utf-8"?>
<sst xmlns="http://schemas.openxmlformats.org/spreadsheetml/2006/main" count="1029" uniqueCount="552">
  <si>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</si>
  <si>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</si>
  <si>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</si>
  <si>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</si>
  <si>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</si>
  <si>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</si>
  <si>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</si>
  <si>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</si>
  <si>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</si>
  <si>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</si>
  <si>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</si>
  <si>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</si>
  <si>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</si>
  <si>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</si>
  <si>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</si>
  <si>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</si>
  <si>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</si>
  <si>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</si>
  <si>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</si>
  <si>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</si>
  <si>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</si>
  <si>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</si>
  <si>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</si>
  <si>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</si>
  <si>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</si>
  <si>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</si>
  <si>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</si>
  <si>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</si>
  <si>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</si>
  <si>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</si>
  <si>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</si>
  <si>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</si>
  <si>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</si>
  <si>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</si>
  <si>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</si>
  <si>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</si>
  <si>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</si>
  <si>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</si>
  <si>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</si>
  <si>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</si>
  <si>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</si>
  <si>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</si>
  <si>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</si>
  <si>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</si>
  <si>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</si>
  <si>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</si>
  <si>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</si>
  <si>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</si>
  <si>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</si>
  <si>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</si>
  <si>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</si>
  <si>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</si>
  <si>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</si>
  <si>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</si>
  <si>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</si>
  <si>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</si>
  <si>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</si>
  <si>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</si>
  <si>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</si>
  <si>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</si>
  <si>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</si>
  <si>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</si>
  <si>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</si>
  <si>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</si>
  <si>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</si>
  <si>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</si>
  <si>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</si>
  <si>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</si>
  <si>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</si>
  <si>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</si>
  <si>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</si>
  <si>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</si>
  <si>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</si>
  <si>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</si>
  <si>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</si>
  <si>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</si>
  <si>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</si>
  <si>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</si>
  <si>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</si>
  <si>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</si>
  <si>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</si>
  <si>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</si>
  <si>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日向市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</si>
  <si>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</si>
  <si>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</si>
  <si>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</si>
  <si>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</si>
  <si>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</si>
  <si>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</si>
  <si>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</si>
  <si>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</si>
  <si>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</si>
  <si>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</si>
  <si>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</si>
  <si>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</si>
  <si>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</si>
  <si>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</si>
  <si>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</si>
  <si>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</si>
  <si>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</si>
  <si>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</si>
  <si>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</si>
  <si>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</si>
  <si>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</si>
  <si>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</si>
  <si>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</si>
  <si>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</si>
  <si>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</si>
  <si>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</si>
  <si>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</si>
  <si>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</si>
  <si>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</si>
  <si>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</si>
  <si>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</si>
  <si>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</si>
  <si>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</si>
  <si>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</si>
  <si>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</si>
  <si>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</si>
  <si>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</si>
  <si>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</si>
  <si>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</si>
  <si>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</si>
  <si>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</si>
  <si>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</si>
  <si>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</si>
  <si>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</si>
  <si>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</si>
  <si>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</si>
  <si>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</si>
  <si>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</si>
  <si>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</si>
  <si>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</si>
  <si>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</si>
  <si>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</si>
  <si>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</si>
  <si>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</si>
  <si>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</si>
  <si>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</si>
  <si>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</si>
  <si>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</si>
  <si>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</si>
  <si>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</si>
  <si>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</si>
  <si>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</si>
  <si>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</si>
  <si>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</si>
  <si>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</si>
  <si>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</si>
  <si>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</si>
  <si>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</si>
  <si>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</si>
  <si>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</si>
  <si>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</si>
  <si>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</si>
  <si>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</si>
  <si>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</si>
  <si>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</si>
  <si>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</si>
  <si>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</si>
  <si>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</si>
  <si>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</si>
  <si>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</si>
  <si>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</si>
  <si>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</si>
  <si>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</si>
  <si>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</si>
  <si>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</si>
  <si>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</si>
  <si>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</si>
  <si>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</si>
  <si>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</si>
  <si>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</si>
  <si>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</si>
  <si>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</si>
  <si>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</si>
  <si>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</si>
  <si>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</si>
  <si>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</si>
  <si>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</si>
  <si>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</si>
  <si>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</si>
  <si>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</si>
  <si>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</si>
  <si>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</si>
  <si>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</si>
  <si>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</si>
  <si>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</si>
  <si>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</si>
  <si>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</si>
  <si>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</si>
  <si>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</si>
  <si>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</si>
  <si>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</si>
  <si>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</si>
  <si>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</si>
  <si>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宮崎県日向市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</si>
  <si>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</si>
  <si>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</si>
  <si>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</si>
  <si>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</si>
  <si>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</si>
  <si>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</si>
  <si>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</si>
  <si>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</si>
  <si>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</si>
  <si>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</si>
  <si>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</si>
  <si>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</si>
  <si>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</si>
  <si>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</si>
  <si>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</si>
  <si>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</si>
  <si>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</si>
  <si>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</si>
  <si>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</si>
  <si>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</si>
  <si>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</si>
  <si>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</si>
  <si>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</si>
  <si>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</si>
  <si>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</si>
  <si>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</si>
  <si>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</si>
  <si>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</si>
  <si>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</si>
  <si>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</si>
  <si>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</si>
  <si>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</si>
  <si>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</si>
  <si>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</si>
  <si>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</si>
  <si>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</si>
  <si>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</si>
  <si>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</si>
  <si>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</si>
  <si>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</si>
  <si>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</si>
  <si>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</si>
  <si>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</si>
  <si>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</si>
  <si>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</si>
  <si>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</si>
  <si>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</si>
  <si>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</si>
  <si>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</si>
  <si>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</si>
  <si>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</si>
  <si>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</si>
  <si>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</si>
  <si>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</si>
  <si>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</si>
  <si>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</si>
  <si>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</si>
  <si>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</si>
  <si>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</si>
  <si>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</si>
  <si>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</si>
  <si>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</si>
  <si>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</si>
  <si>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</si>
  <si>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</si>
  <si>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</si>
  <si>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</si>
  <si>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</si>
  <si>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</si>
  <si>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</si>
  <si>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</si>
  <si>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</si>
  <si>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</si>
  <si>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</si>
  <si>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</si>
  <si>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</si>
  <si>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</si>
  <si>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</si>
  <si>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</si>
  <si>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</si>
  <si>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</si>
  <si>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</si>
  <si>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</si>
  <si>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</si>
  <si>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</si>
  <si>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</si>
  <si>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</si>
  <si>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</si>
  <si>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</si>
  <si>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</si>
  <si>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</si>
  <si>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</si>
  <si>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</si>
  <si>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</si>
  <si>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</si>
  <si>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</si>
  <si>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</si>
  <si>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</si>
  <si>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</si>
  <si>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</si>
  <si>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</si>
  <si>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</si>
  <si>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</si>
  <si>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</si>
  <si>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</si>
  <si>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</si>
  <si>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</si>
  <si>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</si>
  <si>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</si>
  <si>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</si>
  <si>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</si>
  <si>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</si>
  <si>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</si>
  <si>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</si>
  <si>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</si>
  <si>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</si>
  <si>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</si>
  <si>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</si>
  <si>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</si>
  <si>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</si>
  <si>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</si>
  <si>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</si>
  <si>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</si>
  <si>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</si>
  <si>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</si>
  <si>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</si>
  <si>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</si>
  <si>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</si>
  <si>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</si>
  <si>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</si>
  <si>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</si>
  <si>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</si>
  <si>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</si>
  <si>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</si>
  <si>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</si>
  <si>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</si>
  <si>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</si>
  <si>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</si>
  <si>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</si>
  <si>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</si>
  <si>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</si>
  <si>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</si>
  <si>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</si>
  <si>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</si>
  <si>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</si>
  <si>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</si>
  <si>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</si>
  <si>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</si>
  <si>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</si>
  <si>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宮崎県日向市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</si>
  <si>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</si>
  <si>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</si>
  <si>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</si>
  <si>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</si>
  <si>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</si>
  <si>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</si>
  <si>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</si>
  <si>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</si>
  <si>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</si>
  <si>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</si>
  <si>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</si>
  <si>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</si>
  <si>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</si>
  <si>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</si>
  <si>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</si>
  <si>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</si>
  <si>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</si>
  <si>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</si>
  <si>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</si>
  <si>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</si>
  <si>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日向市公営住宅事業特別会計</t>
    <phoneticPr fontId="5"/>
  </si>
  <si>
    <t>日向市財光寺南土地区画整理事業特別会計</t>
    <phoneticPr fontId="5"/>
  </si>
  <si>
    <t>日向市用地取得特別会計</t>
    <phoneticPr fontId="5"/>
  </si>
  <si>
    <t>日向市城山墓園事業特別会計</t>
    <phoneticPr fontId="5"/>
  </si>
  <si>
    <t>日向市簡易給水施設特別会計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</si>
  <si>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</si>
  <si>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</si>
  <si>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</si>
  <si>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</si>
  <si>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</si>
  <si>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</si>
  <si>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</si>
  <si>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</si>
  <si>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</si>
  <si>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</si>
  <si>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</si>
  <si>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</si>
  <si>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</si>
  <si>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日向市国民健康保険事業特別会計</t>
    <phoneticPr fontId="5"/>
  </si>
  <si>
    <t>日向市介護保険事業特別会計（保険事業勘定）</t>
    <phoneticPr fontId="5"/>
  </si>
  <si>
    <t>日向入郷地域介護認定審査事業特別会計</t>
    <phoneticPr fontId="5"/>
  </si>
  <si>
    <t>日向市後期高齢者医療事業特別会計</t>
    <phoneticPr fontId="5"/>
  </si>
  <si>
    <t>日向市水道事業会計</t>
    <phoneticPr fontId="5"/>
  </si>
  <si>
    <t>法適用企業</t>
    <phoneticPr fontId="5"/>
  </si>
  <si>
    <t>日向市病院事業会計</t>
    <phoneticPr fontId="5"/>
  </si>
  <si>
    <t>日向市簡易水道事業特別会計</t>
    <phoneticPr fontId="5"/>
  </si>
  <si>
    <t>法非適用企業</t>
    <phoneticPr fontId="5"/>
  </si>
  <si>
    <t>日向市下水道事業特別会計</t>
    <phoneticPr fontId="5"/>
  </si>
  <si>
    <t>日向市農業集落排水事業特別会計</t>
    <phoneticPr fontId="5"/>
  </si>
  <si>
    <t>日向市細島東部住環境整備事業特別会計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</si>
  <si>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</si>
  <si>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</si>
  <si>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</si>
  <si>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</si>
  <si>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</si>
  <si>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</si>
  <si>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</si>
  <si>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</si>
  <si>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</si>
  <si>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</si>
  <si>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</si>
  <si>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</si>
  <si>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</si>
  <si>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</si>
  <si>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</si>
  <si>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</si>
  <si>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</si>
  <si>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</si>
  <si>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</si>
  <si>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</si>
  <si>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</si>
  <si>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</si>
  <si>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</si>
  <si>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</si>
  <si>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</si>
  <si>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</si>
  <si>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</si>
  <si>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</si>
  <si>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</si>
  <si>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</si>
  <si>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</si>
  <si>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</si>
  <si>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</si>
  <si>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</si>
  <si>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</si>
  <si>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</si>
  <si>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</si>
  <si>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</si>
  <si>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</si>
  <si>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</si>
  <si>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</si>
  <si>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</si>
  <si>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</si>
  <si>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</si>
  <si>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</si>
  <si>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</si>
  <si>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</si>
  <si>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</si>
  <si>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</si>
  <si>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</si>
  <si>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</si>
  <si>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</si>
  <si>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</si>
  <si>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</si>
  <si>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</si>
  <si>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</si>
  <si>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</si>
  <si>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</si>
  <si>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</si>
  <si>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</si>
  <si>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</si>
  <si>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</si>
  <si>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</si>
  <si>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</si>
  <si>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</si>
  <si>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</si>
  <si>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</si>
  <si>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</si>
  <si>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</si>
  <si>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</si>
  <si>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</si>
  <si>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</si>
  <si>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</si>
  <si>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</si>
  <si>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</si>
  <si>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</si>
  <si>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</si>
  <si>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</si>
  <si>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</si>
  <si>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</si>
  <si>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</si>
  <si>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</si>
  <si>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</si>
  <si>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</si>
  <si>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</si>
  <si>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</si>
  <si>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</si>
  <si>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</si>
  <si>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</si>
  <si>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</si>
  <si>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</si>
  <si>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</si>
  <si>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</si>
  <si>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</si>
  <si>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</si>
  <si>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</si>
  <si>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</si>
  <si>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</si>
  <si>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</si>
  <si>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</si>
  <si>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</si>
  <si>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</si>
  <si>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</si>
  <si>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</si>
  <si>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</si>
  <si>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</si>
  <si>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</si>
  <si>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</si>
  <si>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</si>
  <si>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</si>
  <si>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</si>
  <si>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</si>
  <si>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</si>
  <si>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</si>
  <si>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</si>
  <si>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</si>
  <si>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</si>
  <si>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</si>
  <si>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</si>
  <si>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</si>
  <si>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</si>
  <si>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</si>
  <si>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</si>
  <si>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</si>
  <si>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</si>
  <si>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</si>
  <si>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</si>
  <si>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</si>
  <si>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</si>
  <si>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</si>
  <si>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</si>
  <si>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</si>
  <si>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</si>
  <si>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0.37</t>
  </si>
  <si>
    <t>▲ 0.17</t>
  </si>
  <si>
    <t>▲ 0.28</t>
  </si>
  <si>
    <t>日向市水道事業会計</t>
  </si>
  <si>
    <t>一般会計</t>
  </si>
  <si>
    <t>日向市病院事業会計</t>
  </si>
  <si>
    <t>日向市国民健康保険事業特別会計</t>
  </si>
  <si>
    <t>日向市介護保険事業特別会計（保険事業勘定）</t>
  </si>
  <si>
    <t>日向市細島東部住環境整備事業特別会計</t>
  </si>
  <si>
    <t>日向市下水道事業特別会計</t>
  </si>
  <si>
    <t>日向市財光寺南土地区画整理事業特別会計</t>
  </si>
  <si>
    <t>その他会計（赤字）</t>
  </si>
  <si>
    <t>その他会計（黒字）</t>
  </si>
  <si>
    <t>日向東臼杵南部広域連合</t>
  </si>
  <si>
    <t>宮崎県北部広域行政事務組合</t>
  </si>
  <si>
    <t>宮崎県後期高齢者医療広域連合（一般会計）</t>
    <rPh sb="15" eb="17">
      <t>イッパン</t>
    </rPh>
    <rPh sb="17" eb="19">
      <t>カイケイ</t>
    </rPh>
    <phoneticPr fontId="24"/>
  </si>
  <si>
    <t>宮崎県後期高齢者医療広域連合（事業会計）</t>
    <rPh sb="15" eb="17">
      <t>ジギョウ</t>
    </rPh>
    <rPh sb="17" eb="19">
      <t>カイケイ</t>
    </rPh>
    <phoneticPr fontId="24"/>
  </si>
  <si>
    <t>日向文化振興事業団</t>
  </si>
  <si>
    <t>日向サンパーク温泉</t>
  </si>
  <si>
    <t>日向青果地方卸売市場</t>
  </si>
  <si>
    <t>東郷町ふるさと公社</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</si>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</sst>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81191</c:v>
                </c:pt>
                <c:pt idx="1">
                  <c:v>69848</c:v>
                </c:pt>
                <c:pt idx="2">
                  <c:v>56819</c:v>
                </c:pt>
                <c:pt idx="3">
                  <c:v>56746</c:v>
                </c:pt>
                <c:pt idx="4">
                  <c:v>91077</c:v>
                </c:pt>
              </c:numCache>
            </c:numRef>
          </c:val>
          <c:smooth val="0"/>
        </c:ser>
        <c:dLbls>
          <c:showLegendKey val="0"/>
          <c:showVal val="0"/>
          <c:showCatName val="0"/>
          <c:showSerName val="0"/>
          <c:showPercent val="0"/>
          <c:showBubbleSize val="0"/>
        </c:dLbls>
        <c:marker val="1"/>
        <c:smooth val="0"/>
        <c:axId val="149451136"/>
        <c:axId val="149453056"/>
      </c:lineChart>
      <c:catAx>
        <c:axId val="14945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53056"/>
        <c:crosses val="autoZero"/>
        <c:auto val="1"/>
        <c:lblAlgn val="ctr"/>
        <c:lblOffset val="100"/>
        <c:tickLblSkip val="1"/>
        <c:tickMarkSkip val="1"/>
        <c:noMultiLvlLbl val="0"/>
      </c:catAx>
      <c:valAx>
        <c:axId val="1494530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5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5.96</c:v>
                </c:pt>
                <c:pt idx="1">
                  <c:v>5.81</c:v>
                </c:pt>
                <c:pt idx="2">
                  <c:v>5.45</c:v>
                </c:pt>
                <c:pt idx="3">
                  <c:v>5.25</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6.43</c:v>
                </c:pt>
                <c:pt idx="1">
                  <c:v>10.1</c:v>
                </c:pt>
                <c:pt idx="2">
                  <c:v>13.37</c:v>
                </c:pt>
                <c:pt idx="3">
                  <c:v>16.22</c:v>
                </c:pt>
                <c:pt idx="4">
                  <c:v>18.84</c:v>
                </c:pt>
              </c:numCache>
            </c:numRef>
          </c:val>
        </c:ser>
        <c:dLbls>
          <c:showLegendKey val="0"/>
          <c:showVal val="0"/>
          <c:showCatName val="0"/>
          <c:showSerName val="0"/>
          <c:showPercent val="0"/>
          <c:showBubbleSize val="0"/>
        </c:dLbls>
        <c:gapWidth val="250"/>
        <c:overlap val="100"/>
        <c:axId val="167795328"/>
        <c:axId val="16781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3.08</c:v>
                </c:pt>
                <c:pt idx="1">
                  <c:v>0.05</c:v>
                </c:pt>
                <c:pt idx="2">
                  <c:v>-0.37</c:v>
                </c:pt>
                <c:pt idx="3">
                  <c:v>-0.17</c:v>
                </c:pt>
                <c:pt idx="4">
                  <c:v>-0.28000000000000003</c:v>
                </c:pt>
              </c:numCache>
            </c:numRef>
          </c:val>
          <c:smooth val="0"/>
        </c:ser>
        <c:dLbls>
          <c:showLegendKey val="0"/>
          <c:showVal val="0"/>
          <c:showCatName val="0"/>
          <c:showSerName val="0"/>
          <c:showPercent val="0"/>
          <c:showBubbleSize val="0"/>
        </c:dLbls>
        <c:marker val="1"/>
        <c:smooth val="0"/>
        <c:axId val="167795328"/>
        <c:axId val="167817984"/>
      </c:lineChart>
      <c:catAx>
        <c:axId val="1677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817984"/>
        <c:crosses val="autoZero"/>
        <c:auto val="1"/>
        <c:lblAlgn val="ctr"/>
        <c:lblOffset val="100"/>
        <c:tickLblSkip val="1"/>
        <c:tickMarkSkip val="1"/>
        <c:noMultiLvlLbl val="0"/>
      </c:catAx>
      <c:valAx>
        <c:axId val="1678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0.13</c:v>
                </c:pt>
                <c:pt idx="4">
                  <c:v>#N/A</c:v>
                </c:pt>
                <c:pt idx="5">
                  <c:v>0.14000000000000001</c:v>
                </c:pt>
                <c:pt idx="6">
                  <c:v>#N/A</c:v>
                </c:pt>
                <c:pt idx="7">
                  <c:v>0.11</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日向市財光寺南土地区画整理事業特別会計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c:v>
                </c:pt>
                <c:pt idx="8">
                  <c:v>#N/A</c:v>
                </c:pt>
                <c:pt idx="9">
                  <c:v>0.09</c:v>
                </c:pt>
              </c:numCache>
            </c:numRef>
          </c:val>
        </c:ser>
        <c:ser>
          <c:idx val="3"/>
          <c:order val="3"/>
          <c:tx>
            <c:strRef>
              <c:f>データシート!$A$30</c:f>
              <c:strCache>
                <c:ptCount val="1"/>
                <c:pt idx="0">
                  <c:v>日向市下水道事業特別会計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0.06</c:v>
                </c:pt>
                <c:pt idx="4">
                  <c:v>#N/A</c:v>
                </c:pt>
                <c:pt idx="5">
                  <c:v>0.06</c:v>
                </c:pt>
                <c:pt idx="6">
                  <c:v>#N/A</c:v>
                </c:pt>
                <c:pt idx="7">
                  <c:v>0.05</c:v>
                </c:pt>
                <c:pt idx="8">
                  <c:v>#N/A</c:v>
                </c:pt>
                <c:pt idx="9">
                  <c:v>0.17</c:v>
                </c:pt>
              </c:numCache>
            </c:numRef>
          </c:val>
        </c:ser>
        <c:ser>
          <c:idx val="4"/>
          <c:order val="4"/>
          <c:tx>
            <c:strRef>
              <c:f>データシート!$A$31</c:f>
              <c:strCache>
                <c:ptCount val="1"/>
                <c:pt idx="0">
                  <c:v>日向市細島東部住環境整備事業特別会計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0.35</c:v>
                </c:pt>
                <c:pt idx="2">
                  <c:v>#N/A</c:v>
                </c:pt>
                <c:pt idx="3">
                  <c:v>0.31</c:v>
                </c:pt>
                <c:pt idx="4">
                  <c:v>#N/A</c:v>
                </c:pt>
                <c:pt idx="5">
                  <c:v>0.35</c:v>
                </c:pt>
                <c:pt idx="6">
                  <c:v>#N/A</c:v>
                </c:pt>
                <c:pt idx="7">
                  <c:v>0.32</c:v>
                </c:pt>
                <c:pt idx="8">
                  <c:v>#N/A</c:v>
                </c:pt>
                <c:pt idx="9">
                  <c:v>0.36</c:v>
                </c:pt>
              </c:numCache>
            </c:numRef>
          </c:val>
        </c:ser>
        <c:ser>
          <c:idx val="5"/>
          <c:order val="5"/>
          <c:tx>
            <c:strRef>
              <c:f>データシート!$A$32</c:f>
              <c:strCache>
                <c:ptCount val="1"/>
                <c:pt idx="0">
                  <c:v>日向市介護保険事業特別会計（保険事業勘定）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0.32</c:v>
                </c:pt>
                <c:pt idx="2">
                  <c:v>#N/A</c:v>
                </c:pt>
                <c:pt idx="3">
                  <c:v>0.25</c:v>
                </c:pt>
                <c:pt idx="4">
                  <c:v>#N/A</c:v>
                </c:pt>
                <c:pt idx="5">
                  <c:v>0.01</c:v>
                </c:pt>
                <c:pt idx="6">
                  <c:v>#N/A</c:v>
                </c:pt>
                <c:pt idx="7">
                  <c:v>0.31</c:v>
                </c:pt>
                <c:pt idx="8">
                  <c:v>#N/A</c:v>
                </c:pt>
                <c:pt idx="9">
                  <c:v>0.43</c:v>
                </c:pt>
              </c:numCache>
            </c:numRef>
          </c:val>
        </c:ser>
        <c:ser>
          <c:idx val="6"/>
          <c:order val="6"/>
          <c:tx>
            <c:strRef>
              <c:f>データシート!$A$33</c:f>
              <c:strCache>
                <c:ptCount val="1"/>
                <c:pt idx="0">
                  <c:v>日向市国民健康保険事業特別会計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0.42</c:v>
                </c:pt>
                <c:pt idx="2">
                  <c:v>#N/A</c:v>
                </c:pt>
                <c:pt idx="3">
                  <c:v>0.66</c:v>
                </c:pt>
                <c:pt idx="4">
                  <c:v>#N/A</c:v>
                </c:pt>
                <c:pt idx="5">
                  <c:v>0.81</c:v>
                </c:pt>
                <c:pt idx="6">
                  <c:v>#N/A</c:v>
                </c:pt>
                <c:pt idx="7">
                  <c:v>0.96</c:v>
                </c:pt>
                <c:pt idx="8">
                  <c:v>#N/A</c:v>
                </c:pt>
                <c:pt idx="9">
                  <c:v>1.19</c:v>
                </c:pt>
              </c:numCache>
            </c:numRef>
          </c:val>
        </c:ser>
        <c:ser>
          <c:idx val="7"/>
          <c:order val="7"/>
          <c:tx>
            <c:strRef>
              <c:f>データシート!$A$34</c:f>
              <c:strCache>
                <c:ptCount val="1"/>
                <c:pt idx="0">
                  <c:v>日向市病院事業会計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0.84</c:v>
                </c:pt>
                <c:pt idx="2">
                  <c:v>#N/A</c:v>
                </c:pt>
                <c:pt idx="3">
                  <c:v>0.98</c:v>
                </c:pt>
                <c:pt idx="4">
                  <c:v>#N/A</c:v>
                </c:pt>
                <c:pt idx="5">
                  <c:v>1.06</c:v>
                </c:pt>
                <c:pt idx="6">
                  <c:v>#N/A</c:v>
                </c:pt>
                <c:pt idx="7">
                  <c:v>1.1399999999999999</c:v>
                </c:pt>
                <c:pt idx="8">
                  <c:v>#N/A</c:v>
                </c:pt>
                <c:pt idx="9">
                  <c:v>1.29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5.85</c:v>
                </c:pt>
                <c:pt idx="2">
                  <c:v>#N/A</c:v>
                </c:pt>
                <c:pt idx="3">
                  <c:v>5.7</c:v>
                </c:pt>
                <c:pt idx="4">
                  <c:v>#N/A</c:v>
                </c:pt>
                <c:pt idx="5">
                  <c:v>5.28</c:v>
                </c:pt>
                <c:pt idx="6">
                  <c:v>#N/A</c:v>
                </c:pt>
                <c:pt idx="7">
                  <c:v>5.21</c:v>
                </c:pt>
                <c:pt idx="8">
                  <c:v>#N/A</c:v>
                </c:pt>
                <c:pt idx="9">
                  <c:v>4.76</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5.38</c:v>
                </c:pt>
                <c:pt idx="2">
                  <c:v>#N/A</c:v>
                </c:pt>
                <c:pt idx="3">
                  <c:v>5.84</c:v>
                </c:pt>
                <c:pt idx="4">
                  <c:v>#N/A</c:v>
                </c:pt>
                <c:pt idx="5">
                  <c:v>6.23</c:v>
                </c:pt>
                <c:pt idx="6">
                  <c:v>#N/A</c:v>
                </c:pt>
                <c:pt idx="7">
                  <c:v>7.21</c:v>
                </c:pt>
                <c:pt idx="8">
                  <c:v>#N/A</c:v>
                </c:pt>
                <c:pt idx="9">
                  <c:v>7.73</c:v>
                </c:pt>
              </c:numCache>
            </c:numRef>
          </c:val>
        </c:ser>
        <c:dLbls>
          <c:showLegendKey val="0"/>
          <c:showVal val="0"/>
          <c:showCatName val="0"/>
          <c:showSerName val="0"/>
          <c:showPercent val="0"/>
          <c:showBubbleSize val="0"/>
        </c:dLbls>
        <c:gapWidth val="150"/>
        <c:overlap val="100"/>
        <c:axId val="160953856"/>
        <c:axId val="160955392"/>
      </c:barChart>
      <c:catAx>
        <c:axId val="1609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955392"/>
        <c:crosses val="autoZero"/>
        <c:auto val="1"/>
        <c:lblAlgn val="ctr"/>
        <c:lblOffset val="100"/>
        <c:tickLblSkip val="1"/>
        <c:tickMarkSkip val="1"/>
        <c:noMultiLvlLbl val="0"/>
      </c:catAx>
      <c:valAx>
        <c:axId val="16095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5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2719</c:v>
                </c:pt>
                <c:pt idx="5">
                  <c:v>2819</c:v>
                </c:pt>
                <c:pt idx="8">
                  <c:v>2992</c:v>
                </c:pt>
                <c:pt idx="11">
                  <c:v>3069</c:v>
                </c:pt>
                <c:pt idx="14">
                  <c:v>3073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c:v>
                </c:pt>
                <c:pt idx="3">
                  <c:v>7</c:v>
                </c:pt>
                <c:pt idx="6">
                  <c:v>5</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181</c:v>
                </c:pt>
                <c:pt idx="3">
                  <c:v>183</c:v>
                </c:pt>
                <c:pt idx="6">
                  <c:v>116</c:v>
                </c:pt>
                <c:pt idx="9">
                  <c:v>27</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713</c:v>
                </c:pt>
                <c:pt idx="3">
                  <c:v>700</c:v>
                </c:pt>
                <c:pt idx="6">
                  <c:v>697</c:v>
                </c:pt>
                <c:pt idx="9">
                  <c:v>679</c:v>
                </c:pt>
                <c:pt idx="12">
                  <c:v>682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3745</c:v>
                </c:pt>
                <c:pt idx="3">
                  <c:v>3850</c:v>
                </c:pt>
                <c:pt idx="6">
                  <c:v>4056</c:v>
                </c:pt>
                <c:pt idx="9">
                  <c:v>4130</c:v>
                </c:pt>
                <c:pt idx="12">
                  <c:v>4005</c:v>
                </c:pt>
              </c:numCache>
            </c:numRef>
          </c:val>
        </c:ser>
        <c:dLbls>
          <c:showLegendKey val="0"/>
          <c:showVal val="0"/>
          <c:showCatName val="0"/>
          <c:showSerName val="0"/>
          <c:showPercent val="0"/>
          <c:showBubbleSize val="0"/>
        </c:dLbls>
        <c:gapWidth val="100"/>
        <c:overlap val="100"/>
        <c:axId val="159834880"/>
        <c:axId val="15983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1927</c:v>
                </c:pt>
                <c:pt idx="2">
                  <c:v>#N/A</c:v>
                </c:pt>
                <c:pt idx="3">
                  <c:v>#N/A</c:v>
                </c:pt>
                <c:pt idx="4">
                  <c:v>1921</c:v>
                </c:pt>
                <c:pt idx="5">
                  <c:v>#N/A</c:v>
                </c:pt>
                <c:pt idx="6">
                  <c:v>#N/A</c:v>
                </c:pt>
                <c:pt idx="7">
                  <c:v>1882</c:v>
                </c:pt>
                <c:pt idx="8">
                  <c:v>#N/A</c:v>
                </c:pt>
                <c:pt idx="9">
                  <c:v>#N/A</c:v>
                </c:pt>
                <c:pt idx="10">
                  <c:v>1768</c:v>
                </c:pt>
                <c:pt idx="11">
                  <c:v>#N/A</c:v>
                </c:pt>
                <c:pt idx="12">
                  <c:v>#N/A</c:v>
                </c:pt>
                <c:pt idx="13">
                  <c:v>1644</c:v>
                </c:pt>
                <c:pt idx="14">
                  <c:v>#N/A</c:v>
                </c:pt>
              </c:numCache>
            </c:numRef>
          </c:val>
          <c:smooth val="0"/>
        </c:ser>
        <c:dLbls>
          <c:showLegendKey val="0"/>
          <c:showVal val="0"/>
          <c:showCatName val="0"/>
          <c:showSerName val="0"/>
          <c:showPercent val="0"/>
          <c:showBubbleSize val="0"/>
        </c:dLbls>
        <c:marker val="1"/>
        <c:smooth val="0"/>
        <c:axId val="159834880"/>
        <c:axId val="159836800"/>
      </c:lineChart>
      <c:catAx>
        <c:axId val="1598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836800"/>
        <c:crosses val="autoZero"/>
        <c:auto val="1"/>
        <c:lblAlgn val="ctr"/>
        <c:lblOffset val="100"/>
        <c:tickLblSkip val="1"/>
        <c:tickMarkSkip val="1"/>
        <c:noMultiLvlLbl val="0"/>
      </c:catAx>
      <c:valAx>
        <c:axId val="15983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3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27052</c:v>
                </c:pt>
                <c:pt idx="5">
                  <c:v>27792</c:v>
                </c:pt>
                <c:pt idx="8">
                  <c:v>27642</c:v>
                </c:pt>
                <c:pt idx="11">
                  <c:v>28151</c:v>
                </c:pt>
                <c:pt idx="14">
                  <c:v>28051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2352</c:v>
                </c:pt>
                <c:pt idx="5">
                  <c:v>2391</c:v>
                </c:pt>
                <c:pt idx="8">
                  <c:v>2300</c:v>
                </c:pt>
                <c:pt idx="11">
                  <c:v>1886</c:v>
                </c:pt>
                <c:pt idx="14">
                  <c:v>1835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5656</c:v>
                </c:pt>
                <c:pt idx="5">
                  <c:v>6805</c:v>
                </c:pt>
                <c:pt idx="8">
                  <c:v>7602</c:v>
                </c:pt>
                <c:pt idx="11">
                  <c:v>8167</c:v>
                </c:pt>
                <c:pt idx="14">
                  <c:v>9171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32</c:v>
                </c:pt>
                <c:pt idx="3">
                  <c:v>23</c:v>
                </c:pt>
                <c:pt idx="6">
                  <c:v>20</c:v>
                </c:pt>
                <c:pt idx="9">
                  <c:v>58</c:v>
                </c:pt>
                <c:pt idx="12">
                  <c:v>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6000</c:v>
                </c:pt>
                <c:pt idx="3">
                  <c:v>5949</c:v>
                </c:pt>
                <c:pt idx="6">
                  <c:v>5865</c:v>
                </c:pt>
                <c:pt idx="9">
                  <c:v>5863</c:v>
                </c:pt>
                <c:pt idx="12">
                  <c:v>5856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497</c:v>
                </c:pt>
                <c:pt idx="3">
                  <c:v>364</c:v>
                </c:pt>
                <c:pt idx="6">
                  <c:v>399</c:v>
                </c:pt>
                <c:pt idx="9">
                  <c:v>460</c:v>
                </c:pt>
                <c:pt idx="12">
                  <c:v>488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10807</c:v>
                </c:pt>
                <c:pt idx="3">
                  <c:v>11210</c:v>
                </c:pt>
                <c:pt idx="6">
                  <c:v>10883</c:v>
                </c:pt>
                <c:pt idx="9">
                  <c:v>10497</c:v>
                </c:pt>
                <c:pt idx="12">
                  <c:v>10178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c:v>
                </c:pt>
                <c:pt idx="3">
                  <c:v>9</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35136</c:v>
                </c:pt>
                <c:pt idx="3">
                  <c:v>35557</c:v>
                </c:pt>
                <c:pt idx="6">
                  <c:v>35129</c:v>
                </c:pt>
                <c:pt idx="9">
                  <c:v>34801</c:v>
                </c:pt>
                <c:pt idx="12">
                  <c:v>34286</c:v>
                </c:pt>
              </c:numCache>
            </c:numRef>
          </c:val>
        </c:ser>
        <c:dLbls>
          <c:showLegendKey val="0"/>
          <c:showVal val="0"/>
          <c:showCatName val="0"/>
          <c:showSerName val="0"/>
          <c:showPercent val="0"/>
          <c:showBubbleSize val="0"/>
        </c:dLbls>
        <c:gapWidth val="100"/>
        <c:overlap val="100"/>
        <c:axId val="167611008"/>
        <c:axId val="16762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17431</c:v>
                </c:pt>
                <c:pt idx="2">
                  <c:v>#N/A</c:v>
                </c:pt>
                <c:pt idx="3">
                  <c:v>#N/A</c:v>
                </c:pt>
                <c:pt idx="4">
                  <c:v>16125</c:v>
                </c:pt>
                <c:pt idx="5">
                  <c:v>#N/A</c:v>
                </c:pt>
                <c:pt idx="6">
                  <c:v>#N/A</c:v>
                </c:pt>
                <c:pt idx="7">
                  <c:v>14755</c:v>
                </c:pt>
                <c:pt idx="8">
                  <c:v>#N/A</c:v>
                </c:pt>
                <c:pt idx="9">
                  <c:v>#N/A</c:v>
                </c:pt>
                <c:pt idx="10">
                  <c:v>13476</c:v>
                </c:pt>
                <c:pt idx="11">
                  <c:v>#N/A</c:v>
                </c:pt>
                <c:pt idx="12">
                  <c:v>#N/A</c:v>
                </c:pt>
                <c:pt idx="13">
                  <c:v>11805</c:v>
                </c:pt>
                <c:pt idx="14">
                  <c:v>#N/A</c:v>
                </c:pt>
              </c:numCache>
            </c:numRef>
          </c:val>
          <c:smooth val="0"/>
        </c:ser>
        <c:dLbls>
          <c:showLegendKey val="0"/>
          <c:showVal val="0"/>
          <c:showCatName val="0"/>
          <c:showSerName val="0"/>
          <c:showPercent val="0"/>
          <c:showBubbleSize val="0"/>
        </c:dLbls>
        <c:marker val="1"/>
        <c:smooth val="0"/>
        <c:axId val="167611008"/>
        <c:axId val="167621376"/>
      </c:lineChart>
      <c:catAx>
        <c:axId val="1676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621376"/>
        <c:crosses val="autoZero"/>
        <c:auto val="1"/>
        <c:lblAlgn val="ctr"/>
        <c:lblOffset val="100"/>
        <c:tickLblSkip val="1"/>
        <c:tickMarkSkip val="1"/>
        <c:noMultiLvlLbl val="0"/>
      </c:catAx>
      <c:valAx>
        <c:axId val="16762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61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63,687
63,497
336.29
30,636,128
29,834,158
769,024
15,590,341
34,285,563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90.4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活力の導入などによる効率的な行政運営、給与・定員管理の適正化などの行政改革大綱に基づく取組により、前年度から０．０１ポイント増加したものの、依然として厳しい経済状況や社会福祉関係経費の伸びなどの影響を受けて、類似団体平均より０．１５ポイント下回っている。更なる経常経費の抑制、普通建設事業費の重点化、債権管理の強化などによる自主財源の確保、中・長期視点に立った財政運営を図るなど財政改革プランに沿った取組を引き続き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65617</xdr:rowOff>
    </xdr:to>
    <xdr:cxnSp macro="">
      <xdr:nvCxnSpPr>
        <xdr:cNvPr id="71" name="直線コネクタ 70"/>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90" name="テキスト ボックス 89"/>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に基づく継続的な取組により経常経費が減少となった結果、前年度より２．５ポイント改善された。今後も引き続き、行政改革大綱や財政改革プランに基づく取組を通じて人件費及び公債費などの抑制を図るとともに、債権管理の強化などによる自主財源の確保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63</xdr:row>
      <xdr:rowOff>13758</xdr:rowOff>
    </xdr:to>
    <xdr:cxnSp macro="">
      <xdr:nvCxnSpPr>
        <xdr:cNvPr id="131" name="直線コネクタ 130"/>
        <xdr:cNvCxnSpPr/>
      </xdr:nvCxnSpPr>
      <xdr:spPr>
        <a:xfrm flipV="1">
          <a:off x="4114800" y="1071456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63</xdr:row>
      <xdr:rowOff>13758</xdr:rowOff>
    </xdr:to>
    <xdr:cxnSp macro="">
      <xdr:nvCxnSpPr>
        <xdr:cNvPr id="134" name="直線コネクタ 133"/>
        <xdr:cNvCxnSpPr/>
      </xdr:nvCxnSpPr>
      <xdr:spPr>
        <a:xfrm>
          <a:off x="3225800" y="1077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144992</xdr:rowOff>
    </xdr:from>
    <xdr:to>
      <xdr:col>4</xdr:col>
      <xdr:colOff>482600</xdr:colOff>
      <xdr:row>63</xdr:row>
      <xdr:rowOff>25823</xdr:rowOff>
    </xdr:to>
    <xdr:cxnSp macro="">
      <xdr:nvCxnSpPr>
        <xdr:cNvPr id="137" name="直線コネクタ 136"/>
        <xdr:cNvCxnSpPr/>
      </xdr:nvCxnSpPr>
      <xdr:spPr>
        <a:xfrm flipV="1">
          <a:off x="2336800" y="1077489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25823</xdr:rowOff>
    </xdr:from>
    <xdr:to>
      <xdr:col>3</xdr:col>
      <xdr:colOff>279400</xdr:colOff>
      <xdr:row>63</xdr:row>
      <xdr:rowOff>126365</xdr:rowOff>
    </xdr:to>
    <xdr:cxnSp macro="">
      <xdr:nvCxnSpPr>
        <xdr:cNvPr id="140" name="直線コネクタ 139"/>
        <xdr:cNvCxnSpPr/>
      </xdr:nvCxnSpPr>
      <xdr:spPr>
        <a:xfrm flipV="1">
          <a:off x="1447800" y="1082717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0" name="円/楕円 149"/>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1"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2" name="円/楕円 151"/>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49335</xdr:rowOff>
    </xdr:from>
    <xdr:ext cx="736600" cy="259045"/>
    <xdr:sp macro="" textlink="">
      <xdr:nvSpPr>
        <xdr:cNvPr id="153" name="テキスト ボックス 152"/>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94192</xdr:rowOff>
    </xdr:from>
    <xdr:to>
      <xdr:col>4</xdr:col>
      <xdr:colOff>533400</xdr:colOff>
      <xdr:row>63</xdr:row>
      <xdr:rowOff>24342</xdr:rowOff>
    </xdr:to>
    <xdr:sp macro="" textlink="">
      <xdr:nvSpPr>
        <xdr:cNvPr id="154" name="円/楕円 153"/>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34519</xdr:rowOff>
    </xdr:from>
    <xdr:ext cx="762000" cy="259045"/>
    <xdr:sp macro="" textlink="">
      <xdr:nvSpPr>
        <xdr:cNvPr id="155" name="テキスト ボックス 154"/>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146473</xdr:rowOff>
    </xdr:from>
    <xdr:to>
      <xdr:col>3</xdr:col>
      <xdr:colOff>330200</xdr:colOff>
      <xdr:row>63</xdr:row>
      <xdr:rowOff>76623</xdr:rowOff>
    </xdr:to>
    <xdr:sp macro="" textlink="">
      <xdr:nvSpPr>
        <xdr:cNvPr id="156" name="円/楕円 155"/>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61400</xdr:rowOff>
    </xdr:from>
    <xdr:ext cx="762000" cy="259045"/>
    <xdr:sp macro="" textlink="">
      <xdr:nvSpPr>
        <xdr:cNvPr id="157" name="テキスト ボックス 156"/>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75565</xdr:rowOff>
    </xdr:from>
    <xdr:to>
      <xdr:col>2</xdr:col>
      <xdr:colOff>127000</xdr:colOff>
      <xdr:row>64</xdr:row>
      <xdr:rowOff>5715</xdr:rowOff>
    </xdr:to>
    <xdr:sp macro="" textlink="">
      <xdr:nvSpPr>
        <xdr:cNvPr id="158" name="円/楕円 157"/>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161942</xdr:rowOff>
    </xdr:from>
    <xdr:ext cx="762000" cy="259045"/>
    <xdr:sp macro="" textlink="">
      <xdr:nvSpPr>
        <xdr:cNvPr id="159" name="テキスト ボックス 158"/>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人件費が減少した結果、前年度から１，９５２円減少し、引き続き類似団体平均を下回り、改善されている。今後も、行政改革大綱や財政改革プランに基づいた給与・定員管理の適正化及び時間外手当の抑制による人件費の圧縮を図るとともに、予算執行段階での経費節減など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52521</xdr:rowOff>
    </xdr:from>
    <xdr:to>
      <xdr:col>7</xdr:col>
      <xdr:colOff>152400</xdr:colOff>
      <xdr:row>81</xdr:row>
      <xdr:rowOff>55885</xdr:rowOff>
    </xdr:to>
    <xdr:cxnSp macro="">
      <xdr:nvCxnSpPr>
        <xdr:cNvPr id="195" name="直線コネクタ 194"/>
        <xdr:cNvCxnSpPr/>
      </xdr:nvCxnSpPr>
      <xdr:spPr>
        <a:xfrm flipV="1">
          <a:off x="4114800" y="13939971"/>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37297</xdr:rowOff>
    </xdr:from>
    <xdr:ext cx="762000" cy="259045"/>
    <xdr:sp macro="" textlink="">
      <xdr:nvSpPr>
        <xdr:cNvPr id="196" name="人件費・物件費等の状況平均値テキスト"/>
        <xdr:cNvSpPr txBox="1"/>
      </xdr:nvSpPr>
      <xdr:spPr>
        <a:xfrm>
          <a:off x="5041900" y="1392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55423</xdr:rowOff>
    </xdr:from>
    <xdr:to>
      <xdr:col>6</xdr:col>
      <xdr:colOff>0</xdr:colOff>
      <xdr:row>81</xdr:row>
      <xdr:rowOff>55885</xdr:rowOff>
    </xdr:to>
    <xdr:cxnSp macro="">
      <xdr:nvCxnSpPr>
        <xdr:cNvPr id="198" name="直線コネクタ 197"/>
        <xdr:cNvCxnSpPr/>
      </xdr:nvCxnSpPr>
      <xdr:spPr>
        <a:xfrm>
          <a:off x="3225800" y="13942873"/>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51904</xdr:rowOff>
    </xdr:from>
    <xdr:to>
      <xdr:col>4</xdr:col>
      <xdr:colOff>482600</xdr:colOff>
      <xdr:row>81</xdr:row>
      <xdr:rowOff>55423</xdr:rowOff>
    </xdr:to>
    <xdr:cxnSp macro="">
      <xdr:nvCxnSpPr>
        <xdr:cNvPr id="201" name="直線コネクタ 200"/>
        <xdr:cNvCxnSpPr/>
      </xdr:nvCxnSpPr>
      <xdr:spPr>
        <a:xfrm>
          <a:off x="2336800" y="13939354"/>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46327</xdr:rowOff>
    </xdr:from>
    <xdr:to>
      <xdr:col>3</xdr:col>
      <xdr:colOff>279400</xdr:colOff>
      <xdr:row>81</xdr:row>
      <xdr:rowOff>51904</xdr:rowOff>
    </xdr:to>
    <xdr:cxnSp macro="">
      <xdr:nvCxnSpPr>
        <xdr:cNvPr id="204" name="直線コネクタ 203"/>
        <xdr:cNvCxnSpPr/>
      </xdr:nvCxnSpPr>
      <xdr:spPr>
        <a:xfrm>
          <a:off x="1447800" y="13933777"/>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1721</xdr:rowOff>
    </xdr:from>
    <xdr:to>
      <xdr:col>7</xdr:col>
      <xdr:colOff>203200</xdr:colOff>
      <xdr:row>81</xdr:row>
      <xdr:rowOff>103321</xdr:rowOff>
    </xdr:to>
    <xdr:sp macro="" textlink="">
      <xdr:nvSpPr>
        <xdr:cNvPr id="214" name="円/楕円 213"/>
        <xdr:cNvSpPr/>
      </xdr:nvSpPr>
      <xdr:spPr>
        <a:xfrm>
          <a:off x="4902200" y="138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94448</xdr:rowOff>
    </xdr:from>
    <xdr:ext cx="762000" cy="259045"/>
    <xdr:sp macro="" textlink="">
      <xdr:nvSpPr>
        <xdr:cNvPr id="215" name="人件費・物件費等の状況該当値テキスト"/>
        <xdr:cNvSpPr txBox="1"/>
      </xdr:nvSpPr>
      <xdr:spPr>
        <a:xfrm>
          <a:off x="5041900" y="1381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114,156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5085</xdr:rowOff>
    </xdr:from>
    <xdr:to>
      <xdr:col>6</xdr:col>
      <xdr:colOff>50800</xdr:colOff>
      <xdr:row>81</xdr:row>
      <xdr:rowOff>106685</xdr:rowOff>
    </xdr:to>
    <xdr:sp macro="" textlink="">
      <xdr:nvSpPr>
        <xdr:cNvPr id="216" name="円/楕円 215"/>
        <xdr:cNvSpPr/>
      </xdr:nvSpPr>
      <xdr:spPr>
        <a:xfrm>
          <a:off x="4064000" y="138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116862</xdr:rowOff>
    </xdr:from>
    <xdr:ext cx="736600" cy="259045"/>
    <xdr:sp macro="" textlink="">
      <xdr:nvSpPr>
        <xdr:cNvPr id="217" name="テキスト ボックス 216"/>
        <xdr:cNvSpPr txBox="1"/>
      </xdr:nvSpPr>
      <xdr:spPr>
        <a:xfrm>
          <a:off x="3733800" y="13661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4623</xdr:rowOff>
    </xdr:from>
    <xdr:to>
      <xdr:col>4</xdr:col>
      <xdr:colOff>533400</xdr:colOff>
      <xdr:row>81</xdr:row>
      <xdr:rowOff>106223</xdr:rowOff>
    </xdr:to>
    <xdr:sp macro="" textlink="">
      <xdr:nvSpPr>
        <xdr:cNvPr id="218" name="円/楕円 217"/>
        <xdr:cNvSpPr/>
      </xdr:nvSpPr>
      <xdr:spPr>
        <a:xfrm>
          <a:off x="3175000" y="13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116400</xdr:rowOff>
    </xdr:from>
    <xdr:ext cx="762000" cy="259045"/>
    <xdr:sp macro="" textlink="">
      <xdr:nvSpPr>
        <xdr:cNvPr id="219" name="テキスト ボックス 218"/>
        <xdr:cNvSpPr txBox="1"/>
      </xdr:nvSpPr>
      <xdr:spPr>
        <a:xfrm>
          <a:off x="2844800" y="1366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1104</xdr:rowOff>
    </xdr:from>
    <xdr:to>
      <xdr:col>3</xdr:col>
      <xdr:colOff>330200</xdr:colOff>
      <xdr:row>81</xdr:row>
      <xdr:rowOff>102704</xdr:rowOff>
    </xdr:to>
    <xdr:sp macro="" textlink="">
      <xdr:nvSpPr>
        <xdr:cNvPr id="220" name="円/楕円 219"/>
        <xdr:cNvSpPr/>
      </xdr:nvSpPr>
      <xdr:spPr>
        <a:xfrm>
          <a:off x="2286000" y="138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112881</xdr:rowOff>
    </xdr:from>
    <xdr:ext cx="762000" cy="259045"/>
    <xdr:sp macro="" textlink="">
      <xdr:nvSpPr>
        <xdr:cNvPr id="221" name="テキスト ボックス 220"/>
        <xdr:cNvSpPr txBox="1"/>
      </xdr:nvSpPr>
      <xdr:spPr>
        <a:xfrm>
          <a:off x="1955800" y="1365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166977</xdr:rowOff>
    </xdr:from>
    <xdr:to>
      <xdr:col>2</xdr:col>
      <xdr:colOff>127000</xdr:colOff>
      <xdr:row>81</xdr:row>
      <xdr:rowOff>97127</xdr:rowOff>
    </xdr:to>
    <xdr:sp macro="" textlink="">
      <xdr:nvSpPr>
        <xdr:cNvPr id="222" name="円/楕円 221"/>
        <xdr:cNvSpPr/>
      </xdr:nvSpPr>
      <xdr:spPr>
        <a:xfrm>
          <a:off x="1397000" y="138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107304</xdr:rowOff>
    </xdr:from>
    <xdr:ext cx="762000" cy="259045"/>
    <xdr:sp macro="" textlink="">
      <xdr:nvSpPr>
        <xdr:cNvPr id="223" name="テキスト ボックス 222"/>
        <xdr:cNvSpPr txBox="1"/>
      </xdr:nvSpPr>
      <xdr:spPr>
        <a:xfrm>
          <a:off x="1066800" y="1365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旧来からの給与体系により、類似団体平均を２．４ポイント上回っている状況であり、依然として高い水準にある。今後も定員・給与管理の適正化など一層の改善に努めていく。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88</xdr:row>
      <xdr:rowOff>78423</xdr:rowOff>
    </xdr:to>
    <xdr:cxnSp macro="">
      <xdr:nvCxnSpPr>
        <xdr:cNvPr id="253" name="直線コネクタ 252"/>
        <xdr:cNvCxnSpPr/>
      </xdr:nvCxnSpPr>
      <xdr:spPr>
        <a:xfrm flipV="1">
          <a:off x="16179800" y="14635163"/>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78423</xdr:rowOff>
    </xdr:from>
    <xdr:to>
      <xdr:col>23</xdr:col>
      <xdr:colOff>406400</xdr:colOff>
      <xdr:row>88</xdr:row>
      <xdr:rowOff>78423</xdr:rowOff>
    </xdr:to>
    <xdr:cxnSp macro="">
      <xdr:nvCxnSpPr>
        <xdr:cNvPr id="256" name="直線コネクタ 255"/>
        <xdr:cNvCxnSpPr/>
      </xdr:nvCxnSpPr>
      <xdr:spPr>
        <a:xfrm>
          <a:off x="15290800" y="15166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88</xdr:row>
      <xdr:rowOff>78423</xdr:rowOff>
    </xdr:to>
    <xdr:cxnSp macro="">
      <xdr:nvCxnSpPr>
        <xdr:cNvPr id="259" name="直線コネクタ 258"/>
        <xdr:cNvCxnSpPr/>
      </xdr:nvCxnSpPr>
      <xdr:spPr>
        <a:xfrm>
          <a:off x="14401800" y="14647227"/>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86</xdr:row>
      <xdr:rowOff>5080</xdr:rowOff>
    </xdr:to>
    <xdr:cxnSp macro="">
      <xdr:nvCxnSpPr>
        <xdr:cNvPr id="262" name="直線コネクタ 261"/>
        <xdr:cNvCxnSpPr/>
      </xdr:nvCxnSpPr>
      <xdr:spPr>
        <a:xfrm flipV="1">
          <a:off x="13512800" y="1464722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2" name="円/楕円 271"/>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154640</xdr:rowOff>
    </xdr:from>
    <xdr:ext cx="762000" cy="259045"/>
    <xdr:sp macro="" textlink="">
      <xdr:nvSpPr>
        <xdr:cNvPr id="273"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27623</xdr:rowOff>
    </xdr:from>
    <xdr:to>
      <xdr:col>23</xdr:col>
      <xdr:colOff>457200</xdr:colOff>
      <xdr:row>88</xdr:row>
      <xdr:rowOff>129223</xdr:rowOff>
    </xdr:to>
    <xdr:sp macro="" textlink="">
      <xdr:nvSpPr>
        <xdr:cNvPr id="274" name="円/楕円 273"/>
        <xdr:cNvSpPr/>
      </xdr:nvSpPr>
      <xdr:spPr>
        <a:xfrm>
          <a:off x="16129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114000</xdr:rowOff>
    </xdr:from>
    <xdr:ext cx="736600" cy="259045"/>
    <xdr:sp macro="" textlink="">
      <xdr:nvSpPr>
        <xdr:cNvPr id="275" name="テキスト ボックス 274"/>
        <xdr:cNvSpPr txBox="1"/>
      </xdr:nvSpPr>
      <xdr:spPr>
        <a:xfrm>
          <a:off x="15798800" y="1520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27623</xdr:rowOff>
    </xdr:from>
    <xdr:to>
      <xdr:col>22</xdr:col>
      <xdr:colOff>254000</xdr:colOff>
      <xdr:row>88</xdr:row>
      <xdr:rowOff>129223</xdr:rowOff>
    </xdr:to>
    <xdr:sp macro="" textlink="">
      <xdr:nvSpPr>
        <xdr:cNvPr id="276" name="円/楕円 275"/>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114000</xdr:rowOff>
    </xdr:from>
    <xdr:ext cx="762000" cy="259045"/>
    <xdr:sp macro="" textlink="">
      <xdr:nvSpPr>
        <xdr:cNvPr id="277" name="テキスト ボックス 276"/>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8" name="円/楕円 277"/>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109554</xdr:rowOff>
    </xdr:from>
    <xdr:ext cx="762000" cy="259045"/>
    <xdr:sp macro="" textlink="">
      <xdr:nvSpPr>
        <xdr:cNvPr id="279" name="テキスト ボックス 278"/>
        <xdr:cNvSpPr txBox="1"/>
      </xdr:nvSpPr>
      <xdr:spPr>
        <a:xfrm>
          <a:off x="14020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0" name="円/楕円 279"/>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1" name="テキスト ボックス 280"/>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０９人増加し、類似団体平均より０．９９人上回っている。これまで、合併による職員数の急増に対し、集中改革プランや行政改革大綱に基づく削減を実施してきたところであり、今後も定員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67673</xdr:rowOff>
    </xdr:to>
    <xdr:cxnSp macro="">
      <xdr:nvCxnSpPr>
        <xdr:cNvPr id="318" name="直線コネクタ 317"/>
        <xdr:cNvCxnSpPr/>
      </xdr:nvCxnSpPr>
      <xdr:spPr>
        <a:xfrm>
          <a:off x="16179800" y="1051578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19"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57331</xdr:rowOff>
    </xdr:to>
    <xdr:cxnSp macro="">
      <xdr:nvCxnSpPr>
        <xdr:cNvPr id="321" name="直線コネクタ 320"/>
        <xdr:cNvCxnSpPr/>
      </xdr:nvCxnSpPr>
      <xdr:spPr>
        <a:xfrm>
          <a:off x="15290800" y="105054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3" name="テキスト ボックス 322"/>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45841</xdr:rowOff>
    </xdr:from>
    <xdr:to>
      <xdr:col>22</xdr:col>
      <xdr:colOff>203200</xdr:colOff>
      <xdr:row>61</xdr:row>
      <xdr:rowOff>46990</xdr:rowOff>
    </xdr:to>
    <xdr:cxnSp macro="">
      <xdr:nvCxnSpPr>
        <xdr:cNvPr id="324" name="直線コネクタ 323"/>
        <xdr:cNvCxnSpPr/>
      </xdr:nvCxnSpPr>
      <xdr:spPr>
        <a:xfrm>
          <a:off x="14401800" y="1050429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26" name="テキスト ボックス 325"/>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45841</xdr:rowOff>
    </xdr:to>
    <xdr:cxnSp macro="">
      <xdr:nvCxnSpPr>
        <xdr:cNvPr id="327" name="直線コネクタ 326"/>
        <xdr:cNvCxnSpPr/>
      </xdr:nvCxnSpPr>
      <xdr:spPr>
        <a:xfrm>
          <a:off x="13512800" y="1049854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29" name="テキスト ボックス 328"/>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1" name="テキスト ボックス 330"/>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16873</xdr:rowOff>
    </xdr:from>
    <xdr:to>
      <xdr:col>24</xdr:col>
      <xdr:colOff>609600</xdr:colOff>
      <xdr:row>61</xdr:row>
      <xdr:rowOff>118473</xdr:rowOff>
    </xdr:to>
    <xdr:sp macro="" textlink="">
      <xdr:nvSpPr>
        <xdr:cNvPr id="337" name="円/楕円 336"/>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160400</xdr:rowOff>
    </xdr:from>
    <xdr:ext cx="762000" cy="259045"/>
    <xdr:sp macro="" textlink="">
      <xdr:nvSpPr>
        <xdr:cNvPr id="338" name="定員管理の状況該当値テキスト"/>
        <xdr:cNvSpPr txBox="1"/>
      </xdr:nvSpPr>
      <xdr:spPr>
        <a:xfrm>
          <a:off x="17106900" y="104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39" name="円/楕円 338"/>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92908</xdr:rowOff>
    </xdr:from>
    <xdr:ext cx="736600" cy="259045"/>
    <xdr:sp macro="" textlink="">
      <xdr:nvSpPr>
        <xdr:cNvPr id="340" name="テキスト ボックス 339"/>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1" name="円/楕円 340"/>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42" name="テキスト ボックス 341"/>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166491</xdr:rowOff>
    </xdr:from>
    <xdr:to>
      <xdr:col>21</xdr:col>
      <xdr:colOff>50800</xdr:colOff>
      <xdr:row>61</xdr:row>
      <xdr:rowOff>96641</xdr:rowOff>
    </xdr:to>
    <xdr:sp macro="" textlink="">
      <xdr:nvSpPr>
        <xdr:cNvPr id="343" name="円/楕円 342"/>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81418</xdr:rowOff>
    </xdr:from>
    <xdr:ext cx="762000" cy="259045"/>
    <xdr:sp macro="" textlink="">
      <xdr:nvSpPr>
        <xdr:cNvPr id="344" name="テキスト ボックス 343"/>
        <xdr:cNvSpPr txBox="1"/>
      </xdr:nvSpPr>
      <xdr:spPr>
        <a:xfrm>
          <a:off x="14020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45" name="円/楕円 344"/>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101073</xdr:rowOff>
    </xdr:from>
    <xdr:ext cx="762000" cy="259045"/>
    <xdr:sp macro="" textlink="">
      <xdr:nvSpPr>
        <xdr:cNvPr id="346" name="テキスト ボックス 345"/>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改革プランにおいて、単年度に発行する地方債の上限額（臨時財政対策債を除く）を２１億円と設定し、交付税算入率の高い有利な地方債の発行に努めてきたことなどにより、前年度から０．７ポイント減少したものの、類似団体平均を３．９ポイント上回っており、依然として高い水準となっている。引き続き、起債発行の抑制に努め、数値の改善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166688</xdr:rowOff>
    </xdr:from>
    <xdr:to>
      <xdr:col>24</xdr:col>
      <xdr:colOff>558800</xdr:colOff>
      <xdr:row>42</xdr:row>
      <xdr:rowOff>37465</xdr:rowOff>
    </xdr:to>
    <xdr:cxnSp macro="">
      <xdr:nvCxnSpPr>
        <xdr:cNvPr id="376" name="直線コネクタ 375"/>
        <xdr:cNvCxnSpPr/>
      </xdr:nvCxnSpPr>
      <xdr:spPr>
        <a:xfrm flipV="1">
          <a:off x="16179800" y="719613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7"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37465</xdr:rowOff>
    </xdr:from>
    <xdr:to>
      <xdr:col>23</xdr:col>
      <xdr:colOff>406400</xdr:colOff>
      <xdr:row>42</xdr:row>
      <xdr:rowOff>73660</xdr:rowOff>
    </xdr:to>
    <xdr:cxnSp macro="">
      <xdr:nvCxnSpPr>
        <xdr:cNvPr id="379" name="直線コネクタ 378"/>
        <xdr:cNvCxnSpPr/>
      </xdr:nvCxnSpPr>
      <xdr:spPr>
        <a:xfrm flipV="1">
          <a:off x="15290800" y="7238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1" name="テキスト ボックス 380"/>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97790</xdr:rowOff>
    </xdr:to>
    <xdr:cxnSp macro="">
      <xdr:nvCxnSpPr>
        <xdr:cNvPr id="382" name="直線コネクタ 381"/>
        <xdr:cNvCxnSpPr/>
      </xdr:nvCxnSpPr>
      <xdr:spPr>
        <a:xfrm flipV="1">
          <a:off x="14401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4" name="テキスト ボックス 383"/>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109855</xdr:rowOff>
    </xdr:to>
    <xdr:cxnSp macro="">
      <xdr:nvCxnSpPr>
        <xdr:cNvPr id="385" name="直線コネクタ 384"/>
        <xdr:cNvCxnSpPr/>
      </xdr:nvCxnSpPr>
      <xdr:spPr>
        <a:xfrm flipV="1">
          <a:off x="13512800" y="7298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87" name="テキスト ボックス 386"/>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89" name="テキスト ボックス 388"/>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115888</xdr:rowOff>
    </xdr:from>
    <xdr:to>
      <xdr:col>24</xdr:col>
      <xdr:colOff>609600</xdr:colOff>
      <xdr:row>42</xdr:row>
      <xdr:rowOff>46038</xdr:rowOff>
    </xdr:to>
    <xdr:sp macro="" textlink="">
      <xdr:nvSpPr>
        <xdr:cNvPr id="395" name="円/楕円 394"/>
        <xdr:cNvSpPr/>
      </xdr:nvSpPr>
      <xdr:spPr>
        <a:xfrm>
          <a:off x="16967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87965</xdr:rowOff>
    </xdr:from>
    <xdr:ext cx="762000" cy="259045"/>
    <xdr:sp macro="" textlink="">
      <xdr:nvSpPr>
        <xdr:cNvPr id="396" name="公債費負担の状況該当値テキスト"/>
        <xdr:cNvSpPr txBox="1"/>
      </xdr:nvSpPr>
      <xdr:spPr>
        <a:xfrm>
          <a:off x="17106900" y="711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158115</xdr:rowOff>
    </xdr:from>
    <xdr:to>
      <xdr:col>23</xdr:col>
      <xdr:colOff>457200</xdr:colOff>
      <xdr:row>42</xdr:row>
      <xdr:rowOff>88265</xdr:rowOff>
    </xdr:to>
    <xdr:sp macro="" textlink="">
      <xdr:nvSpPr>
        <xdr:cNvPr id="397" name="円/楕円 396"/>
        <xdr:cNvSpPr/>
      </xdr:nvSpPr>
      <xdr:spPr>
        <a:xfrm>
          <a:off x="16129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73042</xdr:rowOff>
    </xdr:from>
    <xdr:ext cx="736600" cy="259045"/>
    <xdr:sp macro="" textlink="">
      <xdr:nvSpPr>
        <xdr:cNvPr id="398" name="テキスト ボックス 397"/>
        <xdr:cNvSpPr txBox="1"/>
      </xdr:nvSpPr>
      <xdr:spPr>
        <a:xfrm>
          <a:off x="15798800" y="727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9" name="円/楕円 398"/>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0" name="テキスト ボックス 39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1" name="円/楕円 400"/>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2" name="テキスト ボックス 401"/>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59055</xdr:rowOff>
    </xdr:from>
    <xdr:to>
      <xdr:col>19</xdr:col>
      <xdr:colOff>533400</xdr:colOff>
      <xdr:row>42</xdr:row>
      <xdr:rowOff>160655</xdr:rowOff>
    </xdr:to>
    <xdr:sp macro="" textlink="">
      <xdr:nvSpPr>
        <xdr:cNvPr id="403" name="円/楕円 402"/>
        <xdr:cNvSpPr/>
      </xdr:nvSpPr>
      <xdr:spPr>
        <a:xfrm>
          <a:off x="13462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145432</xdr:rowOff>
    </xdr:from>
    <xdr:ext cx="762000" cy="259045"/>
    <xdr:sp macro="" textlink="">
      <xdr:nvSpPr>
        <xdr:cNvPr id="404" name="テキスト ボックス 403"/>
        <xdr:cNvSpPr txBox="1"/>
      </xdr:nvSpPr>
      <xdr:spPr>
        <a:xfrm>
          <a:off x="13131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新規発行の抑制による地方債現在高の減少、また、財政調整基金の積み増しなどによる基金残高の増加により、前年度から１３．３ポイント減少しているものの、類似団体平均を４０．１ポイントも上回っており、まだまだ改善の余地がある。今後も起債の新規発行の抑制など財政改革プランに基づく取組を推進し、将来負担の健全化に努め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30988</xdr:rowOff>
    </xdr:from>
    <xdr:to>
      <xdr:col>24</xdr:col>
      <xdr:colOff>558800</xdr:colOff>
      <xdr:row>18</xdr:row>
      <xdr:rowOff>111220</xdr:rowOff>
    </xdr:to>
    <xdr:cxnSp macro="">
      <xdr:nvCxnSpPr>
        <xdr:cNvPr id="434" name="直線コネクタ 433"/>
        <xdr:cNvCxnSpPr/>
      </xdr:nvCxnSpPr>
      <xdr:spPr>
        <a:xfrm flipV="1">
          <a:off x="16179800" y="3117088"/>
          <a:ext cx="8382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5"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111220</xdr:rowOff>
    </xdr:from>
    <xdr:to>
      <xdr:col>23</xdr:col>
      <xdr:colOff>406400</xdr:colOff>
      <xdr:row>19</xdr:row>
      <xdr:rowOff>1302</xdr:rowOff>
    </xdr:to>
    <xdr:cxnSp macro="">
      <xdr:nvCxnSpPr>
        <xdr:cNvPr id="437" name="直線コネクタ 436"/>
        <xdr:cNvCxnSpPr/>
      </xdr:nvCxnSpPr>
      <xdr:spPr>
        <a:xfrm flipV="1">
          <a:off x="15290800" y="3197320"/>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39" name="テキスト ボックス 438"/>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1302</xdr:rowOff>
    </xdr:from>
    <xdr:to>
      <xdr:col>22</xdr:col>
      <xdr:colOff>203200</xdr:colOff>
      <xdr:row>19</xdr:row>
      <xdr:rowOff>59817</xdr:rowOff>
    </xdr:to>
    <xdr:cxnSp macro="">
      <xdr:nvCxnSpPr>
        <xdr:cNvPr id="440" name="直線コネクタ 439"/>
        <xdr:cNvCxnSpPr/>
      </xdr:nvCxnSpPr>
      <xdr:spPr>
        <a:xfrm flipV="1">
          <a:off x="14401800" y="3258852"/>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2" name="テキスト ボックス 441"/>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59817</xdr:rowOff>
    </xdr:from>
    <xdr:to>
      <xdr:col>21</xdr:col>
      <xdr:colOff>0</xdr:colOff>
      <xdr:row>19</xdr:row>
      <xdr:rowOff>154527</xdr:rowOff>
    </xdr:to>
    <xdr:cxnSp macro="">
      <xdr:nvCxnSpPr>
        <xdr:cNvPr id="443" name="直線コネクタ 442"/>
        <xdr:cNvCxnSpPr/>
      </xdr:nvCxnSpPr>
      <xdr:spPr>
        <a:xfrm flipV="1">
          <a:off x="13512800" y="3317367"/>
          <a:ext cx="8890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5" name="テキスト ボックス 444"/>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47" name="テキスト ボックス 446"/>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151638</xdr:rowOff>
    </xdr:from>
    <xdr:to>
      <xdr:col>24</xdr:col>
      <xdr:colOff>609600</xdr:colOff>
      <xdr:row>18</xdr:row>
      <xdr:rowOff>81788</xdr:rowOff>
    </xdr:to>
    <xdr:sp macro="" textlink="">
      <xdr:nvSpPr>
        <xdr:cNvPr id="453" name="円/楕円 452"/>
        <xdr:cNvSpPr/>
      </xdr:nvSpPr>
      <xdr:spPr>
        <a:xfrm>
          <a:off x="16967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123715</xdr:rowOff>
    </xdr:from>
    <xdr:ext cx="762000" cy="259045"/>
    <xdr:sp macro="" textlink="">
      <xdr:nvSpPr>
        <xdr:cNvPr id="454" name="将来負担の状況該当値テキスト"/>
        <xdr:cNvSpPr txBox="1"/>
      </xdr:nvSpPr>
      <xdr:spPr>
        <a:xfrm>
          <a:off x="17106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60420</xdr:rowOff>
    </xdr:from>
    <xdr:to>
      <xdr:col>23</xdr:col>
      <xdr:colOff>457200</xdr:colOff>
      <xdr:row>18</xdr:row>
      <xdr:rowOff>162020</xdr:rowOff>
    </xdr:to>
    <xdr:sp macro="" textlink="">
      <xdr:nvSpPr>
        <xdr:cNvPr id="455" name="円/楕円 454"/>
        <xdr:cNvSpPr/>
      </xdr:nvSpPr>
      <xdr:spPr>
        <a:xfrm>
          <a:off x="16129000" y="31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146797</xdr:rowOff>
    </xdr:from>
    <xdr:ext cx="736600" cy="259045"/>
    <xdr:sp macro="" textlink="">
      <xdr:nvSpPr>
        <xdr:cNvPr id="456" name="テキスト ボックス 455"/>
        <xdr:cNvSpPr txBox="1"/>
      </xdr:nvSpPr>
      <xdr:spPr>
        <a:xfrm>
          <a:off x="15798800" y="32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121952</xdr:rowOff>
    </xdr:from>
    <xdr:to>
      <xdr:col>22</xdr:col>
      <xdr:colOff>254000</xdr:colOff>
      <xdr:row>19</xdr:row>
      <xdr:rowOff>52101</xdr:rowOff>
    </xdr:to>
    <xdr:sp macro="" textlink="">
      <xdr:nvSpPr>
        <xdr:cNvPr id="457" name="円/楕円 456"/>
        <xdr:cNvSpPr/>
      </xdr:nvSpPr>
      <xdr:spPr>
        <a:xfrm>
          <a:off x="15240000" y="32080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36879</xdr:rowOff>
    </xdr:from>
    <xdr:ext cx="762000" cy="259045"/>
    <xdr:sp macro="" textlink="">
      <xdr:nvSpPr>
        <xdr:cNvPr id="458" name="テキスト ボックス 457"/>
        <xdr:cNvSpPr txBox="1"/>
      </xdr:nvSpPr>
      <xdr:spPr>
        <a:xfrm>
          <a:off x="14909800" y="329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9017</xdr:rowOff>
    </xdr:from>
    <xdr:to>
      <xdr:col>21</xdr:col>
      <xdr:colOff>50800</xdr:colOff>
      <xdr:row>19</xdr:row>
      <xdr:rowOff>110617</xdr:rowOff>
    </xdr:to>
    <xdr:sp macro="" textlink="">
      <xdr:nvSpPr>
        <xdr:cNvPr id="459" name="円/楕円 458"/>
        <xdr:cNvSpPr/>
      </xdr:nvSpPr>
      <xdr:spPr>
        <a:xfrm>
          <a:off x="14351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95394</xdr:rowOff>
    </xdr:from>
    <xdr:ext cx="762000" cy="259045"/>
    <xdr:sp macro="" textlink="">
      <xdr:nvSpPr>
        <xdr:cNvPr id="460" name="テキスト ボックス 459"/>
        <xdr:cNvSpPr txBox="1"/>
      </xdr:nvSpPr>
      <xdr:spPr>
        <a:xfrm>
          <a:off x="14020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103727</xdr:rowOff>
    </xdr:from>
    <xdr:to>
      <xdr:col>19</xdr:col>
      <xdr:colOff>533400</xdr:colOff>
      <xdr:row>20</xdr:row>
      <xdr:rowOff>33877</xdr:rowOff>
    </xdr:to>
    <xdr:sp macro="" textlink="">
      <xdr:nvSpPr>
        <xdr:cNvPr id="461" name="円/楕円 460"/>
        <xdr:cNvSpPr/>
      </xdr:nvSpPr>
      <xdr:spPr>
        <a:xfrm>
          <a:off x="13462000" y="33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18654</xdr:rowOff>
    </xdr:from>
    <xdr:ext cx="762000" cy="259045"/>
    <xdr:sp macro="" textlink="">
      <xdr:nvSpPr>
        <xdr:cNvPr id="462" name="テキスト ボックス 461"/>
        <xdr:cNvSpPr txBox="1"/>
      </xdr:nvSpPr>
      <xdr:spPr>
        <a:xfrm>
          <a:off x="13131800" y="344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63,687
63,497
336.29
30,636,128
29,834,158
769,024
15,590,341
34,285,563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90.4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０．９ポイント上回っているものの、集中改革プランや行政改革大綱に基づいた職員数の削減、時間外手当の枠配分及び休日時間外勤務の完全振休化などの取組により、近年は減少傾向となっており、前年度から１．１ポイント減少した。今後も人件費の抑制に努めるとともに、平成２８年度までに２０人の純減を目指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153670</xdr:rowOff>
    </xdr:to>
    <xdr:cxnSp macro="">
      <xdr:nvCxnSpPr>
        <xdr:cNvPr id="65" name="直線コネクタ 64"/>
        <xdr:cNvCxnSpPr/>
      </xdr:nvCxnSpPr>
      <xdr:spPr>
        <a:xfrm flipV="1">
          <a:off x="3987800" y="6413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35560</xdr:rowOff>
    </xdr:to>
    <xdr:cxnSp macro="">
      <xdr:nvCxnSpPr>
        <xdr:cNvPr id="68" name="直線コネクタ 67"/>
        <xdr:cNvCxnSpPr/>
      </xdr:nvCxnSpPr>
      <xdr:spPr>
        <a:xfrm flipV="1">
          <a:off x="3098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96520</xdr:rowOff>
    </xdr:to>
    <xdr:cxnSp macro="">
      <xdr:nvCxnSpPr>
        <xdr:cNvPr id="71" name="直線コネクタ 70"/>
        <xdr:cNvCxnSpPr/>
      </xdr:nvCxnSpPr>
      <xdr:spPr>
        <a:xfrm flipV="1">
          <a:off x="2209800" y="655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157480</xdr:rowOff>
    </xdr:to>
    <xdr:cxnSp macro="">
      <xdr:nvCxnSpPr>
        <xdr:cNvPr id="74" name="直線コネクタ 73"/>
        <xdr:cNvCxnSpPr/>
      </xdr:nvCxnSpPr>
      <xdr:spPr>
        <a:xfrm flipV="1">
          <a:off x="1320800" y="661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4" name="円/楕円 83"/>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5"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6" name="円/楕円 85"/>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17797</xdr:rowOff>
    </xdr:from>
    <xdr:ext cx="736600" cy="259045"/>
    <xdr:sp macro="" textlink="">
      <xdr:nvSpPr>
        <xdr:cNvPr id="87" name="テキスト ボックス 86"/>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8" name="円/楕円 87"/>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9" name="テキスト ボックス 88"/>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0" name="円/楕円 89"/>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1" name="テキスト ボックス 90"/>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92" name="円/楕円 91"/>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93" name="テキスト ボックス 92"/>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２ポイント増加したものの、類似団体平均よりは２．６ポイント下回っている。各種委託料が増加傾向であるが、今後も予算編成段階での一定の削減目標を盛り込むとともに、執行段階での更なる節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130810</xdr:rowOff>
    </xdr:to>
    <xdr:cxnSp macro="">
      <xdr:nvCxnSpPr>
        <xdr:cNvPr id="126" name="直線コネクタ 125"/>
        <xdr:cNvCxnSpPr/>
      </xdr:nvCxnSpPr>
      <xdr:spPr>
        <a:xfrm>
          <a:off x="15671800" y="2687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115570</xdr:rowOff>
    </xdr:to>
    <xdr:cxnSp macro="">
      <xdr:nvCxnSpPr>
        <xdr:cNvPr id="129" name="直線コネクタ 128"/>
        <xdr:cNvCxnSpPr/>
      </xdr:nvCxnSpPr>
      <xdr:spPr>
        <a:xfrm>
          <a:off x="14782800" y="263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130810</xdr:rowOff>
    </xdr:to>
    <xdr:cxnSp macro="">
      <xdr:nvCxnSpPr>
        <xdr:cNvPr id="132" name="直線コネクタ 131"/>
        <xdr:cNvCxnSpPr/>
      </xdr:nvCxnSpPr>
      <xdr:spPr>
        <a:xfrm flipV="1">
          <a:off x="13893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15</xdr:row>
      <xdr:rowOff>146050</xdr:rowOff>
    </xdr:to>
    <xdr:cxnSp macro="">
      <xdr:nvCxnSpPr>
        <xdr:cNvPr id="135" name="直線コネクタ 134"/>
        <xdr:cNvCxnSpPr/>
      </xdr:nvCxnSpPr>
      <xdr:spPr>
        <a:xfrm flipV="1">
          <a:off x="13004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5" name="円/楕円 144"/>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6"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7" name="円/楕円 146"/>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8" name="テキスト ボックス 147"/>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9" name="円/楕円 148"/>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50" name="テキスト ボックス 149"/>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1" name="円/楕円 150"/>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2" name="テキスト ボックス 151"/>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3" name="円/楕円 152"/>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4" name="テキスト ボックス 153"/>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がい者福祉サービスに係る社会保障給付費が増加しているものの、児童手当や生活保護費が抑制されたことで前年度並みの結果となった。しかしながら、類似団体平均より２．０ポイント上回る高い水準になっていることと、社会保障費については今後も増加が見込まれていることから、扶助費全体の適正な実施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168148</xdr:rowOff>
    </xdr:from>
    <xdr:to>
      <xdr:col>7</xdr:col>
      <xdr:colOff>15875</xdr:colOff>
      <xdr:row>57</xdr:row>
      <xdr:rowOff>5842</xdr:rowOff>
    </xdr:to>
    <xdr:cxnSp macro="">
      <xdr:nvCxnSpPr>
        <xdr:cNvPr id="185" name="直線コネクタ 184"/>
        <xdr:cNvCxnSpPr/>
      </xdr:nvCxnSpPr>
      <xdr:spPr>
        <a:xfrm flipV="1">
          <a:off x="3987800" y="9769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5842</xdr:rowOff>
    </xdr:from>
    <xdr:to>
      <xdr:col>5</xdr:col>
      <xdr:colOff>549275</xdr:colOff>
      <xdr:row>57</xdr:row>
      <xdr:rowOff>5842</xdr:rowOff>
    </xdr:to>
    <xdr:cxnSp macro="">
      <xdr:nvCxnSpPr>
        <xdr:cNvPr id="188" name="直線コネクタ 187"/>
        <xdr:cNvCxnSpPr/>
      </xdr:nvCxnSpPr>
      <xdr:spPr>
        <a:xfrm>
          <a:off x="3098800" y="9778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5842</xdr:rowOff>
    </xdr:from>
    <xdr:to>
      <xdr:col>4</xdr:col>
      <xdr:colOff>346075</xdr:colOff>
      <xdr:row>57</xdr:row>
      <xdr:rowOff>24130</xdr:rowOff>
    </xdr:to>
    <xdr:cxnSp macro="">
      <xdr:nvCxnSpPr>
        <xdr:cNvPr id="191" name="直線コネクタ 190"/>
        <xdr:cNvCxnSpPr/>
      </xdr:nvCxnSpPr>
      <xdr:spPr>
        <a:xfrm flipV="1">
          <a:off x="2209800" y="9778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131572</xdr:rowOff>
    </xdr:from>
    <xdr:to>
      <xdr:col>3</xdr:col>
      <xdr:colOff>142875</xdr:colOff>
      <xdr:row>57</xdr:row>
      <xdr:rowOff>24130</xdr:rowOff>
    </xdr:to>
    <xdr:cxnSp macro="">
      <xdr:nvCxnSpPr>
        <xdr:cNvPr id="194" name="直線コネクタ 193"/>
        <xdr:cNvCxnSpPr/>
      </xdr:nvCxnSpPr>
      <xdr:spPr>
        <a:xfrm>
          <a:off x="1320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117348</xdr:rowOff>
    </xdr:from>
    <xdr:to>
      <xdr:col>7</xdr:col>
      <xdr:colOff>66675</xdr:colOff>
      <xdr:row>57</xdr:row>
      <xdr:rowOff>47498</xdr:rowOff>
    </xdr:to>
    <xdr:sp macro="" textlink="">
      <xdr:nvSpPr>
        <xdr:cNvPr id="204" name="円/楕円 203"/>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89425</xdr:rowOff>
    </xdr:from>
    <xdr:ext cx="762000" cy="259045"/>
    <xdr:sp macro="" textlink="">
      <xdr:nvSpPr>
        <xdr:cNvPr id="205" name="扶助費該当値テキスト"/>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126492</xdr:rowOff>
    </xdr:from>
    <xdr:to>
      <xdr:col>5</xdr:col>
      <xdr:colOff>600075</xdr:colOff>
      <xdr:row>57</xdr:row>
      <xdr:rowOff>56642</xdr:rowOff>
    </xdr:to>
    <xdr:sp macro="" textlink="">
      <xdr:nvSpPr>
        <xdr:cNvPr id="206" name="円/楕円 205"/>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41419</xdr:rowOff>
    </xdr:from>
    <xdr:ext cx="736600" cy="259045"/>
    <xdr:sp macro="" textlink="">
      <xdr:nvSpPr>
        <xdr:cNvPr id="207" name="テキスト ボックス 206"/>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126492</xdr:rowOff>
    </xdr:from>
    <xdr:to>
      <xdr:col>4</xdr:col>
      <xdr:colOff>396875</xdr:colOff>
      <xdr:row>57</xdr:row>
      <xdr:rowOff>56642</xdr:rowOff>
    </xdr:to>
    <xdr:sp macro="" textlink="">
      <xdr:nvSpPr>
        <xdr:cNvPr id="208" name="円/楕円 207"/>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41419</xdr:rowOff>
    </xdr:from>
    <xdr:ext cx="762000" cy="259045"/>
    <xdr:sp macro="" textlink="">
      <xdr:nvSpPr>
        <xdr:cNvPr id="209" name="テキスト ボックス 208"/>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10" name="円/楕円 209"/>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59707</xdr:rowOff>
    </xdr:from>
    <xdr:ext cx="762000" cy="259045"/>
    <xdr:sp macro="" textlink="">
      <xdr:nvSpPr>
        <xdr:cNvPr id="211" name="テキスト ボックス 210"/>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80772</xdr:rowOff>
    </xdr:from>
    <xdr:to>
      <xdr:col>1</xdr:col>
      <xdr:colOff>676275</xdr:colOff>
      <xdr:row>57</xdr:row>
      <xdr:rowOff>10922</xdr:rowOff>
    </xdr:to>
    <xdr:sp macro="" textlink="">
      <xdr:nvSpPr>
        <xdr:cNvPr id="212" name="円/楕円 211"/>
        <xdr:cNvSpPr/>
      </xdr:nvSpPr>
      <xdr:spPr>
        <a:xfrm>
          <a:off x="1270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167149</xdr:rowOff>
    </xdr:from>
    <xdr:ext cx="762000" cy="259045"/>
    <xdr:sp macro="" textlink="">
      <xdr:nvSpPr>
        <xdr:cNvPr id="213" name="テキスト ボックス 212"/>
        <xdr:cNvSpPr txBox="1"/>
      </xdr:nvSpPr>
      <xdr:spPr>
        <a:xfrm>
          <a:off x="939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５ポイント減少し、類似団体平均より０．２ポイント下回っている。国民健康保険・介護保険などの社会保障関連特別会計への繰出金については、高齢化などの影響により今後も増加が見込まれるが、受益者負担の適正化、コスト縮減及び業務の効率化・合理化に取り組み、繰出金の抑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16510</xdr:rowOff>
    </xdr:to>
    <xdr:cxnSp macro="">
      <xdr:nvCxnSpPr>
        <xdr:cNvPr id="246" name="直線コネクタ 245"/>
        <xdr:cNvCxnSpPr/>
      </xdr:nvCxnSpPr>
      <xdr:spPr>
        <a:xfrm flipV="1">
          <a:off x="15671800" y="9751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16510</xdr:rowOff>
    </xdr:to>
    <xdr:cxnSp macro="">
      <xdr:nvCxnSpPr>
        <xdr:cNvPr id="249" name="直線コネクタ 248"/>
        <xdr:cNvCxnSpPr/>
      </xdr:nvCxnSpPr>
      <xdr:spPr>
        <a:xfrm>
          <a:off x="14782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149860</xdr:rowOff>
    </xdr:to>
    <xdr:cxnSp macro="">
      <xdr:nvCxnSpPr>
        <xdr:cNvPr id="252" name="直線コネクタ 251"/>
        <xdr:cNvCxnSpPr/>
      </xdr:nvCxnSpPr>
      <xdr:spPr>
        <a:xfrm>
          <a:off x="13893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142240</xdr:rowOff>
    </xdr:to>
    <xdr:cxnSp macro="">
      <xdr:nvCxnSpPr>
        <xdr:cNvPr id="255" name="直線コネクタ 254"/>
        <xdr:cNvCxnSpPr/>
      </xdr:nvCxnSpPr>
      <xdr:spPr>
        <a:xfrm flipV="1">
          <a:off x="13004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5" name="円/楕円 264"/>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6"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7" name="円/楕円 266"/>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68" name="テキスト ボックス 26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9" name="円/楕円 268"/>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0" name="テキスト ボックス 26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1" name="円/楕円 27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2" name="テキスト ボックス 27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3" name="円/楕円 272"/>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4" name="テキスト ボックス 27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２ポイント減少し、類似団体平均より５．９ポイント下回っている。今後も「新しい補助金の交付制度」に基づき補助金の必要性や効果などを精査していくとともに、予算編成段階での一定の削減目標を盛り込むとともに、執行段階での更なる節減に努め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108712</xdr:rowOff>
    </xdr:to>
    <xdr:cxnSp macro="">
      <xdr:nvCxnSpPr>
        <xdr:cNvPr id="304" name="直線コネクタ 303"/>
        <xdr:cNvCxnSpPr/>
      </xdr:nvCxnSpPr>
      <xdr:spPr>
        <a:xfrm flipV="1">
          <a:off x="15671800" y="5928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113284</xdr:rowOff>
    </xdr:to>
    <xdr:cxnSp macro="">
      <xdr:nvCxnSpPr>
        <xdr:cNvPr id="307" name="直線コネクタ 306"/>
        <xdr:cNvCxnSpPr/>
      </xdr:nvCxnSpPr>
      <xdr:spPr>
        <a:xfrm flipV="1">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113284</xdr:rowOff>
    </xdr:from>
    <xdr:to>
      <xdr:col>21</xdr:col>
      <xdr:colOff>361950</xdr:colOff>
      <xdr:row>34</xdr:row>
      <xdr:rowOff>154432</xdr:rowOff>
    </xdr:to>
    <xdr:cxnSp macro="">
      <xdr:nvCxnSpPr>
        <xdr:cNvPr id="310" name="直線コネクタ 309"/>
        <xdr:cNvCxnSpPr/>
      </xdr:nvCxnSpPr>
      <xdr:spPr>
        <a:xfrm flipV="1">
          <a:off x="13893800" y="59425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154432</xdr:rowOff>
    </xdr:from>
    <xdr:to>
      <xdr:col>20</xdr:col>
      <xdr:colOff>158750</xdr:colOff>
      <xdr:row>35</xdr:row>
      <xdr:rowOff>1270</xdr:rowOff>
    </xdr:to>
    <xdr:cxnSp macro="">
      <xdr:nvCxnSpPr>
        <xdr:cNvPr id="313" name="直線コネクタ 312"/>
        <xdr:cNvCxnSpPr/>
      </xdr:nvCxnSpPr>
      <xdr:spPr>
        <a:xfrm flipV="1">
          <a:off x="13004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23" name="円/楕円 322"/>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65295</xdr:rowOff>
    </xdr:from>
    <xdr:ext cx="762000" cy="259045"/>
    <xdr:sp macro="" textlink="">
      <xdr:nvSpPr>
        <xdr:cNvPr id="324"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25" name="円/楕円 324"/>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26" name="テキスト ボックス 325"/>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62484</xdr:rowOff>
    </xdr:from>
    <xdr:to>
      <xdr:col>21</xdr:col>
      <xdr:colOff>412750</xdr:colOff>
      <xdr:row>34</xdr:row>
      <xdr:rowOff>164084</xdr:rowOff>
    </xdr:to>
    <xdr:sp macro="" textlink="">
      <xdr:nvSpPr>
        <xdr:cNvPr id="327" name="円/楕円 326"/>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2811</xdr:rowOff>
    </xdr:from>
    <xdr:ext cx="762000" cy="259045"/>
    <xdr:sp macro="" textlink="">
      <xdr:nvSpPr>
        <xdr:cNvPr id="328" name="テキスト ボックス 327"/>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103632</xdr:rowOff>
    </xdr:from>
    <xdr:to>
      <xdr:col>20</xdr:col>
      <xdr:colOff>209550</xdr:colOff>
      <xdr:row>35</xdr:row>
      <xdr:rowOff>33782</xdr:rowOff>
    </xdr:to>
    <xdr:sp macro="" textlink="">
      <xdr:nvSpPr>
        <xdr:cNvPr id="329" name="円/楕円 328"/>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43959</xdr:rowOff>
    </xdr:from>
    <xdr:ext cx="762000" cy="259045"/>
    <xdr:sp macro="" textlink="">
      <xdr:nvSpPr>
        <xdr:cNvPr id="330" name="テキスト ボックス 329"/>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1" name="円/楕円 330"/>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2" name="テキスト ボックス 331"/>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８ポイント減少したものの、類似団体平均より４．２ポイント上回っている。財政改革プランに基づき起債の新規発行の抑制に努めているが、臨時財政対策債の増加などが影響し、ほぼ横ばいとなっている。今後も普通建設事業の更なる選択と集中を図り、公債費の圧縮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74422</xdr:rowOff>
    </xdr:to>
    <xdr:cxnSp macro="">
      <xdr:nvCxnSpPr>
        <xdr:cNvPr id="362" name="直線コネクタ 361"/>
        <xdr:cNvCxnSpPr/>
      </xdr:nvCxnSpPr>
      <xdr:spPr>
        <a:xfrm flipV="1">
          <a:off x="3987800" y="135823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74422</xdr:rowOff>
    </xdr:to>
    <xdr:cxnSp macro="">
      <xdr:nvCxnSpPr>
        <xdr:cNvPr id="365" name="直線コネクタ 364"/>
        <xdr:cNvCxnSpPr/>
      </xdr:nvCxnSpPr>
      <xdr:spPr>
        <a:xfrm>
          <a:off x="3098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46989</xdr:rowOff>
    </xdr:to>
    <xdr:cxnSp macro="">
      <xdr:nvCxnSpPr>
        <xdr:cNvPr id="368" name="直線コネクタ 367"/>
        <xdr:cNvCxnSpPr/>
      </xdr:nvCxnSpPr>
      <xdr:spPr>
        <a:xfrm>
          <a:off x="2209800" y="135595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65278</xdr:rowOff>
    </xdr:to>
    <xdr:cxnSp macro="">
      <xdr:nvCxnSpPr>
        <xdr:cNvPr id="371" name="直線コネクタ 370"/>
        <xdr:cNvCxnSpPr/>
      </xdr:nvCxnSpPr>
      <xdr:spPr>
        <a:xfrm flipV="1">
          <a:off x="1320800" y="135595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1" name="円/楕円 380"/>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82"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83" name="円/楕円 382"/>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84" name="テキスト ボックス 383"/>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5" name="円/楕円 384"/>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6" name="テキスト ボックス 385"/>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87" name="円/楕円 386"/>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8" name="テキスト ボックス 387"/>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89" name="円/楕円 388"/>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90" name="テキスト ボックス 389"/>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７ポイント減少したものの、類似団体平均より５．８ポイント下回っている。今後も行政改革大綱に基づく職員数の削減や給与・定員管理の適正化に取り組むとともに、財政改革プランに基づく自主財源の確保及び経常経費の抑制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76</xdr:row>
      <xdr:rowOff>161289</xdr:rowOff>
    </xdr:to>
    <xdr:cxnSp macro="">
      <xdr:nvCxnSpPr>
        <xdr:cNvPr id="423" name="直線コネクタ 422"/>
        <xdr:cNvCxnSpPr/>
      </xdr:nvCxnSpPr>
      <xdr:spPr>
        <a:xfrm flipV="1">
          <a:off x="15671800" y="131267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76</xdr:row>
      <xdr:rowOff>161289</xdr:rowOff>
    </xdr:to>
    <xdr:cxnSp macro="">
      <xdr:nvCxnSpPr>
        <xdr:cNvPr id="426" name="直線コネクタ 425"/>
        <xdr:cNvCxnSpPr/>
      </xdr:nvCxnSpPr>
      <xdr:spPr>
        <a:xfrm>
          <a:off x="14782800" y="13176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50800</xdr:rowOff>
    </xdr:to>
    <xdr:cxnSp macro="">
      <xdr:nvCxnSpPr>
        <xdr:cNvPr id="429" name="直線コネクタ 428"/>
        <xdr:cNvCxnSpPr/>
      </xdr:nvCxnSpPr>
      <xdr:spPr>
        <a:xfrm flipV="1">
          <a:off x="13893800" y="1317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50800</xdr:rowOff>
    </xdr:from>
    <xdr:to>
      <xdr:col>20</xdr:col>
      <xdr:colOff>158750</xdr:colOff>
      <xdr:row>77</xdr:row>
      <xdr:rowOff>104139</xdr:rowOff>
    </xdr:to>
    <xdr:cxnSp macro="">
      <xdr:nvCxnSpPr>
        <xdr:cNvPr id="432" name="直線コネクタ 431"/>
        <xdr:cNvCxnSpPr/>
      </xdr:nvCxnSpPr>
      <xdr:spPr>
        <a:xfrm flipV="1">
          <a:off x="13004800" y="132524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2" name="円/楕円 441"/>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43"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4" name="円/楕円 443"/>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5" name="テキスト ボックス 444"/>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46" name="円/楕円 445"/>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47" name="テキスト ボックス 446"/>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0</xdr:rowOff>
    </xdr:from>
    <xdr:to>
      <xdr:col>20</xdr:col>
      <xdr:colOff>209550</xdr:colOff>
      <xdr:row>77</xdr:row>
      <xdr:rowOff>101600</xdr:rowOff>
    </xdr:to>
    <xdr:sp macro="" textlink="">
      <xdr:nvSpPr>
        <xdr:cNvPr id="448" name="円/楕円 447"/>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86377</xdr:rowOff>
    </xdr:from>
    <xdr:ext cx="762000" cy="259045"/>
    <xdr:sp macro="" textlink="">
      <xdr:nvSpPr>
        <xdr:cNvPr id="449" name="テキスト ボックス 448"/>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0" name="円/楕円 449"/>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51" name="テキスト ボックス 450"/>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166319</xdr:rowOff>
    </xdr:from>
    <xdr:to>
      <xdr:col>4</xdr:col>
      <xdr:colOff>1117600</xdr:colOff>
      <xdr:row>17</xdr:row>
      <xdr:rowOff>41961</xdr:rowOff>
    </xdr:to>
    <xdr:cxnSp macro="">
      <xdr:nvCxnSpPr>
        <xdr:cNvPr id="50" name="直線コネクタ 49"/>
        <xdr:cNvCxnSpPr/>
      </xdr:nvCxnSpPr>
      <xdr:spPr bwMode="auto">
        <a:xfrm>
          <a:off x="5003800" y="2957144"/>
          <a:ext cx="647700" cy="47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118027</xdr:rowOff>
    </xdr:from>
    <xdr:to>
      <xdr:col>4</xdr:col>
      <xdr:colOff>469900</xdr:colOff>
      <xdr:row>16</xdr:row>
      <xdr:rowOff>166319</xdr:rowOff>
    </xdr:to>
    <xdr:cxnSp macro="">
      <xdr:nvCxnSpPr>
        <xdr:cNvPr id="53" name="直線コネクタ 52"/>
        <xdr:cNvCxnSpPr/>
      </xdr:nvCxnSpPr>
      <xdr:spPr bwMode="auto">
        <a:xfrm>
          <a:off x="4305300" y="2908852"/>
          <a:ext cx="698500" cy="4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118027</xdr:rowOff>
    </xdr:from>
    <xdr:to>
      <xdr:col>3</xdr:col>
      <xdr:colOff>904875</xdr:colOff>
      <xdr:row>16</xdr:row>
      <xdr:rowOff>130620</xdr:rowOff>
    </xdr:to>
    <xdr:cxnSp macro="">
      <xdr:nvCxnSpPr>
        <xdr:cNvPr id="56" name="直線コネクタ 55"/>
        <xdr:cNvCxnSpPr/>
      </xdr:nvCxnSpPr>
      <xdr:spPr bwMode="auto">
        <a:xfrm flipV="1">
          <a:off x="3606800" y="2908852"/>
          <a:ext cx="698500" cy="1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101530</xdr:rowOff>
    </xdr:from>
    <xdr:to>
      <xdr:col>3</xdr:col>
      <xdr:colOff>206375</xdr:colOff>
      <xdr:row>16</xdr:row>
      <xdr:rowOff>130620</xdr:rowOff>
    </xdr:to>
    <xdr:cxnSp macro="">
      <xdr:nvCxnSpPr>
        <xdr:cNvPr id="59" name="直線コネクタ 58"/>
        <xdr:cNvCxnSpPr/>
      </xdr:nvCxnSpPr>
      <xdr:spPr bwMode="auto">
        <a:xfrm>
          <a:off x="2908300" y="2892355"/>
          <a:ext cx="698500" cy="2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162611</xdr:rowOff>
    </xdr:from>
    <xdr:to>
      <xdr:col>5</xdr:col>
      <xdr:colOff>34925</xdr:colOff>
      <xdr:row>17</xdr:row>
      <xdr:rowOff>92761</xdr:rowOff>
    </xdr:to>
    <xdr:sp macro="" textlink="">
      <xdr:nvSpPr>
        <xdr:cNvPr id="69" name="円/楕円 68"/>
        <xdr:cNvSpPr/>
      </xdr:nvSpPr>
      <xdr:spPr bwMode="auto">
        <a:xfrm>
          <a:off x="5600700" y="295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134688</xdr:rowOff>
    </xdr:from>
    <xdr:ext cx="762000" cy="259045"/>
    <xdr:sp macro="" textlink="">
      <xdr:nvSpPr>
        <xdr:cNvPr id="70" name="人口1人当たり決算額の推移該当値テキスト130"/>
        <xdr:cNvSpPr txBox="1"/>
      </xdr:nvSpPr>
      <xdr:spPr>
        <a:xfrm>
          <a:off x="5740400" y="292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115519</xdr:rowOff>
    </xdr:from>
    <xdr:to>
      <xdr:col>4</xdr:col>
      <xdr:colOff>520700</xdr:colOff>
      <xdr:row>17</xdr:row>
      <xdr:rowOff>45669</xdr:rowOff>
    </xdr:to>
    <xdr:sp macro="" textlink="">
      <xdr:nvSpPr>
        <xdr:cNvPr id="71" name="円/楕円 70"/>
        <xdr:cNvSpPr/>
      </xdr:nvSpPr>
      <xdr:spPr bwMode="auto">
        <a:xfrm>
          <a:off x="4953000" y="290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30446</xdr:rowOff>
    </xdr:from>
    <xdr:ext cx="736600" cy="259045"/>
    <xdr:sp macro="" textlink="">
      <xdr:nvSpPr>
        <xdr:cNvPr id="72" name="テキスト ボックス 71"/>
        <xdr:cNvSpPr txBox="1"/>
      </xdr:nvSpPr>
      <xdr:spPr>
        <a:xfrm>
          <a:off x="4622800" y="2992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71,436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67227</xdr:rowOff>
    </xdr:from>
    <xdr:to>
      <xdr:col>3</xdr:col>
      <xdr:colOff>955675</xdr:colOff>
      <xdr:row>16</xdr:row>
      <xdr:rowOff>168827</xdr:rowOff>
    </xdr:to>
    <xdr:sp macro="" textlink="">
      <xdr:nvSpPr>
        <xdr:cNvPr id="73" name="円/楕円 72"/>
        <xdr:cNvSpPr/>
      </xdr:nvSpPr>
      <xdr:spPr bwMode="auto">
        <a:xfrm>
          <a:off x="4254500" y="285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153604</xdr:rowOff>
    </xdr:from>
    <xdr:ext cx="762000" cy="259045"/>
    <xdr:sp macro="" textlink="">
      <xdr:nvSpPr>
        <xdr:cNvPr id="74" name="テキスト ボックス 73"/>
        <xdr:cNvSpPr txBox="1"/>
      </xdr:nvSpPr>
      <xdr:spPr>
        <a:xfrm>
          <a:off x="3924300" y="29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79820</xdr:rowOff>
    </xdr:from>
    <xdr:to>
      <xdr:col>3</xdr:col>
      <xdr:colOff>257175</xdr:colOff>
      <xdr:row>17</xdr:row>
      <xdr:rowOff>9970</xdr:rowOff>
    </xdr:to>
    <xdr:sp macro="" textlink="">
      <xdr:nvSpPr>
        <xdr:cNvPr id="75" name="円/楕円 74"/>
        <xdr:cNvSpPr/>
      </xdr:nvSpPr>
      <xdr:spPr bwMode="auto">
        <a:xfrm>
          <a:off x="3556000" y="287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166197</xdr:rowOff>
    </xdr:from>
    <xdr:ext cx="762000" cy="259045"/>
    <xdr:sp macro="" textlink="">
      <xdr:nvSpPr>
        <xdr:cNvPr id="76" name="テキスト ボックス 75"/>
        <xdr:cNvSpPr txBox="1"/>
      </xdr:nvSpPr>
      <xdr:spPr>
        <a:xfrm>
          <a:off x="3225800" y="295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73,310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50730</xdr:rowOff>
    </xdr:from>
    <xdr:to>
      <xdr:col>2</xdr:col>
      <xdr:colOff>692150</xdr:colOff>
      <xdr:row>16</xdr:row>
      <xdr:rowOff>152330</xdr:rowOff>
    </xdr:to>
    <xdr:sp macro="" textlink="">
      <xdr:nvSpPr>
        <xdr:cNvPr id="77" name="円/楕円 76"/>
        <xdr:cNvSpPr/>
      </xdr:nvSpPr>
      <xdr:spPr bwMode="auto">
        <a:xfrm>
          <a:off x="2857500" y="284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137107</xdr:rowOff>
    </xdr:from>
    <xdr:ext cx="762000" cy="259045"/>
    <xdr:sp macro="" textlink="">
      <xdr:nvSpPr>
        <xdr:cNvPr id="78" name="テキスト ボックス 77"/>
        <xdr:cNvSpPr txBox="1"/>
      </xdr:nvSpPr>
      <xdr:spPr>
        <a:xfrm>
          <a:off x="2527300" y="292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234259</xdr:rowOff>
    </xdr:from>
    <xdr:to>
      <xdr:col>4</xdr:col>
      <xdr:colOff>1117600</xdr:colOff>
      <xdr:row>35</xdr:row>
      <xdr:rowOff>279636</xdr:rowOff>
    </xdr:to>
    <xdr:cxnSp macro="">
      <xdr:nvCxnSpPr>
        <xdr:cNvPr id="110" name="直線コネクタ 109"/>
        <xdr:cNvCxnSpPr/>
      </xdr:nvCxnSpPr>
      <xdr:spPr bwMode="auto">
        <a:xfrm>
          <a:off x="5003800" y="6844609"/>
          <a:ext cx="6477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197500</xdr:rowOff>
    </xdr:from>
    <xdr:to>
      <xdr:col>4</xdr:col>
      <xdr:colOff>469900</xdr:colOff>
      <xdr:row>35</xdr:row>
      <xdr:rowOff>234259</xdr:rowOff>
    </xdr:to>
    <xdr:cxnSp macro="">
      <xdr:nvCxnSpPr>
        <xdr:cNvPr id="113" name="直線コネクタ 112"/>
        <xdr:cNvCxnSpPr/>
      </xdr:nvCxnSpPr>
      <xdr:spPr bwMode="auto">
        <a:xfrm>
          <a:off x="4305300" y="6807850"/>
          <a:ext cx="698500" cy="3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185682</xdr:rowOff>
    </xdr:from>
    <xdr:to>
      <xdr:col>3</xdr:col>
      <xdr:colOff>904875</xdr:colOff>
      <xdr:row>35</xdr:row>
      <xdr:rowOff>197500</xdr:rowOff>
    </xdr:to>
    <xdr:cxnSp macro="">
      <xdr:nvCxnSpPr>
        <xdr:cNvPr id="116" name="直線コネクタ 115"/>
        <xdr:cNvCxnSpPr/>
      </xdr:nvCxnSpPr>
      <xdr:spPr bwMode="auto">
        <a:xfrm>
          <a:off x="3606800" y="6796032"/>
          <a:ext cx="698500" cy="1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185682</xdr:rowOff>
    </xdr:from>
    <xdr:to>
      <xdr:col>3</xdr:col>
      <xdr:colOff>206375</xdr:colOff>
      <xdr:row>35</xdr:row>
      <xdr:rowOff>187259</xdr:rowOff>
    </xdr:to>
    <xdr:cxnSp macro="">
      <xdr:nvCxnSpPr>
        <xdr:cNvPr id="119" name="直線コネクタ 118"/>
        <xdr:cNvCxnSpPr/>
      </xdr:nvCxnSpPr>
      <xdr:spPr bwMode="auto">
        <a:xfrm flipV="1">
          <a:off x="2908300" y="6796032"/>
          <a:ext cx="698500" cy="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228836</xdr:rowOff>
    </xdr:from>
    <xdr:to>
      <xdr:col>5</xdr:col>
      <xdr:colOff>34925</xdr:colOff>
      <xdr:row>35</xdr:row>
      <xdr:rowOff>330436</xdr:rowOff>
    </xdr:to>
    <xdr:sp macro="" textlink="">
      <xdr:nvSpPr>
        <xdr:cNvPr id="129" name="円/楕円 128"/>
        <xdr:cNvSpPr/>
      </xdr:nvSpPr>
      <xdr:spPr bwMode="auto">
        <a:xfrm>
          <a:off x="5600700" y="68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73913</xdr:rowOff>
    </xdr:from>
    <xdr:ext cx="762000" cy="259045"/>
    <xdr:sp macro="" textlink="">
      <xdr:nvSpPr>
        <xdr:cNvPr id="130" name="人口1人当たり決算額の推移該当値テキスト445"/>
        <xdr:cNvSpPr txBox="1"/>
      </xdr:nvSpPr>
      <xdr:spPr>
        <a:xfrm>
          <a:off x="5740400" y="668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183459</xdr:rowOff>
    </xdr:from>
    <xdr:to>
      <xdr:col>4</xdr:col>
      <xdr:colOff>520700</xdr:colOff>
      <xdr:row>35</xdr:row>
      <xdr:rowOff>285059</xdr:rowOff>
    </xdr:to>
    <xdr:sp macro="" textlink="">
      <xdr:nvSpPr>
        <xdr:cNvPr id="131" name="円/楕円 130"/>
        <xdr:cNvSpPr/>
      </xdr:nvSpPr>
      <xdr:spPr bwMode="auto">
        <a:xfrm>
          <a:off x="4953000" y="6793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295236</xdr:rowOff>
    </xdr:from>
    <xdr:ext cx="736600" cy="259045"/>
    <xdr:sp macro="" textlink="">
      <xdr:nvSpPr>
        <xdr:cNvPr id="132" name="テキスト ボックス 131"/>
        <xdr:cNvSpPr txBox="1"/>
      </xdr:nvSpPr>
      <xdr:spPr>
        <a:xfrm>
          <a:off x="4622800" y="6562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146700</xdr:rowOff>
    </xdr:from>
    <xdr:to>
      <xdr:col>3</xdr:col>
      <xdr:colOff>955675</xdr:colOff>
      <xdr:row>35</xdr:row>
      <xdr:rowOff>248300</xdr:rowOff>
    </xdr:to>
    <xdr:sp macro="" textlink="">
      <xdr:nvSpPr>
        <xdr:cNvPr id="133" name="円/楕円 132"/>
        <xdr:cNvSpPr/>
      </xdr:nvSpPr>
      <xdr:spPr bwMode="auto">
        <a:xfrm>
          <a:off x="4254500" y="675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258477</xdr:rowOff>
    </xdr:from>
    <xdr:ext cx="762000" cy="259045"/>
    <xdr:sp macro="" textlink="">
      <xdr:nvSpPr>
        <xdr:cNvPr id="134" name="テキスト ボックス 133"/>
        <xdr:cNvSpPr txBox="1"/>
      </xdr:nvSpPr>
      <xdr:spPr>
        <a:xfrm>
          <a:off x="3924300" y="652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134882</xdr:rowOff>
    </xdr:from>
    <xdr:to>
      <xdr:col>3</xdr:col>
      <xdr:colOff>257175</xdr:colOff>
      <xdr:row>35</xdr:row>
      <xdr:rowOff>236482</xdr:rowOff>
    </xdr:to>
    <xdr:sp macro="" textlink="">
      <xdr:nvSpPr>
        <xdr:cNvPr id="135" name="円/楕円 134"/>
        <xdr:cNvSpPr/>
      </xdr:nvSpPr>
      <xdr:spPr bwMode="auto">
        <a:xfrm>
          <a:off x="3556000" y="674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246659</xdr:rowOff>
    </xdr:from>
    <xdr:ext cx="762000" cy="259045"/>
    <xdr:sp macro="" textlink="">
      <xdr:nvSpPr>
        <xdr:cNvPr id="136" name="テキスト ボックス 135"/>
        <xdr:cNvSpPr txBox="1"/>
      </xdr:nvSpPr>
      <xdr:spPr>
        <a:xfrm>
          <a:off x="3225800" y="651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136459</xdr:rowOff>
    </xdr:from>
    <xdr:to>
      <xdr:col>2</xdr:col>
      <xdr:colOff>692150</xdr:colOff>
      <xdr:row>35</xdr:row>
      <xdr:rowOff>238059</xdr:rowOff>
    </xdr:to>
    <xdr:sp macro="" textlink="">
      <xdr:nvSpPr>
        <xdr:cNvPr id="137" name="円/楕円 136"/>
        <xdr:cNvSpPr/>
      </xdr:nvSpPr>
      <xdr:spPr bwMode="auto">
        <a:xfrm>
          <a:off x="2857500" y="674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248236</xdr:rowOff>
    </xdr:from>
    <xdr:ext cx="762000" cy="259045"/>
    <xdr:sp macro="" textlink="">
      <xdr:nvSpPr>
        <xdr:cNvPr id="138" name="テキスト ボックス 137"/>
        <xdr:cNvSpPr txBox="1"/>
      </xdr:nvSpPr>
      <xdr:spPr>
        <a:xfrm>
          <a:off x="2527300" y="651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建設事業の重点化をはじめとした歳出削減の取組により、近年は一定の実質収支を確保するとともに、財政調整基金への積み増しを行っており、財政調整基金の標準財政規模比は１８．８４％となっている。引き続き自主財源の確保の取組とともに、経常経費の抑制や普通建設事業の重点化などの取組を進め、今後予想される老朽化した施設の更新・改修を見据え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赤字は計上していない。引き続き自主財源の確保の取組や受益者負担の観点からの適正な使用料などの見直しの検討とともに、経常経費の抑制や普通建設事業の重点化などの取組を進め、今後予想される老朽化した施設の更新・改修を見据えた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改革プランに基づき起債の新規発行額の抑制を図るなか、交付税算入率の高い有利な地方債の発行により算入公債費等は増加しており、実質公債費比率は減少している。しかしながら、依然高い水準にあるため、今後も起債の新規発行額の抑制を図りながら、公債費の圧縮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の抑制などの取組による一般会計や公営企業会計における地方債現在高の減少や、財政調整基金の積み増しなどによる充当可能基金の増加などにより将来負担額は減少している。今後も行政改革大綱に基づく定員・給与管理の適正化の取組や財政改革プランに基づく起債の新規発行額の抑制などに取り組み、将来負担額の圧縮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4" zoomScaleNormal="84" workbookViewId="0">
      <selection activeCell="W17" sqref="W17:AB1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30636128</v>
      </c>
      <c r="BO4" s="349"/>
      <c r="BP4" s="349"/>
      <c r="BQ4" s="349"/>
      <c r="BR4" s="349"/>
      <c r="BS4" s="349"/>
      <c r="BT4" s="349"/>
      <c r="BU4" s="350"/>
      <c r="BV4" s="348">
        <v>28271082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29834158</v>
      </c>
      <c r="BO5" s="386"/>
      <c r="BP5" s="386"/>
      <c r="BQ5" s="386"/>
      <c r="BR5" s="386"/>
      <c r="BS5" s="386"/>
      <c r="BT5" s="386"/>
      <c r="BU5" s="387"/>
      <c r="BV5" s="385">
        <v>27281798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90.5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801970</v>
      </c>
      <c r="BO6" s="386"/>
      <c r="BP6" s="386"/>
      <c r="BQ6" s="386"/>
      <c r="BR6" s="386"/>
      <c r="BS6" s="386"/>
      <c r="BT6" s="386"/>
      <c r="BU6" s="387"/>
      <c r="BV6" s="385">
        <v>989284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94.6</v>
      </c>
      <c r="CU6" s="423"/>
      <c r="CV6" s="423"/>
      <c r="CW6" s="423"/>
      <c r="CX6" s="423"/>
      <c r="CY6" s="423"/>
      <c r="CZ6" s="423"/>
      <c r="DA6" s="424"/>
      <c r="DB6" s="422">
        <v>97.1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32946</v>
      </c>
      <c r="BO7" s="386"/>
      <c r="BP7" s="386"/>
      <c r="BQ7" s="386"/>
      <c r="BR7" s="386"/>
      <c r="BS7" s="386"/>
      <c r="BT7" s="386"/>
      <c r="BU7" s="387"/>
      <c r="BV7" s="385">
        <v>175448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15590341</v>
      </c>
      <c r="CU7" s="386"/>
      <c r="CV7" s="386"/>
      <c r="CW7" s="386"/>
      <c r="CX7" s="386"/>
      <c r="CY7" s="386"/>
      <c r="CZ7" s="386"/>
      <c r="DA7" s="387"/>
      <c r="DB7" s="385">
        <v>15506092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769024</v>
      </c>
      <c r="BO8" s="386"/>
      <c r="BP8" s="386"/>
      <c r="BQ8" s="386"/>
      <c r="BR8" s="386"/>
      <c r="BS8" s="386"/>
      <c r="BT8" s="386"/>
      <c r="BU8" s="387"/>
      <c r="BV8" s="385">
        <v>813836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63223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-44812</v>
      </c>
      <c r="BO9" s="386"/>
      <c r="BP9" s="386"/>
      <c r="BQ9" s="386"/>
      <c r="BR9" s="386"/>
      <c r="BS9" s="386"/>
      <c r="BT9" s="386"/>
      <c r="BU9" s="387"/>
      <c r="BV9" s="385">
        <v>-27056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19.3</v>
      </c>
      <c r="CU9" s="383"/>
      <c r="CV9" s="383"/>
      <c r="CW9" s="383"/>
      <c r="CX9" s="383"/>
      <c r="CY9" s="383"/>
      <c r="CZ9" s="383"/>
      <c r="DA9" s="384"/>
      <c r="DB9" s="382">
        <v>20.8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63555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1148</v>
      </c>
      <c r="BO10" s="386"/>
      <c r="BP10" s="386"/>
      <c r="BQ10" s="386"/>
      <c r="BR10" s="386"/>
      <c r="BS10" s="386"/>
      <c r="BT10" s="386"/>
      <c r="BU10" s="387"/>
      <c r="BV10" s="385">
        <v>1094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63687</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63497</v>
      </c>
      <c r="S13" s="467"/>
      <c r="T13" s="467"/>
      <c r="U13" s="467"/>
      <c r="V13" s="468"/>
      <c r="W13" s="401" t="s">
        <v>125</v>
      </c>
      <c r="X13" s="402"/>
      <c r="Y13" s="402"/>
      <c r="Z13" s="402"/>
      <c r="AA13" s="402"/>
      <c r="AB13" s="392"/>
      <c r="AC13" s="436">
        <v>2120</v>
      </c>
      <c r="AD13" s="437"/>
      <c r="AE13" s="437"/>
      <c r="AF13" s="437"/>
      <c r="AG13" s="476"/>
      <c r="AH13" s="436">
        <v>2296</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-43664</v>
      </c>
      <c r="BO13" s="386"/>
      <c r="BP13" s="386"/>
      <c r="BQ13" s="386"/>
      <c r="BR13" s="386"/>
      <c r="BS13" s="386"/>
      <c r="BT13" s="386"/>
      <c r="BU13" s="387"/>
      <c r="BV13" s="385">
        <v>-25962</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13.5</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63604</v>
      </c>
      <c r="S14" s="467"/>
      <c r="T14" s="467"/>
      <c r="U14" s="467"/>
      <c r="V14" s="468"/>
      <c r="W14" s="375"/>
      <c r="X14" s="376"/>
      <c r="Y14" s="376"/>
      <c r="Z14" s="376"/>
      <c r="AA14" s="376"/>
      <c r="AB14" s="365"/>
      <c r="AC14" s="469">
        <v>7.4</v>
      </c>
      <c r="AD14" s="470"/>
      <c r="AE14" s="470"/>
      <c r="AF14" s="470"/>
      <c r="AG14" s="471"/>
      <c r="AH14" s="469">
        <v>7.6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90.4</v>
      </c>
      <c r="CU14" s="481"/>
      <c r="CV14" s="481"/>
      <c r="CW14" s="481"/>
      <c r="CX14" s="481"/>
      <c r="CY14" s="481"/>
      <c r="CZ14" s="481"/>
      <c r="DA14" s="482"/>
      <c r="DB14" s="480">
        <v>103.7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63422</v>
      </c>
      <c r="S15" s="467"/>
      <c r="T15" s="467"/>
      <c r="U15" s="467"/>
      <c r="V15" s="468"/>
      <c r="W15" s="401" t="s">
        <v>132</v>
      </c>
      <c r="X15" s="402"/>
      <c r="Y15" s="402"/>
      <c r="Z15" s="402"/>
      <c r="AA15" s="402"/>
      <c r="AB15" s="392"/>
      <c r="AC15" s="436">
        <v>8501</v>
      </c>
      <c r="AD15" s="437"/>
      <c r="AE15" s="437"/>
      <c r="AF15" s="437"/>
      <c r="AG15" s="476"/>
      <c r="AH15" s="436">
        <v>9175</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5767382</v>
      </c>
      <c r="BO15" s="349"/>
      <c r="BP15" s="349"/>
      <c r="BQ15" s="349"/>
      <c r="BR15" s="349"/>
      <c r="BS15" s="349"/>
      <c r="BT15" s="349"/>
      <c r="BU15" s="350"/>
      <c r="BV15" s="348">
        <v>5758978</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29.6</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12088805</v>
      </c>
      <c r="BO16" s="386"/>
      <c r="BP16" s="386"/>
      <c r="BQ16" s="386"/>
      <c r="BR16" s="386"/>
      <c r="BS16" s="386"/>
      <c r="BT16" s="386"/>
      <c r="BU16" s="387"/>
      <c r="BV16" s="385">
        <v>12121844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18111</v>
      </c>
      <c r="AD17" s="437"/>
      <c r="AE17" s="437"/>
      <c r="AF17" s="437"/>
      <c r="AG17" s="476"/>
      <c r="AH17" s="436">
        <v>18726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7463946</v>
      </c>
      <c r="BO17" s="386"/>
      <c r="BP17" s="386"/>
      <c r="BQ17" s="386"/>
      <c r="BR17" s="386"/>
      <c r="BS17" s="386"/>
      <c r="BT17" s="386"/>
      <c r="BU17" s="387"/>
      <c r="BV17" s="385">
        <v>7439679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336.29</v>
      </c>
      <c r="M18" s="498"/>
      <c r="N18" s="498"/>
      <c r="O18" s="498"/>
      <c r="P18" s="498"/>
      <c r="Q18" s="498"/>
      <c r="R18" s="499"/>
      <c r="S18" s="499"/>
      <c r="T18" s="499"/>
      <c r="U18" s="499"/>
      <c r="V18" s="500"/>
      <c r="W18" s="403"/>
      <c r="X18" s="404"/>
      <c r="Y18" s="404"/>
      <c r="Z18" s="404"/>
      <c r="AA18" s="404"/>
      <c r="AB18" s="395"/>
      <c r="AC18" s="501">
        <v>63</v>
      </c>
      <c r="AD18" s="502"/>
      <c r="AE18" s="502"/>
      <c r="AF18" s="502"/>
      <c r="AG18" s="503"/>
      <c r="AH18" s="501">
        <v>61.7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14062333</v>
      </c>
      <c r="BO18" s="386"/>
      <c r="BP18" s="386"/>
      <c r="BQ18" s="386"/>
      <c r="BR18" s="386"/>
      <c r="BS18" s="386"/>
      <c r="BT18" s="386"/>
      <c r="BU18" s="387"/>
      <c r="BV18" s="385">
        <v>14348466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17999025</v>
      </c>
      <c r="BO19" s="386"/>
      <c r="BP19" s="386"/>
      <c r="BQ19" s="386"/>
      <c r="BR19" s="386"/>
      <c r="BS19" s="386"/>
      <c r="BT19" s="386"/>
      <c r="BU19" s="387"/>
      <c r="BV19" s="385">
        <v>17228686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24791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34285563</v>
      </c>
      <c r="BO23" s="386"/>
      <c r="BP23" s="386"/>
      <c r="BQ23" s="386"/>
      <c r="BR23" s="386"/>
      <c r="BS23" s="386"/>
      <c r="BT23" s="386"/>
      <c r="BU23" s="387"/>
      <c r="BV23" s="385">
        <v>34801126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8650</v>
      </c>
      <c r="R24" s="437"/>
      <c r="S24" s="437"/>
      <c r="T24" s="437"/>
      <c r="U24" s="437"/>
      <c r="V24" s="476"/>
      <c r="W24" s="531"/>
      <c r="X24" s="519"/>
      <c r="Y24" s="520"/>
      <c r="Z24" s="435" t="s">
        <v>155</v>
      </c>
      <c r="AA24" s="415"/>
      <c r="AB24" s="415"/>
      <c r="AC24" s="415"/>
      <c r="AD24" s="415"/>
      <c r="AE24" s="415"/>
      <c r="AF24" s="415"/>
      <c r="AG24" s="416"/>
      <c r="AH24" s="436">
        <v>510</v>
      </c>
      <c r="AI24" s="437"/>
      <c r="AJ24" s="437"/>
      <c r="AK24" s="437"/>
      <c r="AL24" s="476"/>
      <c r="AM24" s="436">
        <v>1700850</v>
      </c>
      <c r="AN24" s="437"/>
      <c r="AO24" s="437"/>
      <c r="AP24" s="437"/>
      <c r="AQ24" s="437"/>
      <c r="AR24" s="476"/>
      <c r="AS24" s="436">
        <v>3335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24486315</v>
      </c>
      <c r="BO24" s="386"/>
      <c r="BP24" s="386"/>
      <c r="BQ24" s="386"/>
      <c r="BR24" s="386"/>
      <c r="BS24" s="386"/>
      <c r="BT24" s="386"/>
      <c r="BU24" s="387"/>
      <c r="BV24" s="385">
        <v>24574369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6920</v>
      </c>
      <c r="R25" s="437"/>
      <c r="S25" s="437"/>
      <c r="T25" s="437"/>
      <c r="U25" s="437"/>
      <c r="V25" s="476"/>
      <c r="W25" s="531"/>
      <c r="X25" s="519"/>
      <c r="Y25" s="520"/>
      <c r="Z25" s="435" t="s">
        <v>158</v>
      </c>
      <c r="AA25" s="415"/>
      <c r="AB25" s="415"/>
      <c r="AC25" s="415"/>
      <c r="AD25" s="415"/>
      <c r="AE25" s="415"/>
      <c r="AF25" s="415"/>
      <c r="AG25" s="416"/>
      <c r="AH25" s="436">
        <v>81</v>
      </c>
      <c r="AI25" s="437"/>
      <c r="AJ25" s="437"/>
      <c r="AK25" s="437"/>
      <c r="AL25" s="476"/>
      <c r="AM25" s="436">
        <v>252396</v>
      </c>
      <c r="AN25" s="437"/>
      <c r="AO25" s="437"/>
      <c r="AP25" s="437"/>
      <c r="AQ25" s="437"/>
      <c r="AR25" s="476"/>
      <c r="AS25" s="436">
        <v>3116</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894113</v>
      </c>
      <c r="BO25" s="349"/>
      <c r="BP25" s="349"/>
      <c r="BQ25" s="349"/>
      <c r="BR25" s="349"/>
      <c r="BS25" s="349"/>
      <c r="BT25" s="349"/>
      <c r="BU25" s="350"/>
      <c r="BV25" s="348">
        <v>678921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6180</v>
      </c>
      <c r="R26" s="437"/>
      <c r="S26" s="437"/>
      <c r="T26" s="437"/>
      <c r="U26" s="437"/>
      <c r="V26" s="476"/>
      <c r="W26" s="531"/>
      <c r="X26" s="519"/>
      <c r="Y26" s="520"/>
      <c r="Z26" s="435" t="s">
        <v>161</v>
      </c>
      <c r="AA26" s="539"/>
      <c r="AB26" s="539"/>
      <c r="AC26" s="539"/>
      <c r="AD26" s="539"/>
      <c r="AE26" s="539"/>
      <c r="AF26" s="539"/>
      <c r="AG26" s="540"/>
      <c r="AH26" s="436">
        <v>79</v>
      </c>
      <c r="AI26" s="437"/>
      <c r="AJ26" s="437"/>
      <c r="AK26" s="437"/>
      <c r="AL26" s="476"/>
      <c r="AM26" s="436">
        <v>305019</v>
      </c>
      <c r="AN26" s="437"/>
      <c r="AO26" s="437"/>
      <c r="AP26" s="437"/>
      <c r="AQ26" s="437"/>
      <c r="AR26" s="476"/>
      <c r="AS26" s="436">
        <v>3861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4330</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30052</v>
      </c>
      <c r="AN27" s="437"/>
      <c r="AO27" s="437"/>
      <c r="AP27" s="437"/>
      <c r="AQ27" s="437"/>
      <c r="AR27" s="476"/>
      <c r="AS27" s="436">
        <v>3005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924656</v>
      </c>
      <c r="BO27" s="553"/>
      <c r="BP27" s="553"/>
      <c r="BQ27" s="553"/>
      <c r="BR27" s="553"/>
      <c r="BS27" s="553"/>
      <c r="BT27" s="553"/>
      <c r="BU27" s="554"/>
      <c r="BV27" s="552">
        <v>924521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3790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2936699</v>
      </c>
      <c r="BO28" s="349"/>
      <c r="BP28" s="349"/>
      <c r="BQ28" s="349"/>
      <c r="BR28" s="349"/>
      <c r="BS28" s="349"/>
      <c r="BT28" s="349"/>
      <c r="BU28" s="350"/>
      <c r="BV28" s="348">
        <v>2515551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3580</v>
      </c>
      <c r="R29" s="437"/>
      <c r="S29" s="437"/>
      <c r="T29" s="437"/>
      <c r="U29" s="437"/>
      <c r="V29" s="476"/>
      <c r="W29" s="531"/>
      <c r="X29" s="519"/>
      <c r="Y29" s="520"/>
      <c r="Z29" s="435" t="s">
        <v>171</v>
      </c>
      <c r="AA29" s="415"/>
      <c r="AB29" s="415"/>
      <c r="AC29" s="415"/>
      <c r="AD29" s="415"/>
      <c r="AE29" s="415"/>
      <c r="AF29" s="415"/>
      <c r="AG29" s="416"/>
      <c r="AH29" s="436">
        <v>520</v>
      </c>
      <c r="AI29" s="437"/>
      <c r="AJ29" s="437"/>
      <c r="AK29" s="437"/>
      <c r="AL29" s="476"/>
      <c r="AM29" s="436">
        <v>1730902</v>
      </c>
      <c r="AN29" s="437"/>
      <c r="AO29" s="437"/>
      <c r="AP29" s="437"/>
      <c r="AQ29" s="437"/>
      <c r="AR29" s="476"/>
      <c r="AS29" s="436">
        <v>3329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410939</v>
      </c>
      <c r="BO29" s="386"/>
      <c r="BP29" s="386"/>
      <c r="BQ29" s="386"/>
      <c r="BR29" s="386"/>
      <c r="BS29" s="386"/>
      <c r="BT29" s="386"/>
      <c r="BU29" s="387"/>
      <c r="BV29" s="385">
        <v>410746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100.5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6202881</v>
      </c>
      <c r="BO30" s="553"/>
      <c r="BP30" s="553"/>
      <c r="BQ30" s="553"/>
      <c r="BR30" s="553"/>
      <c r="BS30" s="553"/>
      <c r="BT30" s="553"/>
      <c r="BU30" s="554"/>
      <c r="BV30" s="552">
        <v>5421291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7</v>
      </c>
      <c r="V34" s="564"/>
      <c r="W34" s="565" t="str">
        <f>IF('各会計、関係団体の財政状況及び健全化判断比率'!B28="","",'各会計、関係団体の財政状況及び健全化判断比率'!B28)</f>
        <v>日向市国民健康保険事業特別会計</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IF('各会計、関係団体の財政状況及び健全化判断比率'!B32="","",'各会計、関係団体の財政状況及び健全化判断比率'!B32)</f>
        <v>日向市水道事業会計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IF('各会計、関係団体の財政状況及び健全化判断比率'!B34="","",'各会計、関係団体の財政状況及び健全化判断比率'!B34)</f>
        <v>日向市簡易水道事業特別会計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17</v>
      </c>
      <c r="BX34" s="564"/>
      <c r="BY34" s="565" t="str">
        <f>IF('各会計、関係団体の財政状況及び健全化判断比率'!B68="","",'各会計、関係団体の財政状況及び健全化判断比率'!B68)</f>
        <v>日向東臼杵南部広域連合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日向文化振興事業団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日向市公営住宅事業特別会計</v>
      </c>
      <c r="F35" s="565"/>
      <c r="G35" s="565"/>
      <c r="H35" s="565"/>
      <c r="I35" s="565"/>
      <c r="J35" s="565"/>
      <c r="K35" s="565"/>
      <c r="L35" s="565"/>
      <c r="M35" s="565"/>
      <c r="N35" s="565"/>
      <c r="O35" s="565"/>
      <c r="P35" s="565"/>
      <c r="Q35" s="565"/>
      <c r="R35" s="565"/>
      <c r="S35" s="565"/>
      <c r="T35" s="165"/>
      <c r="U35" s="564">
        <f>IF(W35="","",U34+1)</f>
        <v>8</v>
      </c>
      <c r="V35" s="564"/>
      <c r="W35" s="565" t="str">
        <f>IF('各会計、関係団体の財政状況及び健全化判断比率'!B29="","",'各会計、関係団体の財政状況及び健全化判断比率'!B29)</f>
        <v>日向市介護保険事業特別会計（保険事業勘定）</v>
      </c>
      <c r="X35" s="565"/>
      <c r="Y35" s="565"/>
      <c r="Z35" s="565"/>
      <c r="AA35" s="565"/>
      <c r="AB35" s="565"/>
      <c r="AC35" s="565"/>
      <c r="AD35" s="565"/>
      <c r="AE35" s="565"/>
      <c r="AF35" s="565"/>
      <c r="AG35" s="565"/>
      <c r="AH35" s="565"/>
      <c r="AI35" s="565"/>
      <c r="AJ35" s="565"/>
      <c r="AK35" s="565"/>
      <c r="AL35" s="165"/>
      <c r="AM35" s="564">
        <f t="shared" ref="AM35:AM43" si="0">IF(AO35="","",AM34+1)</f>
        <v>12</v>
      </c>
      <c r="AN35" s="564"/>
      <c r="AO35" s="565" t="str">
        <f>IF('各会計、関係団体の財政状況及び健全化判断比率'!B33="","",'各会計、関係団体の財政状況及び健全化判断比率'!B33)</f>
        <v>日向市病院事業会計</v>
      </c>
      <c r="AP35" s="565"/>
      <c r="AQ35" s="565"/>
      <c r="AR35" s="565"/>
      <c r="AS35" s="565"/>
      <c r="AT35" s="565"/>
      <c r="AU35" s="565"/>
      <c r="AV35" s="565"/>
      <c r="AW35" s="565"/>
      <c r="AX35" s="565"/>
      <c r="AY35" s="565"/>
      <c r="AZ35" s="565"/>
      <c r="BA35" s="565"/>
      <c r="BB35" s="565"/>
      <c r="BC35" s="565"/>
      <c r="BD35" s="165"/>
      <c r="BE35" s="564">
        <f t="shared" ref="BE35:BE43" si="1">IF(BG35="","",BE34+1)</f>
        <v>14</v>
      </c>
      <c r="BF35" s="564"/>
      <c r="BG35" s="565" t="str">
        <f>IF('各会計、関係団体の財政状況及び健全化判断比率'!B35="","",'各会計、関係団体の財政状況及び健全化判断比率'!B35)</f>
        <v>日向市下水道事業特別会計</v>
      </c>
      <c r="BH35" s="565"/>
      <c r="BI35" s="565"/>
      <c r="BJ35" s="565"/>
      <c r="BK35" s="565"/>
      <c r="BL35" s="565"/>
      <c r="BM35" s="565"/>
      <c r="BN35" s="565"/>
      <c r="BO35" s="565"/>
      <c r="BP35" s="565"/>
      <c r="BQ35" s="565"/>
      <c r="BR35" s="565"/>
      <c r="BS35" s="565"/>
      <c r="BT35" s="565"/>
      <c r="BU35" s="565"/>
      <c r="BV35" s="165"/>
      <c r="BW35" s="564">
        <f t="shared" ref="BW35:BW43" si="2">IF(BY35="","",BW34+1)</f>
        <v>18</v>
      </c>
      <c r="BX35" s="564"/>
      <c r="BY35" s="565" t="str">
        <f>IF('各会計、関係団体の財政状況及び健全化判断比率'!B69="","",'各会計、関係団体の財政状況及び健全化判断比率'!B69)</f>
        <v>宮崎県北部広域行政事務組合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日向サンパーク温泉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日向市財光寺南土地区画整理事業特別会計</v>
      </c>
      <c r="F36" s="565"/>
      <c r="G36" s="565"/>
      <c r="H36" s="565"/>
      <c r="I36" s="565"/>
      <c r="J36" s="565"/>
      <c r="K36" s="565"/>
      <c r="L36" s="565"/>
      <c r="M36" s="565"/>
      <c r="N36" s="565"/>
      <c r="O36" s="565"/>
      <c r="P36" s="565"/>
      <c r="Q36" s="565"/>
      <c r="R36" s="565"/>
      <c r="S36" s="565"/>
      <c r="T36" s="165"/>
      <c r="U36" s="564">
        <f t="shared" ref="U36:U43" si="4">IF(W36="","",U35+1)</f>
        <v>9</v>
      </c>
      <c r="V36" s="564"/>
      <c r="W36" s="565" t="str">
        <f>IF('各会計、関係団体の財政状況及び健全化判断比率'!B30="","",'各会計、関係団体の財政状況及び健全化判断比率'!B30)</f>
        <v>日向入郷地域介護認定審査事業特別会計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15</v>
      </c>
      <c r="BF36" s="564"/>
      <c r="BG36" s="565" t="str">
        <f>IF('各会計、関係団体の財政状況及び健全化判断比率'!B36="","",'各会計、関係団体の財政状況及び健全化判断比率'!B36)</f>
        <v>日向市農業集落排水事業特別会計</v>
      </c>
      <c r="BH36" s="565"/>
      <c r="BI36" s="565"/>
      <c r="BJ36" s="565"/>
      <c r="BK36" s="565"/>
      <c r="BL36" s="565"/>
      <c r="BM36" s="565"/>
      <c r="BN36" s="565"/>
      <c r="BO36" s="565"/>
      <c r="BP36" s="565"/>
      <c r="BQ36" s="565"/>
      <c r="BR36" s="565"/>
      <c r="BS36" s="565"/>
      <c r="BT36" s="565"/>
      <c r="BU36" s="565"/>
      <c r="BV36" s="165"/>
      <c r="BW36" s="564">
        <f t="shared" si="2"/>
        <v>19</v>
      </c>
      <c r="BX36" s="564"/>
      <c r="BY36" s="565" t="str">
        <f>IF('各会計、関係団体の財政状況及び健全化判断比率'!B70="","",'各会計、関係団体の財政状況及び健全化判断比率'!B70)</f>
        <v>宮崎県後期高齢者医療広域連合（一般会計）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日向青果地方卸売市場</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日向市用地取得特別会計</v>
      </c>
      <c r="F37" s="565"/>
      <c r="G37" s="565"/>
      <c r="H37" s="565"/>
      <c r="I37" s="565"/>
      <c r="J37" s="565"/>
      <c r="K37" s="565"/>
      <c r="L37" s="565"/>
      <c r="M37" s="565"/>
      <c r="N37" s="565"/>
      <c r="O37" s="565"/>
      <c r="P37" s="565"/>
      <c r="Q37" s="565"/>
      <c r="R37" s="565"/>
      <c r="S37" s="565"/>
      <c r="T37" s="165"/>
      <c r="U37" s="564">
        <f t="shared" si="4"/>
        <v>10</v>
      </c>
      <c r="V37" s="564"/>
      <c r="W37" s="565" t="str">
        <f>IF('各会計、関係団体の財政状況及び健全化判断比率'!B31="","",'各会計、関係団体の財政状況及び健全化判断比率'!B31)</f>
        <v>日向市後期高齢者医療事業特別会計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16</v>
      </c>
      <c r="BF37" s="564"/>
      <c r="BG37" s="565" t="str">
        <f>IF('各会計、関係団体の財政状況及び健全化判断比率'!B37="","",'各会計、関係団体の財政状況及び健全化判断比率'!B37)</f>
        <v>日向市細島東部住環境整備事業特別会計</v>
      </c>
      <c r="BH37" s="565"/>
      <c r="BI37" s="565"/>
      <c r="BJ37" s="565"/>
      <c r="BK37" s="565"/>
      <c r="BL37" s="565"/>
      <c r="BM37" s="565"/>
      <c r="BN37" s="565"/>
      <c r="BO37" s="565"/>
      <c r="BP37" s="565"/>
      <c r="BQ37" s="565"/>
      <c r="BR37" s="565"/>
      <c r="BS37" s="565"/>
      <c r="BT37" s="565"/>
      <c r="BU37" s="565"/>
      <c r="BV37" s="165"/>
      <c r="BW37" s="564">
        <f t="shared" si="2"/>
        <v>20</v>
      </c>
      <c r="BX37" s="564"/>
      <c r="BY37" s="565" t="str">
        <f>IF('各会計、関係団体の財政状況及び健全化判断比率'!B71="","",'各会計、関係団体の財政状況及び健全化判断比率'!B71)</f>
        <v>宮崎県後期高齢者医療広域連合（事業会計）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東郷町ふるさと公社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日向市城山墓園事業特別会計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日向市簡易給水施設特別会計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69" zoomScaleNormal="69" zoomScaleSheetLayoutView="100" workbookViewId="0">
      <selection activeCell="AO42" sqref="AO42:BC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7" t="s">
        <v>24</v>
      </c>
      <c r="C41" s="1168"/>
      <c r="D41" s="81"/>
      <c r="E41" s="1173" t="s">
        <v>25</v>
      </c>
      <c r="F41" s="1173"/>
      <c r="G41" s="1173"/>
      <c r="H41" s="1174"/>
      <c r="I41" s="82">
        <v>35136</v>
      </c>
      <c r="J41" s="83">
        <v>35557</v>
      </c>
      <c r="K41" s="83">
        <v>35129</v>
      </c>
      <c r="L41" s="83">
        <v>34801</v>
      </c>
      <c r="M41" s="84">
        <v>34286</v>
      </c>
    </row>
    <row r="42" spans="2:13" ht="27.75" customHeight="1">
      <c r="B42" s="1169"/>
      <c r="C42" s="1170"/>
      <c r="D42" s="85"/>
      <c r="E42" s="1175" t="s">
        <v>26</v>
      </c>
      <c r="F42" s="1175"/>
      <c r="G42" s="1175"/>
      <c r="H42" s="1176"/>
      <c r="I42" s="86">
        <v>17</v>
      </c>
      <c r="J42" s="87">
        <v>9</v>
      </c>
      <c r="K42" s="87">
        <v>2</v>
      </c>
      <c r="L42" s="87" t="s">
        <v>485</v>
      </c>
      <c r="M42" s="88" t="s">
        <v>485</v>
      </c>
    </row>
    <row r="43" spans="2:13" ht="27.75" customHeight="1">
      <c r="B43" s="1169"/>
      <c r="C43" s="1170"/>
      <c r="D43" s="85"/>
      <c r="E43" s="1175" t="s">
        <v>27</v>
      </c>
      <c r="F43" s="1175"/>
      <c r="G43" s="1175"/>
      <c r="H43" s="1176"/>
      <c r="I43" s="86">
        <v>10807</v>
      </c>
      <c r="J43" s="87">
        <v>11210</v>
      </c>
      <c r="K43" s="87">
        <v>10883</v>
      </c>
      <c r="L43" s="87">
        <v>10497</v>
      </c>
      <c r="M43" s="88">
        <v>10178</v>
      </c>
    </row>
    <row r="44" spans="2:13" ht="27.75" customHeight="1">
      <c r="B44" s="1169"/>
      <c r="C44" s="1170"/>
      <c r="D44" s="85"/>
      <c r="E44" s="1175" t="s">
        <v>28</v>
      </c>
      <c r="F44" s="1175"/>
      <c r="G44" s="1175"/>
      <c r="H44" s="1176"/>
      <c r="I44" s="86">
        <v>497</v>
      </c>
      <c r="J44" s="87">
        <v>364</v>
      </c>
      <c r="K44" s="87">
        <v>399</v>
      </c>
      <c r="L44" s="87">
        <v>460</v>
      </c>
      <c r="M44" s="88">
        <v>488</v>
      </c>
    </row>
    <row r="45" spans="2:13" ht="27.75" customHeight="1">
      <c r="B45" s="1169"/>
      <c r="C45" s="1170"/>
      <c r="D45" s="85"/>
      <c r="E45" s="1175" t="s">
        <v>29</v>
      </c>
      <c r="F45" s="1175"/>
      <c r="G45" s="1175"/>
      <c r="H45" s="1176"/>
      <c r="I45" s="86">
        <v>6000</v>
      </c>
      <c r="J45" s="87">
        <v>5949</v>
      </c>
      <c r="K45" s="87">
        <v>5865</v>
      </c>
      <c r="L45" s="87">
        <v>5863</v>
      </c>
      <c r="M45" s="88">
        <v>5856</v>
      </c>
    </row>
    <row r="46" spans="2:13" ht="27.75" customHeight="1">
      <c r="B46" s="1169"/>
      <c r="C46" s="1170"/>
      <c r="D46" s="85"/>
      <c r="E46" s="1175" t="s">
        <v>30</v>
      </c>
      <c r="F46" s="1175"/>
      <c r="G46" s="1175"/>
      <c r="H46" s="1176"/>
      <c r="I46" s="86">
        <v>32</v>
      </c>
      <c r="J46" s="87">
        <v>23</v>
      </c>
      <c r="K46" s="87">
        <v>20</v>
      </c>
      <c r="L46" s="87">
        <v>58</v>
      </c>
      <c r="M46" s="88">
        <v>55</v>
      </c>
    </row>
    <row r="47" spans="2:13" ht="27.75" customHeight="1">
      <c r="B47" s="1169"/>
      <c r="C47" s="1170"/>
      <c r="D47" s="85"/>
      <c r="E47" s="1175" t="s">
        <v>31</v>
      </c>
      <c r="F47" s="1175"/>
      <c r="G47" s="1175"/>
      <c r="H47" s="1176"/>
      <c r="I47" s="86" t="s">
        <v>485</v>
      </c>
      <c r="J47" s="87" t="s">
        <v>485</v>
      </c>
      <c r="K47" s="87" t="s">
        <v>485</v>
      </c>
      <c r="L47" s="87" t="s">
        <v>485</v>
      </c>
      <c r="M47" s="88" t="s">
        <v>485</v>
      </c>
    </row>
    <row r="48" spans="2:13" ht="27.75" customHeight="1">
      <c r="B48" s="1171"/>
      <c r="C48" s="1172"/>
      <c r="D48" s="85"/>
      <c r="E48" s="1175" t="s">
        <v>32</v>
      </c>
      <c r="F48" s="1175"/>
      <c r="G48" s="1175"/>
      <c r="H48" s="1176"/>
      <c r="I48" s="86" t="s">
        <v>485</v>
      </c>
      <c r="J48" s="87" t="s">
        <v>485</v>
      </c>
      <c r="K48" s="87" t="s">
        <v>485</v>
      </c>
      <c r="L48" s="87" t="s">
        <v>485</v>
      </c>
      <c r="M48" s="88" t="s">
        <v>485</v>
      </c>
    </row>
    <row r="49" spans="2:13" ht="27.75" customHeight="1">
      <c r="B49" s="1177" t="s">
        <v>33</v>
      </c>
      <c r="C49" s="1178"/>
      <c r="D49" s="89"/>
      <c r="E49" s="1175" t="s">
        <v>34</v>
      </c>
      <c r="F49" s="1175"/>
      <c r="G49" s="1175"/>
      <c r="H49" s="1176"/>
      <c r="I49" s="86">
        <v>5656</v>
      </c>
      <c r="J49" s="87">
        <v>6805</v>
      </c>
      <c r="K49" s="87">
        <v>7602</v>
      </c>
      <c r="L49" s="87">
        <v>8167</v>
      </c>
      <c r="M49" s="88">
        <v>9171</v>
      </c>
    </row>
    <row r="50" spans="2:13" ht="27.75" customHeight="1">
      <c r="B50" s="1169"/>
      <c r="C50" s="1170"/>
      <c r="D50" s="85"/>
      <c r="E50" s="1175" t="s">
        <v>35</v>
      </c>
      <c r="F50" s="1175"/>
      <c r="G50" s="1175"/>
      <c r="H50" s="1176"/>
      <c r="I50" s="86">
        <v>2352</v>
      </c>
      <c r="J50" s="87">
        <v>2391</v>
      </c>
      <c r="K50" s="87">
        <v>2300</v>
      </c>
      <c r="L50" s="87">
        <v>1886</v>
      </c>
      <c r="M50" s="88">
        <v>1835</v>
      </c>
    </row>
    <row r="51" spans="2:13" ht="27.75" customHeight="1">
      <c r="B51" s="1171"/>
      <c r="C51" s="1172"/>
      <c r="D51" s="85"/>
      <c r="E51" s="1175" t="s">
        <v>36</v>
      </c>
      <c r="F51" s="1175"/>
      <c r="G51" s="1175"/>
      <c r="H51" s="1176"/>
      <c r="I51" s="86">
        <v>27052</v>
      </c>
      <c r="J51" s="87">
        <v>27792</v>
      </c>
      <c r="K51" s="87">
        <v>27642</v>
      </c>
      <c r="L51" s="87">
        <v>28151</v>
      </c>
      <c r="M51" s="88">
        <v>28051</v>
      </c>
    </row>
    <row r="52" spans="2:13" ht="27.75" customHeight="1" thickBot="1">
      <c r="B52" s="1179" t="s">
        <v>37</v>
      </c>
      <c r="C52" s="1180"/>
      <c r="D52" s="90"/>
      <c r="E52" s="1181" t="s">
        <v>38</v>
      </c>
      <c r="F52" s="1181"/>
      <c r="G52" s="1181"/>
      <c r="H52" s="1182"/>
      <c r="I52" s="91">
        <v>17431</v>
      </c>
      <c r="J52" s="92">
        <v>16125</v>
      </c>
      <c r="K52" s="92">
        <v>14755</v>
      </c>
      <c r="L52" s="92">
        <v>13476</v>
      </c>
      <c r="M52" s="93">
        <v>11805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81191</v>
      </c>
      <c r="E3" s="116"/>
      <c r="F3" s="117">
        <v>58009</v>
      </c>
      <c r="G3" s="118"/>
      <c r="H3" s="119"/>
    </row>
    <row r="4" spans="1:8">
      <c r="A4" s="120"/>
      <c r="B4" s="121"/>
      <c r="C4" s="122"/>
      <c r="D4" s="123">
        <v>44236</v>
      </c>
      <c r="E4" s="124"/>
      <c r="F4" s="125">
        <v>32190</v>
      </c>
      <c r="G4" s="126"/>
      <c r="H4" s="127"/>
    </row>
    <row r="5" spans="1:8">
      <c r="A5" s="108" t="s">
        <v>519</v>
      </c>
      <c r="B5" s="113"/>
      <c r="C5" s="114"/>
      <c r="D5" s="115">
        <v>69848</v>
      </c>
      <c r="E5" s="116"/>
      <c r="F5" s="117">
        <v>61882</v>
      </c>
      <c r="G5" s="118"/>
      <c r="H5" s="119"/>
    </row>
    <row r="6" spans="1:8">
      <c r="A6" s="120"/>
      <c r="B6" s="121"/>
      <c r="C6" s="122"/>
      <c r="D6" s="123">
        <v>37021</v>
      </c>
      <c r="E6" s="124"/>
      <c r="F6" s="125">
        <v>32175</v>
      </c>
      <c r="G6" s="126"/>
      <c r="H6" s="127"/>
    </row>
    <row r="7" spans="1:8">
      <c r="A7" s="108" t="s">
        <v>520</v>
      </c>
      <c r="B7" s="113"/>
      <c r="C7" s="114"/>
      <c r="D7" s="115">
        <v>56819</v>
      </c>
      <c r="E7" s="116"/>
      <c r="F7" s="117">
        <v>47569</v>
      </c>
      <c r="G7" s="118"/>
      <c r="H7" s="119"/>
    </row>
    <row r="8" spans="1:8">
      <c r="A8" s="120"/>
      <c r="B8" s="121"/>
      <c r="C8" s="122"/>
      <c r="D8" s="123">
        <v>23661</v>
      </c>
      <c r="E8" s="124"/>
      <c r="F8" s="125">
        <v>26255</v>
      </c>
      <c r="G8" s="126"/>
      <c r="H8" s="127"/>
    </row>
    <row r="9" spans="1:8">
      <c r="A9" s="108" t="s">
        <v>521</v>
      </c>
      <c r="B9" s="113"/>
      <c r="C9" s="114"/>
      <c r="D9" s="115">
        <v>56746</v>
      </c>
      <c r="E9" s="116"/>
      <c r="F9" s="117">
        <v>50880</v>
      </c>
      <c r="G9" s="118"/>
      <c r="H9" s="119"/>
    </row>
    <row r="10" spans="1:8">
      <c r="A10" s="120"/>
      <c r="B10" s="121"/>
      <c r="C10" s="122"/>
      <c r="D10" s="123">
        <v>14711</v>
      </c>
      <c r="E10" s="124"/>
      <c r="F10" s="125">
        <v>26879</v>
      </c>
      <c r="G10" s="126"/>
      <c r="H10" s="127"/>
    </row>
    <row r="11" spans="1:8">
      <c r="A11" s="108" t="s">
        <v>522</v>
      </c>
      <c r="B11" s="113"/>
      <c r="C11" s="114"/>
      <c r="D11" s="115">
        <v>91077</v>
      </c>
      <c r="E11" s="116"/>
      <c r="F11" s="117">
        <v>63956</v>
      </c>
      <c r="G11" s="118"/>
      <c r="H11" s="119"/>
    </row>
    <row r="12" spans="1:8">
      <c r="A12" s="120"/>
      <c r="B12" s="121"/>
      <c r="C12" s="128"/>
      <c r="D12" s="123">
        <v>27577</v>
      </c>
      <c r="E12" s="124"/>
      <c r="F12" s="125">
        <v>29239</v>
      </c>
      <c r="G12" s="126"/>
      <c r="H12" s="127"/>
    </row>
    <row r="13" spans="1:8">
      <c r="A13" s="108"/>
      <c r="B13" s="113"/>
      <c r="C13" s="129"/>
      <c r="D13" s="130">
        <v>71136</v>
      </c>
      <c r="E13" s="131"/>
      <c r="F13" s="132">
        <v>56459</v>
      </c>
      <c r="G13" s="133"/>
      <c r="H13" s="119"/>
    </row>
    <row r="14" spans="1:8">
      <c r="A14" s="120"/>
      <c r="B14" s="121"/>
      <c r="C14" s="122"/>
      <c r="D14" s="123">
        <v>29441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5.96</v>
      </c>
      <c r="C19" s="134">
        <f>ROUND(VALUE(SUBSTITUTE(実質収支比率等に係る経年分析!G$48,"▲","-")),2)</f>
        <v>5.81</v>
      </c>
      <c r="D19" s="134">
        <f>ROUND(VALUE(SUBSTITUTE(実質収支比率等に係る経年分析!H$48,"▲","-")),2)</f>
        <v>5.45</v>
      </c>
      <c r="E19" s="134">
        <f>ROUND(VALUE(SUBSTITUTE(実質収支比率等に係る経年分析!I$48,"▲","-")),2)</f>
        <v>5.25</v>
      </c>
      <c r="F19" s="134">
        <f>ROUND(VALUE(SUBSTITUTE(実質収支比率等に係る経年分析!J$48,"▲","-")),2)</f>
        <v>4.93</v>
      </c>
    </row>
    <row r="20" spans="1:11">
      <c r="A20" s="134" t="s">
        <v>43</v>
      </c>
      <c r="B20" s="134">
        <f>ROUND(VALUE(SUBSTITUTE(実質収支比率等に係る経年分析!F$47,"▲","-")),2)</f>
        <v>6.43</v>
      </c>
      <c r="C20" s="134">
        <f>ROUND(VALUE(SUBSTITUTE(実質収支比率等に係る経年分析!G$47,"▲","-")),2)</f>
        <v>10.1</v>
      </c>
      <c r="D20" s="134">
        <f>ROUND(VALUE(SUBSTITUTE(実質収支比率等に係る経年分析!H$47,"▲","-")),2)</f>
        <v>13.37</v>
      </c>
      <c r="E20" s="134">
        <f>ROUND(VALUE(SUBSTITUTE(実質収支比率等に係る経年分析!I$47,"▲","-")),2)</f>
        <v>16.22</v>
      </c>
      <c r="F20" s="134">
        <f>ROUND(VALUE(SUBSTITUTE(実質収支比率等に係る経年分析!J$47,"▲","-")),2)</f>
        <v>18.84</v>
      </c>
    </row>
    <row r="21" spans="1:11">
      <c r="A21" s="134" t="s">
        <v>44</v>
      </c>
      <c r="B21" s="134">
        <f>IF(ISNUMBER(VALUE(SUBSTITUTE(実質収支比率等に係る経年分析!F$49,"▲","-"))),ROUND(VALUE(SUBSTITUTE(実質収支比率等に係る経年分析!F$49,"▲","-")),2),NA())</f>
        <v>3.08</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-0.37</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-0.28000000000000003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日向市財光寺南土地区画整理事業特別会計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日向市下水道事業特別会計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日向市細島東部住環境整備事業特別会計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日向市介護保険事業特別会計（保険事業勘定）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日向市国民健康保険事業特別会計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c r="A34" s="135" t="str">
        <f>IF(連結実質赤字比率に係る赤字・黒字の構成分析!C$36="",NA(),連結実質赤字比率に係る赤字・黒字の構成分析!C$36)</f>
        <v>日向市病院事業会計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4.76</v>
      </c>
    </row>
    <row r="36" spans="1:16">
      <c r="A36" s="135" t="str">
        <f>IF(連結実質赤字比率に係る赤字・黒字の構成分析!C$34="",NA(),連結実質赤字比率に係る赤字・黒字の構成分析!C$34)</f>
        <v>日向市水道事業会計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2719</v>
      </c>
      <c r="E42" s="136"/>
      <c r="F42" s="136"/>
      <c r="G42" s="136">
        <f>'実質公債費比率（分子）の構造'!L$52</f>
        <v>2819</v>
      </c>
      <c r="H42" s="136"/>
      <c r="I42" s="136"/>
      <c r="J42" s="136">
        <f>'実質公債費比率（分子）の構造'!M$52</f>
        <v>2992</v>
      </c>
      <c r="K42" s="136"/>
      <c r="L42" s="136"/>
      <c r="M42" s="136">
        <f>'実質公債費比率（分子）の構造'!N$52</f>
        <v>3069</v>
      </c>
      <c r="N42" s="136"/>
      <c r="O42" s="136"/>
      <c r="P42" s="136">
        <f>'実質公債費比率（分子）の構造'!O$52</f>
        <v>3073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7</v>
      </c>
      <c r="F44" s="136"/>
      <c r="G44" s="136"/>
      <c r="H44" s="136">
        <f>'実質公債費比率（分子）の構造'!M$50</f>
        <v>5</v>
      </c>
      <c r="I44" s="136"/>
      <c r="J44" s="136"/>
      <c r="K44" s="136">
        <f>'実質公債費比率（分子）の構造'!N$50</f>
        <v>1</v>
      </c>
      <c r="L44" s="136"/>
      <c r="M44" s="136"/>
      <c r="N44" s="136" t="str">
        <f>'実質公債費比率（分子）の構造'!O$50</f>
        <v>-</v>
      </c>
      <c r="O44" s="136"/>
      <c r="P44" s="136"/>
    </row>
    <row r="45" spans="1:16">
      <c r="A45" s="136" t="s">
        <v>54</v>
      </c>
      <c r="B45" s="136">
        <f>'実質公債費比率（分子）の構造'!K$49</f>
        <v>181</v>
      </c>
      <c r="C45" s="136"/>
      <c r="D45" s="136"/>
      <c r="E45" s="136">
        <f>'実質公債費比率（分子）の構造'!L$49</f>
        <v>183</v>
      </c>
      <c r="F45" s="136"/>
      <c r="G45" s="136"/>
      <c r="H45" s="136">
        <f>'実質公債費比率（分子）の構造'!M$49</f>
        <v>116</v>
      </c>
      <c r="I45" s="136"/>
      <c r="J45" s="136"/>
      <c r="K45" s="136">
        <f>'実質公債費比率（分子）の構造'!N$49</f>
        <v>27</v>
      </c>
      <c r="L45" s="136"/>
      <c r="M45" s="136"/>
      <c r="N45" s="136">
        <f>'実質公債費比率（分子）の構造'!O$49</f>
        <v>30</v>
      </c>
      <c r="O45" s="136"/>
      <c r="P45" s="136"/>
    </row>
    <row r="46" spans="1:16">
      <c r="A46" s="136" t="s">
        <v>55</v>
      </c>
      <c r="B46" s="136">
        <f>'実質公債費比率（分子）の構造'!K$48</f>
        <v>713</v>
      </c>
      <c r="C46" s="136"/>
      <c r="D46" s="136"/>
      <c r="E46" s="136">
        <f>'実質公債費比率（分子）の構造'!L$48</f>
        <v>700</v>
      </c>
      <c r="F46" s="136"/>
      <c r="G46" s="136"/>
      <c r="H46" s="136">
        <f>'実質公債費比率（分子）の構造'!M$48</f>
        <v>697</v>
      </c>
      <c r="I46" s="136"/>
      <c r="J46" s="136"/>
      <c r="K46" s="136">
        <f>'実質公債費比率（分子）の構造'!N$48</f>
        <v>679</v>
      </c>
      <c r="L46" s="136"/>
      <c r="M46" s="136"/>
      <c r="N46" s="136">
        <f>'実質公債費比率（分子）の構造'!O$48</f>
        <v>682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3745</v>
      </c>
      <c r="C49" s="136"/>
      <c r="D49" s="136"/>
      <c r="E49" s="136">
        <f>'実質公債費比率（分子）の構造'!L$45</f>
        <v>3850</v>
      </c>
      <c r="F49" s="136"/>
      <c r="G49" s="136"/>
      <c r="H49" s="136">
        <f>'実質公債費比率（分子）の構造'!M$45</f>
        <v>4056</v>
      </c>
      <c r="I49" s="136"/>
      <c r="J49" s="136"/>
      <c r="K49" s="136">
        <f>'実質公債費比率（分子）の構造'!N$45</f>
        <v>4130</v>
      </c>
      <c r="L49" s="136"/>
      <c r="M49" s="136"/>
      <c r="N49" s="136">
        <f>'実質公債費比率（分子）の構造'!O$45</f>
        <v>4005</v>
      </c>
      <c r="O49" s="136"/>
      <c r="P49" s="136"/>
    </row>
    <row r="50" spans="1:16">
      <c r="A50" s="136" t="s">
        <v>59</v>
      </c>
      <c r="B50" s="136" t="e">
        <f>NA()</f>
        <v>#N/A</v>
      </c>
      <c r="C50" s="136">
        <f>IF(ISNUMBER('実質公債費比率（分子）の構造'!K$53),'実質公債費比率（分子）の構造'!K$53,NA())</f>
        <v>1927</v>
      </c>
      <c r="D50" s="136" t="e">
        <f>NA()</f>
        <v>#N/A</v>
      </c>
      <c r="E50" s="136" t="e">
        <f>NA()</f>
        <v>#N/A</v>
      </c>
      <c r="F50" s="136">
        <f>IF(ISNUMBER('実質公債費比率（分子）の構造'!L$53),'実質公債費比率（分子）の構造'!L$53,NA())</f>
        <v>1921</v>
      </c>
      <c r="G50" s="136" t="e">
        <f>NA()</f>
        <v>#N/A</v>
      </c>
      <c r="H50" s="136" t="e">
        <f>NA()</f>
        <v>#N/A</v>
      </c>
      <c r="I50" s="136">
        <f>IF(ISNUMBER('実質公債費比率（分子）の構造'!M$53),'実質公債費比率（分子）の構造'!M$53,NA())</f>
        <v>1882</v>
      </c>
      <c r="J50" s="136" t="e">
        <f>NA()</f>
        <v>#N/A</v>
      </c>
      <c r="K50" s="136" t="e">
        <f>NA()</f>
        <v>#N/A</v>
      </c>
      <c r="L50" s="136">
        <f>IF(ISNUMBER('実質公債費比率（分子）の構造'!N$53),'実質公債費比率（分子）の構造'!N$53,NA())</f>
        <v>1768</v>
      </c>
      <c r="M50" s="136" t="e">
        <f>NA()</f>
        <v>#N/A</v>
      </c>
      <c r="N50" s="136" t="e">
        <f>NA()</f>
        <v>#N/A</v>
      </c>
      <c r="O50" s="136">
        <f>IF(ISNUMBER('実質公債費比率（分子）の構造'!O$53),'実質公債費比率（分子）の構造'!O$53,NA())</f>
        <v>1644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27052</v>
      </c>
      <c r="E56" s="135"/>
      <c r="F56" s="135"/>
      <c r="G56" s="135">
        <f>'将来負担比率（分子）の構造'!J$51</f>
        <v>27792</v>
      </c>
      <c r="H56" s="135"/>
      <c r="I56" s="135"/>
      <c r="J56" s="135">
        <f>'将来負担比率（分子）の構造'!K$51</f>
        <v>27642</v>
      </c>
      <c r="K56" s="135"/>
      <c r="L56" s="135"/>
      <c r="M56" s="135">
        <f>'将来負担比率（分子）の構造'!L$51</f>
        <v>28151</v>
      </c>
      <c r="N56" s="135"/>
      <c r="O56" s="135"/>
      <c r="P56" s="135">
        <f>'将来負担比率（分子）の構造'!M$51</f>
        <v>28051</v>
      </c>
    </row>
    <row r="57" spans="1:16">
      <c r="A57" s="135" t="s">
        <v>35</v>
      </c>
      <c r="B57" s="135"/>
      <c r="C57" s="135"/>
      <c r="D57" s="135">
        <f>'将来負担比率（分子）の構造'!I$50</f>
        <v>2352</v>
      </c>
      <c r="E57" s="135"/>
      <c r="F57" s="135"/>
      <c r="G57" s="135">
        <f>'将来負担比率（分子）の構造'!J$50</f>
        <v>2391</v>
      </c>
      <c r="H57" s="135"/>
      <c r="I57" s="135"/>
      <c r="J57" s="135">
        <f>'将来負担比率（分子）の構造'!K$50</f>
        <v>2300</v>
      </c>
      <c r="K57" s="135"/>
      <c r="L57" s="135"/>
      <c r="M57" s="135">
        <f>'将来負担比率（分子）の構造'!L$50</f>
        <v>1886</v>
      </c>
      <c r="N57" s="135"/>
      <c r="O57" s="135"/>
      <c r="P57" s="135">
        <f>'将来負担比率（分子）の構造'!M$50</f>
        <v>1835</v>
      </c>
    </row>
    <row r="58" spans="1:16">
      <c r="A58" s="135" t="s">
        <v>34</v>
      </c>
      <c r="B58" s="135"/>
      <c r="C58" s="135"/>
      <c r="D58" s="135">
        <f>'将来負担比率（分子）の構造'!I$49</f>
        <v>5656</v>
      </c>
      <c r="E58" s="135"/>
      <c r="F58" s="135"/>
      <c r="G58" s="135">
        <f>'将来負担比率（分子）の構造'!J$49</f>
        <v>6805</v>
      </c>
      <c r="H58" s="135"/>
      <c r="I58" s="135"/>
      <c r="J58" s="135">
        <f>'将来負担比率（分子）の構造'!K$49</f>
        <v>7602</v>
      </c>
      <c r="K58" s="135"/>
      <c r="L58" s="135"/>
      <c r="M58" s="135">
        <f>'将来負担比率（分子）の構造'!L$49</f>
        <v>8167</v>
      </c>
      <c r="N58" s="135"/>
      <c r="O58" s="135"/>
      <c r="P58" s="135">
        <f>'将来負担比率（分子）の構造'!M$49</f>
        <v>9171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32</v>
      </c>
      <c r="C61" s="135"/>
      <c r="D61" s="135"/>
      <c r="E61" s="135">
        <f>'将来負担比率（分子）の構造'!J$46</f>
        <v>23</v>
      </c>
      <c r="F61" s="135"/>
      <c r="G61" s="135"/>
      <c r="H61" s="135">
        <f>'将来負担比率（分子）の構造'!K$46</f>
        <v>20</v>
      </c>
      <c r="I61" s="135"/>
      <c r="J61" s="135"/>
      <c r="K61" s="135">
        <f>'将来負担比率（分子）の構造'!L$46</f>
        <v>58</v>
      </c>
      <c r="L61" s="135"/>
      <c r="M61" s="135"/>
      <c r="N61" s="135">
        <f>'将来負担比率（分子）の構造'!M$46</f>
        <v>55</v>
      </c>
      <c r="O61" s="135"/>
      <c r="P61" s="135"/>
    </row>
    <row r="62" spans="1:16">
      <c r="A62" s="135" t="s">
        <v>29</v>
      </c>
      <c r="B62" s="135">
        <f>'将来負担比率（分子）の構造'!I$45</f>
        <v>6000</v>
      </c>
      <c r="C62" s="135"/>
      <c r="D62" s="135"/>
      <c r="E62" s="135">
        <f>'将来負担比率（分子）の構造'!J$45</f>
        <v>5949</v>
      </c>
      <c r="F62" s="135"/>
      <c r="G62" s="135"/>
      <c r="H62" s="135">
        <f>'将来負担比率（分子）の構造'!K$45</f>
        <v>5865</v>
      </c>
      <c r="I62" s="135"/>
      <c r="J62" s="135"/>
      <c r="K62" s="135">
        <f>'将来負担比率（分子）の構造'!L$45</f>
        <v>5863</v>
      </c>
      <c r="L62" s="135"/>
      <c r="M62" s="135"/>
      <c r="N62" s="135">
        <f>'将来負担比率（分子）の構造'!M$45</f>
        <v>5856</v>
      </c>
      <c r="O62" s="135"/>
      <c r="P62" s="135"/>
    </row>
    <row r="63" spans="1:16">
      <c r="A63" s="135" t="s">
        <v>28</v>
      </c>
      <c r="B63" s="135">
        <f>'将来負担比率（分子）の構造'!I$44</f>
        <v>497</v>
      </c>
      <c r="C63" s="135"/>
      <c r="D63" s="135"/>
      <c r="E63" s="135">
        <f>'将来負担比率（分子）の構造'!J$44</f>
        <v>364</v>
      </c>
      <c r="F63" s="135"/>
      <c r="G63" s="135"/>
      <c r="H63" s="135">
        <f>'将来負担比率（分子）の構造'!K$44</f>
        <v>399</v>
      </c>
      <c r="I63" s="135"/>
      <c r="J63" s="135"/>
      <c r="K63" s="135">
        <f>'将来負担比率（分子）の構造'!L$44</f>
        <v>460</v>
      </c>
      <c r="L63" s="135"/>
      <c r="M63" s="135"/>
      <c r="N63" s="135">
        <f>'将来負担比率（分子）の構造'!M$44</f>
        <v>488</v>
      </c>
      <c r="O63" s="135"/>
      <c r="P63" s="135"/>
    </row>
    <row r="64" spans="1:16">
      <c r="A64" s="135" t="s">
        <v>27</v>
      </c>
      <c r="B64" s="135">
        <f>'将来負担比率（分子）の構造'!I$43</f>
        <v>10807</v>
      </c>
      <c r="C64" s="135"/>
      <c r="D64" s="135"/>
      <c r="E64" s="135">
        <f>'将来負担比率（分子）の構造'!J$43</f>
        <v>11210</v>
      </c>
      <c r="F64" s="135"/>
      <c r="G64" s="135"/>
      <c r="H64" s="135">
        <f>'将来負担比率（分子）の構造'!K$43</f>
        <v>10883</v>
      </c>
      <c r="I64" s="135"/>
      <c r="J64" s="135"/>
      <c r="K64" s="135">
        <f>'将来負担比率（分子）の構造'!L$43</f>
        <v>10497</v>
      </c>
      <c r="L64" s="135"/>
      <c r="M64" s="135"/>
      <c r="N64" s="135">
        <f>'将来負担比率（分子）の構造'!M$43</f>
        <v>10178</v>
      </c>
      <c r="O64" s="135"/>
      <c r="P64" s="135"/>
    </row>
    <row r="65" spans="1:16">
      <c r="A65" s="135" t="s">
        <v>26</v>
      </c>
      <c r="B65" s="135">
        <f>'将来負担比率（分子）の構造'!I$42</f>
        <v>17</v>
      </c>
      <c r="C65" s="135"/>
      <c r="D65" s="135"/>
      <c r="E65" s="135">
        <f>'将来負担比率（分子）の構造'!J$42</f>
        <v>9</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35136</v>
      </c>
      <c r="C66" s="135"/>
      <c r="D66" s="135"/>
      <c r="E66" s="135">
        <f>'将来負担比率（分子）の構造'!J$41</f>
        <v>35557</v>
      </c>
      <c r="F66" s="135"/>
      <c r="G66" s="135"/>
      <c r="H66" s="135">
        <f>'将来負担比率（分子）の構造'!K$41</f>
        <v>35129</v>
      </c>
      <c r="I66" s="135"/>
      <c r="J66" s="135"/>
      <c r="K66" s="135">
        <f>'将来負担比率（分子）の構造'!L$41</f>
        <v>34801</v>
      </c>
      <c r="L66" s="135"/>
      <c r="M66" s="135"/>
      <c r="N66" s="135">
        <f>'将来負担比率（分子）の構造'!M$41</f>
        <v>34286</v>
      </c>
      <c r="O66" s="135"/>
      <c r="P66" s="135"/>
    </row>
    <row r="67" spans="1:16">
      <c r="A67" s="135" t="s">
        <v>63</v>
      </c>
      <c r="B67" s="135" t="e">
        <f>NA()</f>
        <v>#N/A</v>
      </c>
      <c r="C67" s="135">
        <f>IF(ISNUMBER('将来負担比率（分子）の構造'!I$52), IF('将来負担比率（分子）の構造'!I$52 &lt; 0, 0, '将来負担比率（分子）の構造'!I$52), NA())</f>
        <v>17431</v>
      </c>
      <c r="D67" s="135" t="e">
        <f>NA()</f>
        <v>#N/A</v>
      </c>
      <c r="E67" s="135" t="e">
        <f>NA()</f>
        <v>#N/A</v>
      </c>
      <c r="F67" s="135">
        <f>IF(ISNUMBER('将来負担比率（分子）の構造'!J$52), IF('将来負担比率（分子）の構造'!J$52 &lt; 0, 0, '将来負担比率（分子）の構造'!J$52), NA())</f>
        <v>16125</v>
      </c>
      <c r="G67" s="135" t="e">
        <f>NA()</f>
        <v>#N/A</v>
      </c>
      <c r="H67" s="135" t="e">
        <f>NA()</f>
        <v>#N/A</v>
      </c>
      <c r="I67" s="135">
        <f>IF(ISNUMBER('将来負担比率（分子）の構造'!K$52), IF('将来負担比率（分子）の構造'!K$52 &lt; 0, 0, '将来負担比率（分子）の構造'!K$52), NA())</f>
        <v>14755</v>
      </c>
      <c r="J67" s="135" t="e">
        <f>NA()</f>
        <v>#N/A</v>
      </c>
      <c r="K67" s="135" t="e">
        <f>NA()</f>
        <v>#N/A</v>
      </c>
      <c r="L67" s="135">
        <f>IF(ISNUMBER('将来負担比率（分子）の構造'!L$52), IF('将来負担比率（分子）の構造'!L$52 &lt; 0, 0, '将来負担比率（分子）の構造'!L$52), NA())</f>
        <v>13476</v>
      </c>
      <c r="M67" s="135" t="e">
        <f>NA()</f>
        <v>#N/A</v>
      </c>
      <c r="N67" s="135" t="e">
        <f>NA()</f>
        <v>#N/A</v>
      </c>
      <c r="O67" s="135">
        <f>IF(ISNUMBER('将来負担比率（分子）の構造'!M$52), IF('将来負担比率（分子）の構造'!M$52 &lt; 0, 0, '将来負担比率（分子）の構造'!M$52), NA())</f>
        <v>11805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election activeCell="AO42" sqref="AO42:BC4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6857959</v>
      </c>
      <c r="S5" s="581"/>
      <c r="T5" s="581"/>
      <c r="U5" s="581"/>
      <c r="V5" s="581"/>
      <c r="W5" s="581"/>
      <c r="X5" s="581"/>
      <c r="Y5" s="582"/>
      <c r="Z5" s="583">
        <v>22.4</v>
      </c>
      <c r="AA5" s="583"/>
      <c r="AB5" s="583"/>
      <c r="AC5" s="583"/>
      <c r="AD5" s="584">
        <v>6857959</v>
      </c>
      <c r="AE5" s="584"/>
      <c r="AF5" s="584"/>
      <c r="AG5" s="584"/>
      <c r="AH5" s="584"/>
      <c r="AI5" s="584"/>
      <c r="AJ5" s="584"/>
      <c r="AK5" s="584"/>
      <c r="AL5" s="585">
        <v>46.1</v>
      </c>
      <c r="AM5" s="586"/>
      <c r="AN5" s="586"/>
      <c r="AO5" s="587"/>
      <c r="AP5" s="577" t="s">
        <v>209</v>
      </c>
      <c r="AQ5" s="578"/>
      <c r="AR5" s="578"/>
      <c r="AS5" s="578"/>
      <c r="AT5" s="578"/>
      <c r="AU5" s="578"/>
      <c r="AV5" s="578"/>
      <c r="AW5" s="578"/>
      <c r="AX5" s="578"/>
      <c r="AY5" s="578"/>
      <c r="AZ5" s="578"/>
      <c r="BA5" s="578"/>
      <c r="BB5" s="578"/>
      <c r="BC5" s="578"/>
      <c r="BD5" s="578"/>
      <c r="BE5" s="578"/>
      <c r="BF5" s="579"/>
      <c r="BG5" s="591">
        <v>6857959</v>
      </c>
      <c r="BH5" s="592"/>
      <c r="BI5" s="592"/>
      <c r="BJ5" s="592"/>
      <c r="BK5" s="592"/>
      <c r="BL5" s="592"/>
      <c r="BM5" s="592"/>
      <c r="BN5" s="593"/>
      <c r="BO5" s="594">
        <v>100</v>
      </c>
      <c r="BP5" s="594"/>
      <c r="BQ5" s="594"/>
      <c r="BR5" s="594"/>
      <c r="BS5" s="595">
        <v>546311</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244039</v>
      </c>
      <c r="S6" s="592"/>
      <c r="T6" s="592"/>
      <c r="U6" s="592"/>
      <c r="V6" s="592"/>
      <c r="W6" s="592"/>
      <c r="X6" s="592"/>
      <c r="Y6" s="593"/>
      <c r="Z6" s="594">
        <v>0.8</v>
      </c>
      <c r="AA6" s="594"/>
      <c r="AB6" s="594"/>
      <c r="AC6" s="594"/>
      <c r="AD6" s="595">
        <v>244039</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6857959</v>
      </c>
      <c r="BH6" s="592"/>
      <c r="BI6" s="592"/>
      <c r="BJ6" s="592"/>
      <c r="BK6" s="592"/>
      <c r="BL6" s="592"/>
      <c r="BM6" s="592"/>
      <c r="BN6" s="593"/>
      <c r="BO6" s="594">
        <v>100</v>
      </c>
      <c r="BP6" s="594"/>
      <c r="BQ6" s="594"/>
      <c r="BR6" s="594"/>
      <c r="BS6" s="595">
        <v>546311</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232041</v>
      </c>
      <c r="CS6" s="592"/>
      <c r="CT6" s="592"/>
      <c r="CU6" s="592"/>
      <c r="CV6" s="592"/>
      <c r="CW6" s="592"/>
      <c r="CX6" s="592"/>
      <c r="CY6" s="593"/>
      <c r="CZ6" s="594">
        <v>0.8</v>
      </c>
      <c r="DA6" s="594"/>
      <c r="DB6" s="594"/>
      <c r="DC6" s="594"/>
      <c r="DD6" s="600" t="s">
        <v>216</v>
      </c>
      <c r="DE6" s="592"/>
      <c r="DF6" s="592"/>
      <c r="DG6" s="592"/>
      <c r="DH6" s="592"/>
      <c r="DI6" s="592"/>
      <c r="DJ6" s="592"/>
      <c r="DK6" s="592"/>
      <c r="DL6" s="592"/>
      <c r="DM6" s="592"/>
      <c r="DN6" s="592"/>
      <c r="DO6" s="592"/>
      <c r="DP6" s="593"/>
      <c r="DQ6" s="600">
        <v>232025</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9495</v>
      </c>
      <c r="S7" s="592"/>
      <c r="T7" s="592"/>
      <c r="U7" s="592"/>
      <c r="V7" s="592"/>
      <c r="W7" s="592"/>
      <c r="X7" s="592"/>
      <c r="Y7" s="593"/>
      <c r="Z7" s="594">
        <v>0</v>
      </c>
      <c r="AA7" s="594"/>
      <c r="AB7" s="594"/>
      <c r="AC7" s="594"/>
      <c r="AD7" s="595">
        <v>9495</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2664341</v>
      </c>
      <c r="BH7" s="592"/>
      <c r="BI7" s="592"/>
      <c r="BJ7" s="592"/>
      <c r="BK7" s="592"/>
      <c r="BL7" s="592"/>
      <c r="BM7" s="592"/>
      <c r="BN7" s="593"/>
      <c r="BO7" s="594">
        <v>38.9</v>
      </c>
      <c r="BP7" s="594"/>
      <c r="BQ7" s="594"/>
      <c r="BR7" s="594"/>
      <c r="BS7" s="595">
        <v>87782</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3089141</v>
      </c>
      <c r="CS7" s="592"/>
      <c r="CT7" s="592"/>
      <c r="CU7" s="592"/>
      <c r="CV7" s="592"/>
      <c r="CW7" s="592"/>
      <c r="CX7" s="592"/>
      <c r="CY7" s="593"/>
      <c r="CZ7" s="594">
        <v>10.4</v>
      </c>
      <c r="DA7" s="594"/>
      <c r="DB7" s="594"/>
      <c r="DC7" s="594"/>
      <c r="DD7" s="600">
        <v>36494</v>
      </c>
      <c r="DE7" s="592"/>
      <c r="DF7" s="592"/>
      <c r="DG7" s="592"/>
      <c r="DH7" s="592"/>
      <c r="DI7" s="592"/>
      <c r="DJ7" s="592"/>
      <c r="DK7" s="592"/>
      <c r="DL7" s="592"/>
      <c r="DM7" s="592"/>
      <c r="DN7" s="592"/>
      <c r="DO7" s="592"/>
      <c r="DP7" s="593"/>
      <c r="DQ7" s="600">
        <v>2644730</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10796</v>
      </c>
      <c r="S8" s="592"/>
      <c r="T8" s="592"/>
      <c r="U8" s="592"/>
      <c r="V8" s="592"/>
      <c r="W8" s="592"/>
      <c r="X8" s="592"/>
      <c r="Y8" s="593"/>
      <c r="Z8" s="594">
        <v>0</v>
      </c>
      <c r="AA8" s="594"/>
      <c r="AB8" s="594"/>
      <c r="AC8" s="594"/>
      <c r="AD8" s="595">
        <v>10796</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79709</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9900472</v>
      </c>
      <c r="CS8" s="592"/>
      <c r="CT8" s="592"/>
      <c r="CU8" s="592"/>
      <c r="CV8" s="592"/>
      <c r="CW8" s="592"/>
      <c r="CX8" s="592"/>
      <c r="CY8" s="593"/>
      <c r="CZ8" s="594">
        <v>33.200000000000003</v>
      </c>
      <c r="DA8" s="594"/>
      <c r="DB8" s="594"/>
      <c r="DC8" s="594"/>
      <c r="DD8" s="600">
        <v>164142</v>
      </c>
      <c r="DE8" s="592"/>
      <c r="DF8" s="592"/>
      <c r="DG8" s="592"/>
      <c r="DH8" s="592"/>
      <c r="DI8" s="592"/>
      <c r="DJ8" s="592"/>
      <c r="DK8" s="592"/>
      <c r="DL8" s="592"/>
      <c r="DM8" s="592"/>
      <c r="DN8" s="592"/>
      <c r="DO8" s="592"/>
      <c r="DP8" s="593"/>
      <c r="DQ8" s="600">
        <v>4299894</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12798</v>
      </c>
      <c r="S9" s="592"/>
      <c r="T9" s="592"/>
      <c r="U9" s="592"/>
      <c r="V9" s="592"/>
      <c r="W9" s="592"/>
      <c r="X9" s="592"/>
      <c r="Y9" s="593"/>
      <c r="Z9" s="594">
        <v>0</v>
      </c>
      <c r="AA9" s="594"/>
      <c r="AB9" s="594"/>
      <c r="AC9" s="594"/>
      <c r="AD9" s="595">
        <v>12798</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2058397</v>
      </c>
      <c r="BH9" s="592"/>
      <c r="BI9" s="592"/>
      <c r="BJ9" s="592"/>
      <c r="BK9" s="592"/>
      <c r="BL9" s="592"/>
      <c r="BM9" s="592"/>
      <c r="BN9" s="593"/>
      <c r="BO9" s="594">
        <v>30</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1770067</v>
      </c>
      <c r="CS9" s="592"/>
      <c r="CT9" s="592"/>
      <c r="CU9" s="592"/>
      <c r="CV9" s="592"/>
      <c r="CW9" s="592"/>
      <c r="CX9" s="592"/>
      <c r="CY9" s="593"/>
      <c r="CZ9" s="594">
        <v>5.9</v>
      </c>
      <c r="DA9" s="594"/>
      <c r="DB9" s="594"/>
      <c r="DC9" s="594"/>
      <c r="DD9" s="600">
        <v>76300</v>
      </c>
      <c r="DE9" s="592"/>
      <c r="DF9" s="592"/>
      <c r="DG9" s="592"/>
      <c r="DH9" s="592"/>
      <c r="DI9" s="592"/>
      <c r="DJ9" s="592"/>
      <c r="DK9" s="592"/>
      <c r="DL9" s="592"/>
      <c r="DM9" s="592"/>
      <c r="DN9" s="592"/>
      <c r="DO9" s="592"/>
      <c r="DP9" s="593"/>
      <c r="DQ9" s="600">
        <v>1570377</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596169</v>
      </c>
      <c r="S10" s="592"/>
      <c r="T10" s="592"/>
      <c r="U10" s="592"/>
      <c r="V10" s="592"/>
      <c r="W10" s="592"/>
      <c r="X10" s="592"/>
      <c r="Y10" s="593"/>
      <c r="Z10" s="594">
        <v>1.9</v>
      </c>
      <c r="AA10" s="594"/>
      <c r="AB10" s="594"/>
      <c r="AC10" s="594"/>
      <c r="AD10" s="595">
        <v>596169</v>
      </c>
      <c r="AE10" s="595"/>
      <c r="AF10" s="595"/>
      <c r="AG10" s="595"/>
      <c r="AH10" s="595"/>
      <c r="AI10" s="595"/>
      <c r="AJ10" s="595"/>
      <c r="AK10" s="595"/>
      <c r="AL10" s="596">
        <v>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205165</v>
      </c>
      <c r="BH10" s="592"/>
      <c r="BI10" s="592"/>
      <c r="BJ10" s="592"/>
      <c r="BK10" s="592"/>
      <c r="BL10" s="592"/>
      <c r="BM10" s="592"/>
      <c r="BN10" s="593"/>
      <c r="BO10" s="594">
        <v>3</v>
      </c>
      <c r="BP10" s="594"/>
      <c r="BQ10" s="594"/>
      <c r="BR10" s="594"/>
      <c r="BS10" s="600">
        <v>34659</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68503</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399</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10709</v>
      </c>
      <c r="S11" s="592"/>
      <c r="T11" s="592"/>
      <c r="U11" s="592"/>
      <c r="V11" s="592"/>
      <c r="W11" s="592"/>
      <c r="X11" s="592"/>
      <c r="Y11" s="593"/>
      <c r="Z11" s="594">
        <v>0</v>
      </c>
      <c r="AA11" s="594"/>
      <c r="AB11" s="594"/>
      <c r="AC11" s="594"/>
      <c r="AD11" s="595">
        <v>10709</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321070</v>
      </c>
      <c r="BH11" s="592"/>
      <c r="BI11" s="592"/>
      <c r="BJ11" s="592"/>
      <c r="BK11" s="592"/>
      <c r="BL11" s="592"/>
      <c r="BM11" s="592"/>
      <c r="BN11" s="593"/>
      <c r="BO11" s="594">
        <v>4.7</v>
      </c>
      <c r="BP11" s="594"/>
      <c r="BQ11" s="594"/>
      <c r="BR11" s="594"/>
      <c r="BS11" s="600">
        <v>53123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1205128</v>
      </c>
      <c r="CS11" s="592"/>
      <c r="CT11" s="592"/>
      <c r="CU11" s="592"/>
      <c r="CV11" s="592"/>
      <c r="CW11" s="592"/>
      <c r="CX11" s="592"/>
      <c r="CY11" s="593"/>
      <c r="CZ11" s="594">
        <v>4</v>
      </c>
      <c r="DA11" s="594"/>
      <c r="DB11" s="594"/>
      <c r="DC11" s="594"/>
      <c r="DD11" s="600">
        <v>467510</v>
      </c>
      <c r="DE11" s="592"/>
      <c r="DF11" s="592"/>
      <c r="DG11" s="592"/>
      <c r="DH11" s="592"/>
      <c r="DI11" s="592"/>
      <c r="DJ11" s="592"/>
      <c r="DK11" s="592"/>
      <c r="DL11" s="592"/>
      <c r="DM11" s="592"/>
      <c r="DN11" s="592"/>
      <c r="DO11" s="592"/>
      <c r="DP11" s="593"/>
      <c r="DQ11" s="600">
        <v>591951</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3504804</v>
      </c>
      <c r="BH12" s="592"/>
      <c r="BI12" s="592"/>
      <c r="BJ12" s="592"/>
      <c r="BK12" s="592"/>
      <c r="BL12" s="592"/>
      <c r="BM12" s="592"/>
      <c r="BN12" s="593"/>
      <c r="BO12" s="594">
        <v>51.1</v>
      </c>
      <c r="BP12" s="594"/>
      <c r="BQ12" s="594"/>
      <c r="BR12" s="594"/>
      <c r="BS12" s="600">
        <v>458529</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873221</v>
      </c>
      <c r="CS12" s="592"/>
      <c r="CT12" s="592"/>
      <c r="CU12" s="592"/>
      <c r="CV12" s="592"/>
      <c r="CW12" s="592"/>
      <c r="CX12" s="592"/>
      <c r="CY12" s="593"/>
      <c r="CZ12" s="594">
        <v>2.9</v>
      </c>
      <c r="DA12" s="594"/>
      <c r="DB12" s="594"/>
      <c r="DC12" s="594"/>
      <c r="DD12" s="600">
        <v>38996</v>
      </c>
      <c r="DE12" s="592"/>
      <c r="DF12" s="592"/>
      <c r="DG12" s="592"/>
      <c r="DH12" s="592"/>
      <c r="DI12" s="592"/>
      <c r="DJ12" s="592"/>
      <c r="DK12" s="592"/>
      <c r="DL12" s="592"/>
      <c r="DM12" s="592"/>
      <c r="DN12" s="592"/>
      <c r="DO12" s="592"/>
      <c r="DP12" s="593"/>
      <c r="DQ12" s="600">
        <v>443907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37350</v>
      </c>
      <c r="S13" s="592"/>
      <c r="T13" s="592"/>
      <c r="U13" s="592"/>
      <c r="V13" s="592"/>
      <c r="W13" s="592"/>
      <c r="X13" s="592"/>
      <c r="Y13" s="593"/>
      <c r="Z13" s="594">
        <v>0.1</v>
      </c>
      <c r="AA13" s="594"/>
      <c r="AB13" s="594"/>
      <c r="AC13" s="594"/>
      <c r="AD13" s="595">
        <v>37350</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3472426</v>
      </c>
      <c r="BH13" s="592"/>
      <c r="BI13" s="592"/>
      <c r="BJ13" s="592"/>
      <c r="BK13" s="592"/>
      <c r="BL13" s="592"/>
      <c r="BM13" s="592"/>
      <c r="BN13" s="593"/>
      <c r="BO13" s="594">
        <v>50.6</v>
      </c>
      <c r="BP13" s="594"/>
      <c r="BQ13" s="594"/>
      <c r="BR13" s="594"/>
      <c r="BS13" s="600">
        <v>458529</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4629478</v>
      </c>
      <c r="CS13" s="592"/>
      <c r="CT13" s="592"/>
      <c r="CU13" s="592"/>
      <c r="CV13" s="592"/>
      <c r="CW13" s="592"/>
      <c r="CX13" s="592"/>
      <c r="CY13" s="593"/>
      <c r="CZ13" s="594">
        <v>15.5</v>
      </c>
      <c r="DA13" s="594"/>
      <c r="DB13" s="594"/>
      <c r="DC13" s="594"/>
      <c r="DD13" s="600">
        <v>3485025</v>
      </c>
      <c r="DE13" s="592"/>
      <c r="DF13" s="592"/>
      <c r="DG13" s="592"/>
      <c r="DH13" s="592"/>
      <c r="DI13" s="592"/>
      <c r="DJ13" s="592"/>
      <c r="DK13" s="592"/>
      <c r="DL13" s="592"/>
      <c r="DM13" s="592"/>
      <c r="DN13" s="592"/>
      <c r="DO13" s="592"/>
      <c r="DP13" s="593"/>
      <c r="DQ13" s="600">
        <v>1415603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155596</v>
      </c>
      <c r="BH14" s="592"/>
      <c r="BI14" s="592"/>
      <c r="BJ14" s="592"/>
      <c r="BK14" s="592"/>
      <c r="BL14" s="592"/>
      <c r="BM14" s="592"/>
      <c r="BN14" s="593"/>
      <c r="BO14" s="594">
        <v>2.2999999999999998</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1785571</v>
      </c>
      <c r="CS14" s="592"/>
      <c r="CT14" s="592"/>
      <c r="CU14" s="592"/>
      <c r="CV14" s="592"/>
      <c r="CW14" s="592"/>
      <c r="CX14" s="592"/>
      <c r="CY14" s="593"/>
      <c r="CZ14" s="594">
        <v>6</v>
      </c>
      <c r="DA14" s="594"/>
      <c r="DB14" s="594"/>
      <c r="DC14" s="594"/>
      <c r="DD14" s="600">
        <v>956890</v>
      </c>
      <c r="DE14" s="592"/>
      <c r="DF14" s="592"/>
      <c r="DG14" s="592"/>
      <c r="DH14" s="592"/>
      <c r="DI14" s="592"/>
      <c r="DJ14" s="592"/>
      <c r="DK14" s="592"/>
      <c r="DL14" s="592"/>
      <c r="DM14" s="592"/>
      <c r="DN14" s="592"/>
      <c r="DO14" s="592"/>
      <c r="DP14" s="593"/>
      <c r="DQ14" s="600">
        <v>827344</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26303</v>
      </c>
      <c r="S15" s="592"/>
      <c r="T15" s="592"/>
      <c r="U15" s="592"/>
      <c r="V15" s="592"/>
      <c r="W15" s="592"/>
      <c r="X15" s="592"/>
      <c r="Y15" s="593"/>
      <c r="Z15" s="594">
        <v>0.1</v>
      </c>
      <c r="AA15" s="594"/>
      <c r="AB15" s="594"/>
      <c r="AC15" s="594"/>
      <c r="AD15" s="595">
        <v>26303</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533218</v>
      </c>
      <c r="BH15" s="592"/>
      <c r="BI15" s="592"/>
      <c r="BJ15" s="592"/>
      <c r="BK15" s="592"/>
      <c r="BL15" s="592"/>
      <c r="BM15" s="592"/>
      <c r="BN15" s="593"/>
      <c r="BO15" s="594">
        <v>7.8</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2150985</v>
      </c>
      <c r="CS15" s="592"/>
      <c r="CT15" s="592"/>
      <c r="CU15" s="592"/>
      <c r="CV15" s="592"/>
      <c r="CW15" s="592"/>
      <c r="CX15" s="592"/>
      <c r="CY15" s="593"/>
      <c r="CZ15" s="594">
        <v>7.2</v>
      </c>
      <c r="DA15" s="594"/>
      <c r="DB15" s="594"/>
      <c r="DC15" s="594"/>
      <c r="DD15" s="600">
        <v>495729</v>
      </c>
      <c r="DE15" s="592"/>
      <c r="DF15" s="592"/>
      <c r="DG15" s="592"/>
      <c r="DH15" s="592"/>
      <c r="DI15" s="592"/>
      <c r="DJ15" s="592"/>
      <c r="DK15" s="592"/>
      <c r="DL15" s="592"/>
      <c r="DM15" s="592"/>
      <c r="DN15" s="592"/>
      <c r="DO15" s="592"/>
      <c r="DP15" s="593"/>
      <c r="DQ15" s="600">
        <v>1605373</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7776724</v>
      </c>
      <c r="S16" s="592"/>
      <c r="T16" s="592"/>
      <c r="U16" s="592"/>
      <c r="V16" s="592"/>
      <c r="W16" s="592"/>
      <c r="X16" s="592"/>
      <c r="Y16" s="593"/>
      <c r="Z16" s="594">
        <v>25.4</v>
      </c>
      <c r="AA16" s="594"/>
      <c r="AB16" s="594"/>
      <c r="AC16" s="594"/>
      <c r="AD16" s="595">
        <v>7013191</v>
      </c>
      <c r="AE16" s="595"/>
      <c r="AF16" s="595"/>
      <c r="AG16" s="595"/>
      <c r="AH16" s="595"/>
      <c r="AI16" s="595"/>
      <c r="AJ16" s="595"/>
      <c r="AK16" s="595"/>
      <c r="AL16" s="596">
        <v>47.2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45165</v>
      </c>
      <c r="CS16" s="592"/>
      <c r="CT16" s="592"/>
      <c r="CU16" s="592"/>
      <c r="CV16" s="592"/>
      <c r="CW16" s="592"/>
      <c r="CX16" s="592"/>
      <c r="CY16" s="593"/>
      <c r="CZ16" s="594">
        <v>0.2</v>
      </c>
      <c r="DA16" s="594"/>
      <c r="DB16" s="594"/>
      <c r="DC16" s="594"/>
      <c r="DD16" s="600" t="s">
        <v>113</v>
      </c>
      <c r="DE16" s="592"/>
      <c r="DF16" s="592"/>
      <c r="DG16" s="592"/>
      <c r="DH16" s="592"/>
      <c r="DI16" s="592"/>
      <c r="DJ16" s="592"/>
      <c r="DK16" s="592"/>
      <c r="DL16" s="592"/>
      <c r="DM16" s="592"/>
      <c r="DN16" s="592"/>
      <c r="DO16" s="592"/>
      <c r="DP16" s="593"/>
      <c r="DQ16" s="600">
        <v>9515</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7013191</v>
      </c>
      <c r="S17" s="592"/>
      <c r="T17" s="592"/>
      <c r="U17" s="592"/>
      <c r="V17" s="592"/>
      <c r="W17" s="592"/>
      <c r="X17" s="592"/>
      <c r="Y17" s="593"/>
      <c r="Z17" s="594">
        <v>22.9</v>
      </c>
      <c r="AA17" s="594"/>
      <c r="AB17" s="594"/>
      <c r="AC17" s="594"/>
      <c r="AD17" s="595">
        <v>7013191</v>
      </c>
      <c r="AE17" s="595"/>
      <c r="AF17" s="595"/>
      <c r="AG17" s="595"/>
      <c r="AH17" s="595"/>
      <c r="AI17" s="595"/>
      <c r="AJ17" s="595"/>
      <c r="AK17" s="595"/>
      <c r="AL17" s="596">
        <v>47.2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4005062</v>
      </c>
      <c r="CS17" s="592"/>
      <c r="CT17" s="592"/>
      <c r="CU17" s="592"/>
      <c r="CV17" s="592"/>
      <c r="CW17" s="592"/>
      <c r="CX17" s="592"/>
      <c r="CY17" s="593"/>
      <c r="CZ17" s="594">
        <v>13.4</v>
      </c>
      <c r="DA17" s="594"/>
      <c r="DB17" s="594"/>
      <c r="DC17" s="594"/>
      <c r="DD17" s="600" t="s">
        <v>113</v>
      </c>
      <c r="DE17" s="592"/>
      <c r="DF17" s="592"/>
      <c r="DG17" s="592"/>
      <c r="DH17" s="592"/>
      <c r="DI17" s="592"/>
      <c r="DJ17" s="592"/>
      <c r="DK17" s="592"/>
      <c r="DL17" s="592"/>
      <c r="DM17" s="592"/>
      <c r="DN17" s="592"/>
      <c r="DO17" s="592"/>
      <c r="DP17" s="593"/>
      <c r="DQ17" s="600">
        <v>3476613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763530</v>
      </c>
      <c r="S18" s="592"/>
      <c r="T18" s="592"/>
      <c r="U18" s="592"/>
      <c r="V18" s="592"/>
      <c r="W18" s="592"/>
      <c r="X18" s="592"/>
      <c r="Y18" s="593"/>
      <c r="Z18" s="594">
        <v>2.5</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79324</v>
      </c>
      <c r="CS18" s="592"/>
      <c r="CT18" s="592"/>
      <c r="CU18" s="592"/>
      <c r="CV18" s="592"/>
      <c r="CW18" s="592"/>
      <c r="CX18" s="592"/>
      <c r="CY18" s="593"/>
      <c r="CZ18" s="594">
        <v>0.3</v>
      </c>
      <c r="DA18" s="594"/>
      <c r="DB18" s="594"/>
      <c r="DC18" s="594"/>
      <c r="DD18" s="600">
        <v>79324</v>
      </c>
      <c r="DE18" s="592"/>
      <c r="DF18" s="592"/>
      <c r="DG18" s="592"/>
      <c r="DH18" s="592"/>
      <c r="DI18" s="592"/>
      <c r="DJ18" s="592"/>
      <c r="DK18" s="592"/>
      <c r="DL18" s="592"/>
      <c r="DM18" s="592"/>
      <c r="DN18" s="592"/>
      <c r="DO18" s="592"/>
      <c r="DP18" s="593"/>
      <c r="DQ18" s="600">
        <v>79324</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15582342</v>
      </c>
      <c r="S20" s="592"/>
      <c r="T20" s="592"/>
      <c r="U20" s="592"/>
      <c r="V20" s="592"/>
      <c r="W20" s="592"/>
      <c r="X20" s="592"/>
      <c r="Y20" s="593"/>
      <c r="Z20" s="594">
        <v>50.9</v>
      </c>
      <c r="AA20" s="594"/>
      <c r="AB20" s="594"/>
      <c r="AC20" s="594"/>
      <c r="AD20" s="595">
        <v>14818809</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29834158</v>
      </c>
      <c r="CS20" s="592"/>
      <c r="CT20" s="592"/>
      <c r="CU20" s="592"/>
      <c r="CV20" s="592"/>
      <c r="CW20" s="592"/>
      <c r="CX20" s="592"/>
      <c r="CY20" s="593"/>
      <c r="CZ20" s="594">
        <v>100</v>
      </c>
      <c r="DA20" s="594"/>
      <c r="DB20" s="594"/>
      <c r="DC20" s="594"/>
      <c r="DD20" s="600">
        <v>5800410</v>
      </c>
      <c r="DE20" s="592"/>
      <c r="DF20" s="592"/>
      <c r="DG20" s="592"/>
      <c r="DH20" s="592"/>
      <c r="DI20" s="592"/>
      <c r="DJ20" s="592"/>
      <c r="DK20" s="592"/>
      <c r="DL20" s="592"/>
      <c r="DM20" s="592"/>
      <c r="DN20" s="592"/>
      <c r="DO20" s="592"/>
      <c r="DP20" s="593"/>
      <c r="DQ20" s="600">
        <v>17197055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16422</v>
      </c>
      <c r="S21" s="592"/>
      <c r="T21" s="592"/>
      <c r="U21" s="592"/>
      <c r="V21" s="592"/>
      <c r="W21" s="592"/>
      <c r="X21" s="592"/>
      <c r="Y21" s="593"/>
      <c r="Z21" s="594">
        <v>0.1</v>
      </c>
      <c r="AA21" s="594"/>
      <c r="AB21" s="594"/>
      <c r="AC21" s="594"/>
      <c r="AD21" s="595">
        <v>16422</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644484</v>
      </c>
      <c r="S22" s="592"/>
      <c r="T22" s="592"/>
      <c r="U22" s="592"/>
      <c r="V22" s="592"/>
      <c r="W22" s="592"/>
      <c r="X22" s="592"/>
      <c r="Y22" s="593"/>
      <c r="Z22" s="594">
        <v>2.1</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373203</v>
      </c>
      <c r="S23" s="592"/>
      <c r="T23" s="592"/>
      <c r="U23" s="592"/>
      <c r="V23" s="592"/>
      <c r="W23" s="592"/>
      <c r="X23" s="592"/>
      <c r="Y23" s="593"/>
      <c r="Z23" s="594">
        <v>1.2</v>
      </c>
      <c r="AA23" s="594"/>
      <c r="AB23" s="594"/>
      <c r="AC23" s="594"/>
      <c r="AD23" s="595">
        <v>13848</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55811</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15098749</v>
      </c>
      <c r="CS24" s="581"/>
      <c r="CT24" s="581"/>
      <c r="CU24" s="581"/>
      <c r="CV24" s="581"/>
      <c r="CW24" s="581"/>
      <c r="CX24" s="581"/>
      <c r="CY24" s="582"/>
      <c r="CZ24" s="620">
        <v>50.6</v>
      </c>
      <c r="DA24" s="621"/>
      <c r="DB24" s="621"/>
      <c r="DC24" s="622"/>
      <c r="DD24" s="619">
        <v>9518430</v>
      </c>
      <c r="DE24" s="581"/>
      <c r="DF24" s="581"/>
      <c r="DG24" s="581"/>
      <c r="DH24" s="581"/>
      <c r="DI24" s="581"/>
      <c r="DJ24" s="581"/>
      <c r="DK24" s="582"/>
      <c r="DL24" s="619">
        <v>9348868</v>
      </c>
      <c r="DM24" s="581"/>
      <c r="DN24" s="581"/>
      <c r="DO24" s="581"/>
      <c r="DP24" s="581"/>
      <c r="DQ24" s="581"/>
      <c r="DR24" s="581"/>
      <c r="DS24" s="581"/>
      <c r="DT24" s="581"/>
      <c r="DU24" s="581"/>
      <c r="DV24" s="582"/>
      <c r="DW24" s="585">
        <v>58.5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6449658</v>
      </c>
      <c r="S25" s="592"/>
      <c r="T25" s="592"/>
      <c r="U25" s="592"/>
      <c r="V25" s="592"/>
      <c r="W25" s="592"/>
      <c r="X25" s="592"/>
      <c r="Y25" s="593"/>
      <c r="Z25" s="594">
        <v>21.1</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4409344</v>
      </c>
      <c r="CS25" s="623"/>
      <c r="CT25" s="623"/>
      <c r="CU25" s="623"/>
      <c r="CV25" s="623"/>
      <c r="CW25" s="623"/>
      <c r="CX25" s="623"/>
      <c r="CY25" s="624"/>
      <c r="CZ25" s="625">
        <v>14.8</v>
      </c>
      <c r="DA25" s="626"/>
      <c r="DB25" s="626"/>
      <c r="DC25" s="627"/>
      <c r="DD25" s="600">
        <v>4143758</v>
      </c>
      <c r="DE25" s="623"/>
      <c r="DF25" s="623"/>
      <c r="DG25" s="623"/>
      <c r="DH25" s="623"/>
      <c r="DI25" s="623"/>
      <c r="DJ25" s="623"/>
      <c r="DK25" s="624"/>
      <c r="DL25" s="600">
        <v>3996632</v>
      </c>
      <c r="DM25" s="623"/>
      <c r="DN25" s="623"/>
      <c r="DO25" s="623"/>
      <c r="DP25" s="623"/>
      <c r="DQ25" s="623"/>
      <c r="DR25" s="623"/>
      <c r="DS25" s="623"/>
      <c r="DT25" s="623"/>
      <c r="DU25" s="623"/>
      <c r="DV25" s="624"/>
      <c r="DW25" s="596">
        <v>25</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2945034</v>
      </c>
      <c r="CS26" s="592"/>
      <c r="CT26" s="592"/>
      <c r="CU26" s="592"/>
      <c r="CV26" s="592"/>
      <c r="CW26" s="592"/>
      <c r="CX26" s="592"/>
      <c r="CY26" s="593"/>
      <c r="CZ26" s="625">
        <v>9.9</v>
      </c>
      <c r="DA26" s="626"/>
      <c r="DB26" s="626"/>
      <c r="DC26" s="627"/>
      <c r="DD26" s="600">
        <v>2782569</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2285815</v>
      </c>
      <c r="S27" s="592"/>
      <c r="T27" s="592"/>
      <c r="U27" s="592"/>
      <c r="V27" s="592"/>
      <c r="W27" s="592"/>
      <c r="X27" s="592"/>
      <c r="Y27" s="593"/>
      <c r="Z27" s="594">
        <v>7.5</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6857959</v>
      </c>
      <c r="BH27" s="592"/>
      <c r="BI27" s="592"/>
      <c r="BJ27" s="592"/>
      <c r="BK27" s="592"/>
      <c r="BL27" s="592"/>
      <c r="BM27" s="592"/>
      <c r="BN27" s="593"/>
      <c r="BO27" s="594">
        <v>100</v>
      </c>
      <c r="BP27" s="594"/>
      <c r="BQ27" s="594"/>
      <c r="BR27" s="594"/>
      <c r="BS27" s="600">
        <v>546311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6684343</v>
      </c>
      <c r="CS27" s="623"/>
      <c r="CT27" s="623"/>
      <c r="CU27" s="623"/>
      <c r="CV27" s="623"/>
      <c r="CW27" s="623"/>
      <c r="CX27" s="623"/>
      <c r="CY27" s="624"/>
      <c r="CZ27" s="625">
        <v>22.4</v>
      </c>
      <c r="DA27" s="626"/>
      <c r="DB27" s="626"/>
      <c r="DC27" s="627"/>
      <c r="DD27" s="600">
        <v>1898059</v>
      </c>
      <c r="DE27" s="623"/>
      <c r="DF27" s="623"/>
      <c r="DG27" s="623"/>
      <c r="DH27" s="623"/>
      <c r="DI27" s="623"/>
      <c r="DJ27" s="623"/>
      <c r="DK27" s="624"/>
      <c r="DL27" s="600">
        <v>1875623</v>
      </c>
      <c r="DM27" s="623"/>
      <c r="DN27" s="623"/>
      <c r="DO27" s="623"/>
      <c r="DP27" s="623"/>
      <c r="DQ27" s="623"/>
      <c r="DR27" s="623"/>
      <c r="DS27" s="623"/>
      <c r="DT27" s="623"/>
      <c r="DU27" s="623"/>
      <c r="DV27" s="624"/>
      <c r="DW27" s="596">
        <v>11.7</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460499</v>
      </c>
      <c r="S28" s="592"/>
      <c r="T28" s="592"/>
      <c r="U28" s="592"/>
      <c r="V28" s="592"/>
      <c r="W28" s="592"/>
      <c r="X28" s="592"/>
      <c r="Y28" s="593"/>
      <c r="Z28" s="594">
        <v>1.5</v>
      </c>
      <c r="AA28" s="594"/>
      <c r="AB28" s="594"/>
      <c r="AC28" s="594"/>
      <c r="AD28" s="595">
        <v>14617</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4005062</v>
      </c>
      <c r="CS28" s="592"/>
      <c r="CT28" s="592"/>
      <c r="CU28" s="592"/>
      <c r="CV28" s="592"/>
      <c r="CW28" s="592"/>
      <c r="CX28" s="592"/>
      <c r="CY28" s="593"/>
      <c r="CZ28" s="625">
        <v>13.4</v>
      </c>
      <c r="DA28" s="626"/>
      <c r="DB28" s="626"/>
      <c r="DC28" s="627"/>
      <c r="DD28" s="600">
        <v>3476613</v>
      </c>
      <c r="DE28" s="592"/>
      <c r="DF28" s="592"/>
      <c r="DG28" s="592"/>
      <c r="DH28" s="592"/>
      <c r="DI28" s="592"/>
      <c r="DJ28" s="592"/>
      <c r="DK28" s="593"/>
      <c r="DL28" s="600">
        <v>3476613</v>
      </c>
      <c r="DM28" s="592"/>
      <c r="DN28" s="592"/>
      <c r="DO28" s="592"/>
      <c r="DP28" s="592"/>
      <c r="DQ28" s="592"/>
      <c r="DR28" s="592"/>
      <c r="DS28" s="592"/>
      <c r="DT28" s="592"/>
      <c r="DU28" s="592"/>
      <c r="DV28" s="593"/>
      <c r="DW28" s="596">
        <v>21.8</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4306</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4005062</v>
      </c>
      <c r="CS29" s="623"/>
      <c r="CT29" s="623"/>
      <c r="CU29" s="623"/>
      <c r="CV29" s="623"/>
      <c r="CW29" s="623"/>
      <c r="CX29" s="623"/>
      <c r="CY29" s="624"/>
      <c r="CZ29" s="625">
        <v>13.4</v>
      </c>
      <c r="DA29" s="626"/>
      <c r="DB29" s="626"/>
      <c r="DC29" s="627"/>
      <c r="DD29" s="600">
        <v>3476613</v>
      </c>
      <c r="DE29" s="623"/>
      <c r="DF29" s="623"/>
      <c r="DG29" s="623"/>
      <c r="DH29" s="623"/>
      <c r="DI29" s="623"/>
      <c r="DJ29" s="623"/>
      <c r="DK29" s="624"/>
      <c r="DL29" s="600">
        <v>3476613</v>
      </c>
      <c r="DM29" s="623"/>
      <c r="DN29" s="623"/>
      <c r="DO29" s="623"/>
      <c r="DP29" s="623"/>
      <c r="DQ29" s="623"/>
      <c r="DR29" s="623"/>
      <c r="DS29" s="623"/>
      <c r="DT29" s="623"/>
      <c r="DU29" s="623"/>
      <c r="DV29" s="624"/>
      <c r="DW29" s="596">
        <v>21.8</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191066</v>
      </c>
      <c r="S30" s="592"/>
      <c r="T30" s="592"/>
      <c r="U30" s="592"/>
      <c r="V30" s="592"/>
      <c r="W30" s="592"/>
      <c r="X30" s="592"/>
      <c r="Y30" s="593"/>
      <c r="Z30" s="594">
        <v>0.6</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98.5</v>
      </c>
      <c r="BH30" s="650"/>
      <c r="BI30" s="650"/>
      <c r="BJ30" s="650"/>
      <c r="BK30" s="650"/>
      <c r="BL30" s="650"/>
      <c r="BM30" s="586">
        <v>94.1</v>
      </c>
      <c r="BN30" s="650"/>
      <c r="BO30" s="650"/>
      <c r="BP30" s="650"/>
      <c r="BQ30" s="651"/>
      <c r="BR30" s="649">
        <v>98.2</v>
      </c>
      <c r="BS30" s="650"/>
      <c r="BT30" s="650"/>
      <c r="BU30" s="650"/>
      <c r="BV30" s="650"/>
      <c r="BW30" s="650"/>
      <c r="BX30" s="586">
        <v>93.4</v>
      </c>
      <c r="BY30" s="650"/>
      <c r="BZ30" s="650"/>
      <c r="CA30" s="650"/>
      <c r="CB30" s="651"/>
      <c r="CD30" s="654"/>
      <c r="CE30" s="655"/>
      <c r="CF30" s="605" t="s">
        <v>292</v>
      </c>
      <c r="CG30" s="606"/>
      <c r="CH30" s="606"/>
      <c r="CI30" s="606"/>
      <c r="CJ30" s="606"/>
      <c r="CK30" s="606"/>
      <c r="CL30" s="606"/>
      <c r="CM30" s="606"/>
      <c r="CN30" s="606"/>
      <c r="CO30" s="606"/>
      <c r="CP30" s="606"/>
      <c r="CQ30" s="607"/>
      <c r="CR30" s="591">
        <v>3539760</v>
      </c>
      <c r="CS30" s="592"/>
      <c r="CT30" s="592"/>
      <c r="CU30" s="592"/>
      <c r="CV30" s="592"/>
      <c r="CW30" s="592"/>
      <c r="CX30" s="592"/>
      <c r="CY30" s="593"/>
      <c r="CZ30" s="625">
        <v>11.9</v>
      </c>
      <c r="DA30" s="626"/>
      <c r="DB30" s="626"/>
      <c r="DC30" s="627"/>
      <c r="DD30" s="600">
        <v>3044674</v>
      </c>
      <c r="DE30" s="592"/>
      <c r="DF30" s="592"/>
      <c r="DG30" s="592"/>
      <c r="DH30" s="592"/>
      <c r="DI30" s="592"/>
      <c r="DJ30" s="592"/>
      <c r="DK30" s="593"/>
      <c r="DL30" s="600">
        <v>3044674</v>
      </c>
      <c r="DM30" s="592"/>
      <c r="DN30" s="592"/>
      <c r="DO30" s="592"/>
      <c r="DP30" s="592"/>
      <c r="DQ30" s="592"/>
      <c r="DR30" s="592"/>
      <c r="DS30" s="592"/>
      <c r="DT30" s="592"/>
      <c r="DU30" s="592"/>
      <c r="DV30" s="593"/>
      <c r="DW30" s="596">
        <v>19.100000000000001</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569284</v>
      </c>
      <c r="S31" s="592"/>
      <c r="T31" s="592"/>
      <c r="U31" s="592"/>
      <c r="V31" s="592"/>
      <c r="W31" s="592"/>
      <c r="X31" s="592"/>
      <c r="Y31" s="593"/>
      <c r="Z31" s="594">
        <v>1.9</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98.6</v>
      </c>
      <c r="BH31" s="623"/>
      <c r="BI31" s="623"/>
      <c r="BJ31" s="623"/>
      <c r="BK31" s="623"/>
      <c r="BL31" s="623"/>
      <c r="BM31" s="597">
        <v>94.6</v>
      </c>
      <c r="BN31" s="647"/>
      <c r="BO31" s="647"/>
      <c r="BP31" s="647"/>
      <c r="BQ31" s="648"/>
      <c r="BR31" s="646">
        <v>98.3</v>
      </c>
      <c r="BS31" s="623"/>
      <c r="BT31" s="623"/>
      <c r="BU31" s="623"/>
      <c r="BV31" s="623"/>
      <c r="BW31" s="623"/>
      <c r="BX31" s="597">
        <v>94.3</v>
      </c>
      <c r="BY31" s="647"/>
      <c r="BZ31" s="647"/>
      <c r="CA31" s="647"/>
      <c r="CB31" s="648"/>
      <c r="CD31" s="654"/>
      <c r="CE31" s="655"/>
      <c r="CF31" s="605" t="s">
        <v>296</v>
      </c>
      <c r="CG31" s="606"/>
      <c r="CH31" s="606"/>
      <c r="CI31" s="606"/>
      <c r="CJ31" s="606"/>
      <c r="CK31" s="606"/>
      <c r="CL31" s="606"/>
      <c r="CM31" s="606"/>
      <c r="CN31" s="606"/>
      <c r="CO31" s="606"/>
      <c r="CP31" s="606"/>
      <c r="CQ31" s="607"/>
      <c r="CR31" s="591">
        <v>465302</v>
      </c>
      <c r="CS31" s="623"/>
      <c r="CT31" s="623"/>
      <c r="CU31" s="623"/>
      <c r="CV31" s="623"/>
      <c r="CW31" s="623"/>
      <c r="CX31" s="623"/>
      <c r="CY31" s="624"/>
      <c r="CZ31" s="625">
        <v>1.6</v>
      </c>
      <c r="DA31" s="626"/>
      <c r="DB31" s="626"/>
      <c r="DC31" s="627"/>
      <c r="DD31" s="600">
        <v>431939</v>
      </c>
      <c r="DE31" s="623"/>
      <c r="DF31" s="623"/>
      <c r="DG31" s="623"/>
      <c r="DH31" s="623"/>
      <c r="DI31" s="623"/>
      <c r="DJ31" s="623"/>
      <c r="DK31" s="624"/>
      <c r="DL31" s="600">
        <v>431939</v>
      </c>
      <c r="DM31" s="623"/>
      <c r="DN31" s="623"/>
      <c r="DO31" s="623"/>
      <c r="DP31" s="623"/>
      <c r="DQ31" s="623"/>
      <c r="DR31" s="623"/>
      <c r="DS31" s="623"/>
      <c r="DT31" s="623"/>
      <c r="DU31" s="623"/>
      <c r="DV31" s="624"/>
      <c r="DW31" s="596">
        <v>2.7</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979041</v>
      </c>
      <c r="S32" s="592"/>
      <c r="T32" s="592"/>
      <c r="U32" s="592"/>
      <c r="V32" s="592"/>
      <c r="W32" s="592"/>
      <c r="X32" s="592"/>
      <c r="Y32" s="593"/>
      <c r="Z32" s="594">
        <v>3.2</v>
      </c>
      <c r="AA32" s="594"/>
      <c r="AB32" s="594"/>
      <c r="AC32" s="594"/>
      <c r="AD32" s="595">
        <v>120</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98.2</v>
      </c>
      <c r="BH32" s="659"/>
      <c r="BI32" s="659"/>
      <c r="BJ32" s="659"/>
      <c r="BK32" s="659"/>
      <c r="BL32" s="659"/>
      <c r="BM32" s="660">
        <v>93</v>
      </c>
      <c r="BN32" s="659"/>
      <c r="BO32" s="659"/>
      <c r="BP32" s="659"/>
      <c r="BQ32" s="661"/>
      <c r="BR32" s="658">
        <v>97.9</v>
      </c>
      <c r="BS32" s="659"/>
      <c r="BT32" s="659"/>
      <c r="BU32" s="659"/>
      <c r="BV32" s="659"/>
      <c r="BW32" s="659"/>
      <c r="BX32" s="660">
        <v>91.9</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3024197</v>
      </c>
      <c r="S33" s="592"/>
      <c r="T33" s="592"/>
      <c r="U33" s="592"/>
      <c r="V33" s="592"/>
      <c r="W33" s="592"/>
      <c r="X33" s="592"/>
      <c r="Y33" s="593"/>
      <c r="Z33" s="594">
        <v>9.9</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8889834</v>
      </c>
      <c r="CS33" s="623"/>
      <c r="CT33" s="623"/>
      <c r="CU33" s="623"/>
      <c r="CV33" s="623"/>
      <c r="CW33" s="623"/>
      <c r="CX33" s="623"/>
      <c r="CY33" s="624"/>
      <c r="CZ33" s="625">
        <v>29.8</v>
      </c>
      <c r="DA33" s="626"/>
      <c r="DB33" s="626"/>
      <c r="DC33" s="627"/>
      <c r="DD33" s="600">
        <v>6805432</v>
      </c>
      <c r="DE33" s="623"/>
      <c r="DF33" s="623"/>
      <c r="DG33" s="623"/>
      <c r="DH33" s="623"/>
      <c r="DI33" s="623"/>
      <c r="DJ33" s="623"/>
      <c r="DK33" s="624"/>
      <c r="DL33" s="600">
        <v>4713465</v>
      </c>
      <c r="DM33" s="623"/>
      <c r="DN33" s="623"/>
      <c r="DO33" s="623"/>
      <c r="DP33" s="623"/>
      <c r="DQ33" s="623"/>
      <c r="DR33" s="623"/>
      <c r="DS33" s="623"/>
      <c r="DT33" s="623"/>
      <c r="DU33" s="623"/>
      <c r="DV33" s="624"/>
      <c r="DW33" s="596">
        <v>29.5</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2951678</v>
      </c>
      <c r="CS34" s="592"/>
      <c r="CT34" s="592"/>
      <c r="CU34" s="592"/>
      <c r="CV34" s="592"/>
      <c r="CW34" s="592"/>
      <c r="CX34" s="592"/>
      <c r="CY34" s="593"/>
      <c r="CZ34" s="625">
        <v>9.9</v>
      </c>
      <c r="DA34" s="626"/>
      <c r="DB34" s="626"/>
      <c r="DC34" s="627"/>
      <c r="DD34" s="600">
        <v>2288595</v>
      </c>
      <c r="DE34" s="592"/>
      <c r="DF34" s="592"/>
      <c r="DG34" s="592"/>
      <c r="DH34" s="592"/>
      <c r="DI34" s="592"/>
      <c r="DJ34" s="592"/>
      <c r="DK34" s="593"/>
      <c r="DL34" s="600">
        <v>1810817</v>
      </c>
      <c r="DM34" s="592"/>
      <c r="DN34" s="592"/>
      <c r="DO34" s="592"/>
      <c r="DP34" s="592"/>
      <c r="DQ34" s="592"/>
      <c r="DR34" s="592"/>
      <c r="DS34" s="592"/>
      <c r="DT34" s="592"/>
      <c r="DU34" s="592"/>
      <c r="DV34" s="593"/>
      <c r="DW34" s="596">
        <v>11.3</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1113204</v>
      </c>
      <c r="S35" s="592"/>
      <c r="T35" s="592"/>
      <c r="U35" s="592"/>
      <c r="V35" s="592"/>
      <c r="W35" s="592"/>
      <c r="X35" s="592"/>
      <c r="Y35" s="593"/>
      <c r="Z35" s="594">
        <v>3.6</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2861409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185967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109500</v>
      </c>
      <c r="CS35" s="623"/>
      <c r="CT35" s="623"/>
      <c r="CU35" s="623"/>
      <c r="CV35" s="623"/>
      <c r="CW35" s="623"/>
      <c r="CX35" s="623"/>
      <c r="CY35" s="624"/>
      <c r="CZ35" s="625">
        <v>0.4</v>
      </c>
      <c r="DA35" s="626"/>
      <c r="DB35" s="626"/>
      <c r="DC35" s="627"/>
      <c r="DD35" s="600">
        <v>86689</v>
      </c>
      <c r="DE35" s="623"/>
      <c r="DF35" s="623"/>
      <c r="DG35" s="623"/>
      <c r="DH35" s="623"/>
      <c r="DI35" s="623"/>
      <c r="DJ35" s="623"/>
      <c r="DK35" s="624"/>
      <c r="DL35" s="600">
        <v>82245</v>
      </c>
      <c r="DM35" s="623"/>
      <c r="DN35" s="623"/>
      <c r="DO35" s="623"/>
      <c r="DP35" s="623"/>
      <c r="DQ35" s="623"/>
      <c r="DR35" s="623"/>
      <c r="DS35" s="623"/>
      <c r="DT35" s="623"/>
      <c r="DU35" s="623"/>
      <c r="DV35" s="624"/>
      <c r="DW35" s="596">
        <v>0.5</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30636128</v>
      </c>
      <c r="S36" s="664"/>
      <c r="T36" s="664"/>
      <c r="U36" s="664"/>
      <c r="V36" s="664"/>
      <c r="W36" s="664"/>
      <c r="X36" s="664"/>
      <c r="Y36" s="665"/>
      <c r="Z36" s="666">
        <v>100</v>
      </c>
      <c r="AA36" s="666"/>
      <c r="AB36" s="666"/>
      <c r="AC36" s="666"/>
      <c r="AD36" s="667">
        <v>14863816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712091</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69471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1565649</v>
      </c>
      <c r="CS36" s="592"/>
      <c r="CT36" s="592"/>
      <c r="CU36" s="592"/>
      <c r="CV36" s="592"/>
      <c r="CW36" s="592"/>
      <c r="CX36" s="592"/>
      <c r="CY36" s="593"/>
      <c r="CZ36" s="625">
        <v>5.2</v>
      </c>
      <c r="DA36" s="626"/>
      <c r="DB36" s="626"/>
      <c r="DC36" s="627"/>
      <c r="DD36" s="600">
        <v>1224610</v>
      </c>
      <c r="DE36" s="592"/>
      <c r="DF36" s="592"/>
      <c r="DG36" s="592"/>
      <c r="DH36" s="592"/>
      <c r="DI36" s="592"/>
      <c r="DJ36" s="592"/>
      <c r="DK36" s="593"/>
      <c r="DL36" s="600">
        <v>709744</v>
      </c>
      <c r="DM36" s="592"/>
      <c r="DN36" s="592"/>
      <c r="DO36" s="592"/>
      <c r="DP36" s="592"/>
      <c r="DQ36" s="592"/>
      <c r="DR36" s="592"/>
      <c r="DS36" s="592"/>
      <c r="DT36" s="592"/>
      <c r="DU36" s="592"/>
      <c r="DV36" s="593"/>
      <c r="DW36" s="596">
        <v>4.4000000000000004</v>
      </c>
      <c r="DX36" s="617"/>
      <c r="DY36" s="617"/>
      <c r="DZ36" s="617"/>
      <c r="EA36" s="617"/>
      <c r="EB36" s="617"/>
      <c r="EC36" s="618"/>
    </row>
    <row r="37" spans="2:133" ht="11.25" customHeight="1">
      <c r="AQ37" s="670" t="s">
        <v>314</v>
      </c>
      <c r="AR37" s="671"/>
      <c r="AS37" s="671"/>
      <c r="AT37" s="671"/>
      <c r="AU37" s="671"/>
      <c r="AV37" s="671"/>
      <c r="AW37" s="671"/>
      <c r="AX37" s="671"/>
      <c r="AY37" s="672"/>
      <c r="AZ37" s="591">
        <v>95809</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10454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327893</v>
      </c>
      <c r="CS37" s="623"/>
      <c r="CT37" s="623"/>
      <c r="CU37" s="623"/>
      <c r="CV37" s="623"/>
      <c r="CW37" s="623"/>
      <c r="CX37" s="623"/>
      <c r="CY37" s="624"/>
      <c r="CZ37" s="625">
        <v>1.1000000000000001</v>
      </c>
      <c r="DA37" s="626"/>
      <c r="DB37" s="626"/>
      <c r="DC37" s="627"/>
      <c r="DD37" s="600">
        <v>325874</v>
      </c>
      <c r="DE37" s="623"/>
      <c r="DF37" s="623"/>
      <c r="DG37" s="623"/>
      <c r="DH37" s="623"/>
      <c r="DI37" s="623"/>
      <c r="DJ37" s="623"/>
      <c r="DK37" s="624"/>
      <c r="DL37" s="600">
        <v>185772</v>
      </c>
      <c r="DM37" s="623"/>
      <c r="DN37" s="623"/>
      <c r="DO37" s="623"/>
      <c r="DP37" s="623"/>
      <c r="DQ37" s="623"/>
      <c r="DR37" s="623"/>
      <c r="DS37" s="623"/>
      <c r="DT37" s="623"/>
      <c r="DU37" s="623"/>
      <c r="DV37" s="624"/>
      <c r="DW37" s="596">
        <v>1.2</v>
      </c>
      <c r="DX37" s="617"/>
      <c r="DY37" s="617"/>
      <c r="DZ37" s="617"/>
      <c r="EA37" s="617"/>
      <c r="EB37" s="617"/>
      <c r="EC37" s="618"/>
    </row>
    <row r="38" spans="2:133" ht="11.25" customHeight="1">
      <c r="AQ38" s="670" t="s">
        <v>317</v>
      </c>
      <c r="AR38" s="671"/>
      <c r="AS38" s="671"/>
      <c r="AT38" s="671"/>
      <c r="AU38" s="671"/>
      <c r="AV38" s="671"/>
      <c r="AW38" s="671"/>
      <c r="AX38" s="671"/>
      <c r="AY38" s="672"/>
      <c r="AZ38" s="591">
        <v>48120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17553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2749136</v>
      </c>
      <c r="CS38" s="592"/>
      <c r="CT38" s="592"/>
      <c r="CU38" s="592"/>
      <c r="CV38" s="592"/>
      <c r="CW38" s="592"/>
      <c r="CX38" s="592"/>
      <c r="CY38" s="593"/>
      <c r="CZ38" s="625">
        <v>9.1999999999999993</v>
      </c>
      <c r="DA38" s="626"/>
      <c r="DB38" s="626"/>
      <c r="DC38" s="627"/>
      <c r="DD38" s="600">
        <v>2332365</v>
      </c>
      <c r="DE38" s="592"/>
      <c r="DF38" s="592"/>
      <c r="DG38" s="592"/>
      <c r="DH38" s="592"/>
      <c r="DI38" s="592"/>
      <c r="DJ38" s="592"/>
      <c r="DK38" s="593"/>
      <c r="DL38" s="600">
        <v>2110659</v>
      </c>
      <c r="DM38" s="592"/>
      <c r="DN38" s="592"/>
      <c r="DO38" s="592"/>
      <c r="DP38" s="592"/>
      <c r="DQ38" s="592"/>
      <c r="DR38" s="592"/>
      <c r="DS38" s="592"/>
      <c r="DT38" s="592"/>
      <c r="DU38" s="592"/>
      <c r="DV38" s="593"/>
      <c r="DW38" s="596">
        <v>13.2</v>
      </c>
      <c r="DX38" s="617"/>
      <c r="DY38" s="617"/>
      <c r="DZ38" s="617"/>
      <c r="EA38" s="617"/>
      <c r="EB38" s="617"/>
      <c r="EC38" s="618"/>
    </row>
    <row r="39" spans="2:133" ht="11.25" customHeight="1">
      <c r="AQ39" s="670" t="s">
        <v>320</v>
      </c>
      <c r="AR39" s="671"/>
      <c r="AS39" s="671"/>
      <c r="AT39" s="671"/>
      <c r="AU39" s="671"/>
      <c r="AV39" s="671"/>
      <c r="AW39" s="671"/>
      <c r="AX39" s="671"/>
      <c r="AY39" s="672"/>
      <c r="AZ39" s="591">
        <v>16464</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973997</v>
      </c>
      <c r="CS39" s="623"/>
      <c r="CT39" s="623"/>
      <c r="CU39" s="623"/>
      <c r="CV39" s="623"/>
      <c r="CW39" s="623"/>
      <c r="CX39" s="623"/>
      <c r="CY39" s="624"/>
      <c r="CZ39" s="625">
        <v>3.3</v>
      </c>
      <c r="DA39" s="626"/>
      <c r="DB39" s="626"/>
      <c r="DC39" s="627"/>
      <c r="DD39" s="600">
        <v>806299</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513334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539874</v>
      </c>
      <c r="CS40" s="592"/>
      <c r="CT40" s="592"/>
      <c r="CU40" s="592"/>
      <c r="CV40" s="592"/>
      <c r="CW40" s="592"/>
      <c r="CX40" s="592"/>
      <c r="CY40" s="593"/>
      <c r="CZ40" s="625">
        <v>1.8</v>
      </c>
      <c r="DA40" s="626"/>
      <c r="DB40" s="626"/>
      <c r="DC40" s="627"/>
      <c r="DD40" s="600">
        <v>66874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1475591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5845575</v>
      </c>
      <c r="CS42" s="592"/>
      <c r="CT42" s="592"/>
      <c r="CU42" s="592"/>
      <c r="CV42" s="592"/>
      <c r="CW42" s="592"/>
      <c r="CX42" s="592"/>
      <c r="CY42" s="593"/>
      <c r="CZ42" s="625">
        <v>19.600000000000001</v>
      </c>
      <c r="DA42" s="674"/>
      <c r="DB42" s="674"/>
      <c r="DC42" s="675"/>
      <c r="DD42" s="600">
        <v>873193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132155</v>
      </c>
      <c r="CS43" s="623"/>
      <c r="CT43" s="623"/>
      <c r="CU43" s="623"/>
      <c r="CV43" s="623"/>
      <c r="CW43" s="623"/>
      <c r="CX43" s="623"/>
      <c r="CY43" s="624"/>
      <c r="CZ43" s="625">
        <v>0.4</v>
      </c>
      <c r="DA43" s="626"/>
      <c r="DB43" s="626"/>
      <c r="DC43" s="627"/>
      <c r="DD43" s="600">
        <v>132155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5800410</v>
      </c>
      <c r="CS44" s="592"/>
      <c r="CT44" s="592"/>
      <c r="CU44" s="592"/>
      <c r="CV44" s="592"/>
      <c r="CW44" s="592"/>
      <c r="CX44" s="592"/>
      <c r="CY44" s="593"/>
      <c r="CZ44" s="625">
        <v>19.399999999999999</v>
      </c>
      <c r="DA44" s="674"/>
      <c r="DB44" s="674"/>
      <c r="DC44" s="675"/>
      <c r="DD44" s="600">
        <v>863678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3549057</v>
      </c>
      <c r="CS45" s="623"/>
      <c r="CT45" s="623"/>
      <c r="CU45" s="623"/>
      <c r="CV45" s="623"/>
      <c r="CW45" s="623"/>
      <c r="CX45" s="623"/>
      <c r="CY45" s="624"/>
      <c r="CZ45" s="625">
        <v>11.9</v>
      </c>
      <c r="DA45" s="626"/>
      <c r="DB45" s="626"/>
      <c r="DC45" s="627"/>
      <c r="DD45" s="600">
        <v>82781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1756287</v>
      </c>
      <c r="CS46" s="592"/>
      <c r="CT46" s="592"/>
      <c r="CU46" s="592"/>
      <c r="CV46" s="592"/>
      <c r="CW46" s="592"/>
      <c r="CX46" s="592"/>
      <c r="CY46" s="593"/>
      <c r="CZ46" s="625">
        <v>5.9</v>
      </c>
      <c r="DA46" s="674"/>
      <c r="DB46" s="674"/>
      <c r="DC46" s="675"/>
      <c r="DD46" s="600">
        <v>731231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45165</v>
      </c>
      <c r="CS47" s="623"/>
      <c r="CT47" s="623"/>
      <c r="CU47" s="623"/>
      <c r="CV47" s="623"/>
      <c r="CW47" s="623"/>
      <c r="CX47" s="623"/>
      <c r="CY47" s="624"/>
      <c r="CZ47" s="625">
        <v>0.2</v>
      </c>
      <c r="DA47" s="626"/>
      <c r="DB47" s="626"/>
      <c r="DC47" s="627"/>
      <c r="DD47" s="600">
        <v>9515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29834158</v>
      </c>
      <c r="CS49" s="659"/>
      <c r="CT49" s="659"/>
      <c r="CU49" s="659"/>
      <c r="CV49" s="659"/>
      <c r="CW49" s="659"/>
      <c r="CX49" s="659"/>
      <c r="CY49" s="686"/>
      <c r="CZ49" s="687">
        <v>100</v>
      </c>
      <c r="DA49" s="688"/>
      <c r="DB49" s="688"/>
      <c r="DC49" s="689"/>
      <c r="DD49" s="690">
        <v>17197055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K10" zoomScale="65" zoomScaleNormal="65" zoomScaleSheetLayoutView="70" workbookViewId="0">
      <selection activeCell="BS19" sqref="BS19:CG1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29600</v>
      </c>
      <c r="R7" s="721"/>
      <c r="S7" s="721"/>
      <c r="T7" s="721"/>
      <c r="U7" s="721"/>
      <c r="V7" s="721">
        <v>28829</v>
      </c>
      <c r="W7" s="721"/>
      <c r="X7" s="721"/>
      <c r="Y7" s="721"/>
      <c r="Z7" s="721"/>
      <c r="AA7" s="721">
        <v>771</v>
      </c>
      <c r="AB7" s="721"/>
      <c r="AC7" s="721"/>
      <c r="AD7" s="721"/>
      <c r="AE7" s="722"/>
      <c r="AF7" s="723">
        <v>742</v>
      </c>
      <c r="AG7" s="724"/>
      <c r="AH7" s="724"/>
      <c r="AI7" s="724"/>
      <c r="AJ7" s="725"/>
      <c r="AK7" s="760" t="s">
        <v>485</v>
      </c>
      <c r="AL7" s="761"/>
      <c r="AM7" s="761"/>
      <c r="AN7" s="761"/>
      <c r="AO7" s="761"/>
      <c r="AP7" s="761">
        <v>32425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547</v>
      </c>
      <c r="BT7" s="765"/>
      <c r="BU7" s="765"/>
      <c r="BV7" s="765"/>
      <c r="BW7" s="765"/>
      <c r="BX7" s="765"/>
      <c r="BY7" s="765"/>
      <c r="BZ7" s="765"/>
      <c r="CA7" s="765"/>
      <c r="CB7" s="765"/>
      <c r="CC7" s="765"/>
      <c r="CD7" s="765"/>
      <c r="CE7" s="765"/>
      <c r="CF7" s="765"/>
      <c r="CG7" s="766"/>
      <c r="CH7" s="757">
        <v>-2</v>
      </c>
      <c r="CI7" s="758"/>
      <c r="CJ7" s="758"/>
      <c r="CK7" s="758"/>
      <c r="CL7" s="759"/>
      <c r="CM7" s="757">
        <v>66</v>
      </c>
      <c r="CN7" s="758"/>
      <c r="CO7" s="758"/>
      <c r="CP7" s="758"/>
      <c r="CQ7" s="759"/>
      <c r="CR7" s="757">
        <v>30</v>
      </c>
      <c r="CS7" s="758"/>
      <c r="CT7" s="758"/>
      <c r="CU7" s="758"/>
      <c r="CV7" s="759"/>
      <c r="CW7" s="757" t="s">
        <v>485</v>
      </c>
      <c r="CX7" s="758"/>
      <c r="CY7" s="758"/>
      <c r="CZ7" s="758"/>
      <c r="DA7" s="759"/>
      <c r="DB7" s="757" t="s">
        <v>485</v>
      </c>
      <c r="DC7" s="758"/>
      <c r="DD7" s="758"/>
      <c r="DE7" s="758"/>
      <c r="DF7" s="759"/>
      <c r="DG7" s="751" t="s">
        <v>485</v>
      </c>
      <c r="DH7" s="751"/>
      <c r="DI7" s="751"/>
      <c r="DJ7" s="751"/>
      <c r="DK7" s="751"/>
      <c r="DL7" s="757" t="s">
        <v>485</v>
      </c>
      <c r="DM7" s="758"/>
      <c r="DN7" s="758"/>
      <c r="DO7" s="758"/>
      <c r="DP7" s="759"/>
      <c r="DQ7" s="757" t="s">
        <v>485</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408</v>
      </c>
      <c r="R8" s="745"/>
      <c r="S8" s="745"/>
      <c r="T8" s="745"/>
      <c r="U8" s="745"/>
      <c r="V8" s="745">
        <v>400</v>
      </c>
      <c r="W8" s="745"/>
      <c r="X8" s="745"/>
      <c r="Y8" s="745"/>
      <c r="Z8" s="745"/>
      <c r="AA8" s="745">
        <v>8</v>
      </c>
      <c r="AB8" s="745"/>
      <c r="AC8" s="745"/>
      <c r="AD8" s="745"/>
      <c r="AE8" s="746"/>
      <c r="AF8" s="747">
        <v>5</v>
      </c>
      <c r="AG8" s="748"/>
      <c r="AH8" s="748"/>
      <c r="AI8" s="748"/>
      <c r="AJ8" s="749"/>
      <c r="AK8" s="750">
        <v>65</v>
      </c>
      <c r="AL8" s="751"/>
      <c r="AM8" s="751"/>
      <c r="AN8" s="751"/>
      <c r="AO8" s="751"/>
      <c r="AP8" s="751">
        <v>1449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548</v>
      </c>
      <c r="BT8" s="755"/>
      <c r="BU8" s="755"/>
      <c r="BV8" s="755"/>
      <c r="BW8" s="755"/>
      <c r="BX8" s="755"/>
      <c r="BY8" s="755"/>
      <c r="BZ8" s="755"/>
      <c r="CA8" s="755"/>
      <c r="CB8" s="755"/>
      <c r="CC8" s="755"/>
      <c r="CD8" s="755"/>
      <c r="CE8" s="755"/>
      <c r="CF8" s="755"/>
      <c r="CG8" s="756"/>
      <c r="CH8" s="767">
        <v>2</v>
      </c>
      <c r="CI8" s="768"/>
      <c r="CJ8" s="768"/>
      <c r="CK8" s="768"/>
      <c r="CL8" s="769"/>
      <c r="CM8" s="767">
        <v>20</v>
      </c>
      <c r="CN8" s="768"/>
      <c r="CO8" s="768"/>
      <c r="CP8" s="768"/>
      <c r="CQ8" s="769"/>
      <c r="CR8" s="767">
        <v>46</v>
      </c>
      <c r="CS8" s="768"/>
      <c r="CT8" s="768"/>
      <c r="CU8" s="768"/>
      <c r="CV8" s="769"/>
      <c r="CW8" s="767" t="s">
        <v>485</v>
      </c>
      <c r="CX8" s="768"/>
      <c r="CY8" s="768"/>
      <c r="CZ8" s="768"/>
      <c r="DA8" s="769"/>
      <c r="DB8" s="767" t="s">
        <v>485</v>
      </c>
      <c r="DC8" s="768"/>
      <c r="DD8" s="768"/>
      <c r="DE8" s="768"/>
      <c r="DF8" s="769"/>
      <c r="DG8" s="751" t="s">
        <v>485</v>
      </c>
      <c r="DH8" s="751"/>
      <c r="DI8" s="751"/>
      <c r="DJ8" s="751"/>
      <c r="DK8" s="751"/>
      <c r="DL8" s="767" t="s">
        <v>485</v>
      </c>
      <c r="DM8" s="768"/>
      <c r="DN8" s="768"/>
      <c r="DO8" s="768"/>
      <c r="DP8" s="769"/>
      <c r="DQ8" s="767" t="s">
        <v>485</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53</v>
      </c>
      <c r="R9" s="745"/>
      <c r="S9" s="745"/>
      <c r="T9" s="745"/>
      <c r="U9" s="745"/>
      <c r="V9" s="745">
        <v>38</v>
      </c>
      <c r="W9" s="745"/>
      <c r="X9" s="745"/>
      <c r="Y9" s="745"/>
      <c r="Z9" s="745"/>
      <c r="AA9" s="745">
        <v>15</v>
      </c>
      <c r="AB9" s="745"/>
      <c r="AC9" s="745"/>
      <c r="AD9" s="745"/>
      <c r="AE9" s="746"/>
      <c r="AF9" s="747">
        <v>14</v>
      </c>
      <c r="AG9" s="748"/>
      <c r="AH9" s="748"/>
      <c r="AI9" s="748"/>
      <c r="AJ9" s="749"/>
      <c r="AK9" s="750" t="s">
        <v>485</v>
      </c>
      <c r="AL9" s="751"/>
      <c r="AM9" s="751"/>
      <c r="AN9" s="751"/>
      <c r="AO9" s="751"/>
      <c r="AP9" s="751" t="s">
        <v>485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551</v>
      </c>
      <c r="BS9" s="754" t="s">
        <v>549</v>
      </c>
      <c r="BT9" s="755"/>
      <c r="BU9" s="755"/>
      <c r="BV9" s="755"/>
      <c r="BW9" s="755"/>
      <c r="BX9" s="755"/>
      <c r="BY9" s="755"/>
      <c r="BZ9" s="755"/>
      <c r="CA9" s="755"/>
      <c r="CB9" s="755"/>
      <c r="CC9" s="755"/>
      <c r="CD9" s="755"/>
      <c r="CE9" s="755"/>
      <c r="CF9" s="755"/>
      <c r="CG9" s="756"/>
      <c r="CH9" s="751" t="s">
        <v>485</v>
      </c>
      <c r="CI9" s="751"/>
      <c r="CJ9" s="751"/>
      <c r="CK9" s="751"/>
      <c r="CL9" s="751"/>
      <c r="CM9" s="767">
        <v>544</v>
      </c>
      <c r="CN9" s="768"/>
      <c r="CO9" s="768"/>
      <c r="CP9" s="768"/>
      <c r="CQ9" s="769"/>
      <c r="CR9" s="767">
        <v>281</v>
      </c>
      <c r="CS9" s="768"/>
      <c r="CT9" s="768"/>
      <c r="CU9" s="768"/>
      <c r="CV9" s="769"/>
      <c r="CW9" s="767">
        <v>10</v>
      </c>
      <c r="CX9" s="768"/>
      <c r="CY9" s="768"/>
      <c r="CZ9" s="768"/>
      <c r="DA9" s="769"/>
      <c r="DB9" s="767" t="s">
        <v>485</v>
      </c>
      <c r="DC9" s="768"/>
      <c r="DD9" s="768"/>
      <c r="DE9" s="768"/>
      <c r="DF9" s="769"/>
      <c r="DG9" s="751" t="s">
        <v>485</v>
      </c>
      <c r="DH9" s="751"/>
      <c r="DI9" s="751"/>
      <c r="DJ9" s="751"/>
      <c r="DK9" s="751"/>
      <c r="DL9" s="767">
        <v>184</v>
      </c>
      <c r="DM9" s="768"/>
      <c r="DN9" s="768"/>
      <c r="DO9" s="768"/>
      <c r="DP9" s="769"/>
      <c r="DQ9" s="767">
        <v>55</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635</v>
      </c>
      <c r="R10" s="745"/>
      <c r="S10" s="745"/>
      <c r="T10" s="745"/>
      <c r="U10" s="745"/>
      <c r="V10" s="745">
        <v>635</v>
      </c>
      <c r="W10" s="745"/>
      <c r="X10" s="745"/>
      <c r="Y10" s="745"/>
      <c r="Z10" s="745"/>
      <c r="AA10" s="745" t="s">
        <v>485</v>
      </c>
      <c r="AB10" s="745"/>
      <c r="AC10" s="745"/>
      <c r="AD10" s="745"/>
      <c r="AE10" s="746"/>
      <c r="AF10" s="747" t="s">
        <v>485</v>
      </c>
      <c r="AG10" s="748"/>
      <c r="AH10" s="748"/>
      <c r="AI10" s="748"/>
      <c r="AJ10" s="749"/>
      <c r="AK10" s="750" t="s">
        <v>485</v>
      </c>
      <c r="AL10" s="751"/>
      <c r="AM10" s="751"/>
      <c r="AN10" s="751"/>
      <c r="AO10" s="751"/>
      <c r="AP10" s="751">
        <v>411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550</v>
      </c>
      <c r="BT10" s="755"/>
      <c r="BU10" s="755"/>
      <c r="BV10" s="755"/>
      <c r="BW10" s="755"/>
      <c r="BX10" s="755"/>
      <c r="BY10" s="755"/>
      <c r="BZ10" s="755"/>
      <c r="CA10" s="755"/>
      <c r="CB10" s="755"/>
      <c r="CC10" s="755"/>
      <c r="CD10" s="755"/>
      <c r="CE10" s="755"/>
      <c r="CF10" s="755"/>
      <c r="CG10" s="756"/>
      <c r="CH10" s="767">
        <v>-2</v>
      </c>
      <c r="CI10" s="768"/>
      <c r="CJ10" s="768"/>
      <c r="CK10" s="768"/>
      <c r="CL10" s="769"/>
      <c r="CM10" s="767">
        <v>40</v>
      </c>
      <c r="CN10" s="768"/>
      <c r="CO10" s="768"/>
      <c r="CP10" s="768"/>
      <c r="CQ10" s="769"/>
      <c r="CR10" s="767">
        <v>30</v>
      </c>
      <c r="CS10" s="768"/>
      <c r="CT10" s="768"/>
      <c r="CU10" s="768"/>
      <c r="CV10" s="769"/>
      <c r="CW10" s="767" t="s">
        <v>485</v>
      </c>
      <c r="CX10" s="768"/>
      <c r="CY10" s="768"/>
      <c r="CZ10" s="768"/>
      <c r="DA10" s="769"/>
      <c r="DB10" s="767" t="s">
        <v>485</v>
      </c>
      <c r="DC10" s="768"/>
      <c r="DD10" s="768"/>
      <c r="DE10" s="768"/>
      <c r="DF10" s="769"/>
      <c r="DG10" s="751" t="s">
        <v>485</v>
      </c>
      <c r="DH10" s="751"/>
      <c r="DI10" s="751"/>
      <c r="DJ10" s="751"/>
      <c r="DK10" s="751"/>
      <c r="DL10" s="767" t="s">
        <v>485</v>
      </c>
      <c r="DM10" s="768"/>
      <c r="DN10" s="768"/>
      <c r="DO10" s="768"/>
      <c r="DP10" s="769"/>
      <c r="DQ10" s="767" t="s">
        <v>485</v>
      </c>
      <c r="DR10" s="768"/>
      <c r="DS10" s="768"/>
      <c r="DT10" s="768"/>
      <c r="DU10" s="769"/>
      <c r="DV10" s="770"/>
      <c r="DW10" s="771"/>
      <c r="DX10" s="771"/>
      <c r="DY10" s="771"/>
      <c r="DZ10" s="772"/>
      <c r="EA10" s="205"/>
    </row>
    <row r="11" spans="1:131" s="206" customFormat="1" ht="26.25" customHeight="1">
      <c r="A11" s="212">
        <v>5</v>
      </c>
      <c r="B11" s="741" t="s">
        <v>370</v>
      </c>
      <c r="C11" s="742"/>
      <c r="D11" s="742"/>
      <c r="E11" s="742"/>
      <c r="F11" s="742"/>
      <c r="G11" s="742"/>
      <c r="H11" s="742"/>
      <c r="I11" s="742"/>
      <c r="J11" s="742"/>
      <c r="K11" s="742"/>
      <c r="L11" s="742"/>
      <c r="M11" s="742"/>
      <c r="N11" s="742"/>
      <c r="O11" s="742"/>
      <c r="P11" s="743"/>
      <c r="Q11" s="744">
        <v>13</v>
      </c>
      <c r="R11" s="745"/>
      <c r="S11" s="745"/>
      <c r="T11" s="745"/>
      <c r="U11" s="745"/>
      <c r="V11" s="745">
        <v>5</v>
      </c>
      <c r="W11" s="745"/>
      <c r="X11" s="745"/>
      <c r="Y11" s="745"/>
      <c r="Z11" s="745"/>
      <c r="AA11" s="745">
        <v>8</v>
      </c>
      <c r="AB11" s="745"/>
      <c r="AC11" s="745"/>
      <c r="AD11" s="745"/>
      <c r="AE11" s="746"/>
      <c r="AF11" s="747">
        <v>8</v>
      </c>
      <c r="AG11" s="748"/>
      <c r="AH11" s="748"/>
      <c r="AI11" s="748"/>
      <c r="AJ11" s="749"/>
      <c r="AK11" s="750" t="s">
        <v>485</v>
      </c>
      <c r="AL11" s="751"/>
      <c r="AM11" s="751"/>
      <c r="AN11" s="751"/>
      <c r="AO11" s="751"/>
      <c r="AP11" s="751" t="s">
        <v>485</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371</v>
      </c>
      <c r="C12" s="742"/>
      <c r="D12" s="742"/>
      <c r="E12" s="742"/>
      <c r="F12" s="742"/>
      <c r="G12" s="742"/>
      <c r="H12" s="742"/>
      <c r="I12" s="742"/>
      <c r="J12" s="742"/>
      <c r="K12" s="742"/>
      <c r="L12" s="742"/>
      <c r="M12" s="742"/>
      <c r="N12" s="742"/>
      <c r="O12" s="742"/>
      <c r="P12" s="743"/>
      <c r="Q12" s="744">
        <v>1</v>
      </c>
      <c r="R12" s="745"/>
      <c r="S12" s="745"/>
      <c r="T12" s="745"/>
      <c r="U12" s="745"/>
      <c r="V12" s="745">
        <v>1</v>
      </c>
      <c r="W12" s="745"/>
      <c r="X12" s="745"/>
      <c r="Y12" s="745"/>
      <c r="Z12" s="745"/>
      <c r="AA12" s="745" t="s">
        <v>485</v>
      </c>
      <c r="AB12" s="745"/>
      <c r="AC12" s="745"/>
      <c r="AD12" s="745"/>
      <c r="AE12" s="746"/>
      <c r="AF12" s="747" t="s">
        <v>485</v>
      </c>
      <c r="AG12" s="748"/>
      <c r="AH12" s="748"/>
      <c r="AI12" s="748"/>
      <c r="AJ12" s="749"/>
      <c r="AK12" s="750">
        <v>1</v>
      </c>
      <c r="AL12" s="751"/>
      <c r="AM12" s="751"/>
      <c r="AN12" s="751"/>
      <c r="AO12" s="751"/>
      <c r="AP12" s="751" t="s">
        <v>485</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373</v>
      </c>
      <c r="B23" s="776" t="s">
        <v>374</v>
      </c>
      <c r="C23" s="777"/>
      <c r="D23" s="777"/>
      <c r="E23" s="777"/>
      <c r="F23" s="777"/>
      <c r="G23" s="777"/>
      <c r="H23" s="777"/>
      <c r="I23" s="777"/>
      <c r="J23" s="777"/>
      <c r="K23" s="777"/>
      <c r="L23" s="777"/>
      <c r="M23" s="777"/>
      <c r="N23" s="777"/>
      <c r="O23" s="777"/>
      <c r="P23" s="778"/>
      <c r="Q23" s="779">
        <v>30710</v>
      </c>
      <c r="R23" s="780"/>
      <c r="S23" s="780"/>
      <c r="T23" s="780"/>
      <c r="U23" s="780"/>
      <c r="V23" s="780">
        <v>29908</v>
      </c>
      <c r="W23" s="780"/>
      <c r="X23" s="780"/>
      <c r="Y23" s="780"/>
      <c r="Z23" s="780"/>
      <c r="AA23" s="780">
        <v>802</v>
      </c>
      <c r="AB23" s="780"/>
      <c r="AC23" s="780"/>
      <c r="AD23" s="780"/>
      <c r="AE23" s="781"/>
      <c r="AF23" s="782">
        <v>769</v>
      </c>
      <c r="AG23" s="780"/>
      <c r="AH23" s="780"/>
      <c r="AI23" s="780"/>
      <c r="AJ23" s="783"/>
      <c r="AK23" s="784"/>
      <c r="AL23" s="785"/>
      <c r="AM23" s="785"/>
      <c r="AN23" s="785"/>
      <c r="AO23" s="785"/>
      <c r="AP23" s="780">
        <v>34285</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377</v>
      </c>
      <c r="R26" s="704"/>
      <c r="S26" s="704"/>
      <c r="T26" s="704"/>
      <c r="U26" s="705"/>
      <c r="V26" s="703" t="s">
        <v>378</v>
      </c>
      <c r="W26" s="704"/>
      <c r="X26" s="704"/>
      <c r="Y26" s="704"/>
      <c r="Z26" s="705"/>
      <c r="AA26" s="703" t="s">
        <v>379</v>
      </c>
      <c r="AB26" s="704"/>
      <c r="AC26" s="704"/>
      <c r="AD26" s="704"/>
      <c r="AE26" s="704"/>
      <c r="AF26" s="798" t="s">
        <v>380</v>
      </c>
      <c r="AG26" s="799"/>
      <c r="AH26" s="799"/>
      <c r="AI26" s="799"/>
      <c r="AJ26" s="800"/>
      <c r="AK26" s="704" t="s">
        <v>381</v>
      </c>
      <c r="AL26" s="704"/>
      <c r="AM26" s="704"/>
      <c r="AN26" s="704"/>
      <c r="AO26" s="705"/>
      <c r="AP26" s="703" t="s">
        <v>382</v>
      </c>
      <c r="AQ26" s="704"/>
      <c r="AR26" s="704"/>
      <c r="AS26" s="704"/>
      <c r="AT26" s="705"/>
      <c r="AU26" s="703" t="s">
        <v>383</v>
      </c>
      <c r="AV26" s="704"/>
      <c r="AW26" s="704"/>
      <c r="AX26" s="704"/>
      <c r="AY26" s="705"/>
      <c r="AZ26" s="703" t="s">
        <v>384</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385</v>
      </c>
      <c r="C28" s="718"/>
      <c r="D28" s="718"/>
      <c r="E28" s="718"/>
      <c r="F28" s="718"/>
      <c r="G28" s="718"/>
      <c r="H28" s="718"/>
      <c r="I28" s="718"/>
      <c r="J28" s="718"/>
      <c r="K28" s="718"/>
      <c r="L28" s="718"/>
      <c r="M28" s="718"/>
      <c r="N28" s="718"/>
      <c r="O28" s="718"/>
      <c r="P28" s="719"/>
      <c r="Q28" s="808">
        <v>7981</v>
      </c>
      <c r="R28" s="809"/>
      <c r="S28" s="809"/>
      <c r="T28" s="809"/>
      <c r="U28" s="809"/>
      <c r="V28" s="809">
        <v>7795</v>
      </c>
      <c r="W28" s="809"/>
      <c r="X28" s="809"/>
      <c r="Y28" s="809"/>
      <c r="Z28" s="809"/>
      <c r="AA28" s="809">
        <v>186</v>
      </c>
      <c r="AB28" s="809"/>
      <c r="AC28" s="809"/>
      <c r="AD28" s="809"/>
      <c r="AE28" s="810"/>
      <c r="AF28" s="811">
        <v>186</v>
      </c>
      <c r="AG28" s="809"/>
      <c r="AH28" s="809"/>
      <c r="AI28" s="809"/>
      <c r="AJ28" s="812"/>
      <c r="AK28" s="813">
        <v>513</v>
      </c>
      <c r="AL28" s="804"/>
      <c r="AM28" s="804"/>
      <c r="AN28" s="804"/>
      <c r="AO28" s="804"/>
      <c r="AP28" s="804" t="s">
        <v>485</v>
      </c>
      <c r="AQ28" s="804"/>
      <c r="AR28" s="804"/>
      <c r="AS28" s="804"/>
      <c r="AT28" s="804"/>
      <c r="AU28" s="804" t="s">
        <v>485</v>
      </c>
      <c r="AV28" s="804"/>
      <c r="AW28" s="804"/>
      <c r="AX28" s="804"/>
      <c r="AY28" s="804"/>
      <c r="AZ28" s="805" t="s">
        <v>485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386</v>
      </c>
      <c r="C29" s="742"/>
      <c r="D29" s="742"/>
      <c r="E29" s="742"/>
      <c r="F29" s="742"/>
      <c r="G29" s="742"/>
      <c r="H29" s="742"/>
      <c r="I29" s="742"/>
      <c r="J29" s="742"/>
      <c r="K29" s="742"/>
      <c r="L29" s="742"/>
      <c r="M29" s="742"/>
      <c r="N29" s="742"/>
      <c r="O29" s="742"/>
      <c r="P29" s="743"/>
      <c r="Q29" s="744">
        <v>4641</v>
      </c>
      <c r="R29" s="745"/>
      <c r="S29" s="745"/>
      <c r="T29" s="745"/>
      <c r="U29" s="745"/>
      <c r="V29" s="745">
        <v>4575</v>
      </c>
      <c r="W29" s="745"/>
      <c r="X29" s="745"/>
      <c r="Y29" s="745"/>
      <c r="Z29" s="745"/>
      <c r="AA29" s="745">
        <v>66</v>
      </c>
      <c r="AB29" s="745"/>
      <c r="AC29" s="745"/>
      <c r="AD29" s="745"/>
      <c r="AE29" s="746"/>
      <c r="AF29" s="747">
        <v>66</v>
      </c>
      <c r="AG29" s="748"/>
      <c r="AH29" s="748"/>
      <c r="AI29" s="748"/>
      <c r="AJ29" s="749"/>
      <c r="AK29" s="816">
        <v>680</v>
      </c>
      <c r="AL29" s="817"/>
      <c r="AM29" s="817"/>
      <c r="AN29" s="817"/>
      <c r="AO29" s="817"/>
      <c r="AP29" s="817" t="s">
        <v>485</v>
      </c>
      <c r="AQ29" s="817"/>
      <c r="AR29" s="817"/>
      <c r="AS29" s="817"/>
      <c r="AT29" s="817"/>
      <c r="AU29" s="817" t="s">
        <v>485</v>
      </c>
      <c r="AV29" s="817"/>
      <c r="AW29" s="817"/>
      <c r="AX29" s="817"/>
      <c r="AY29" s="817"/>
      <c r="AZ29" s="818" t="s">
        <v>485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387</v>
      </c>
      <c r="C30" s="742"/>
      <c r="D30" s="742"/>
      <c r="E30" s="742"/>
      <c r="F30" s="742"/>
      <c r="G30" s="742"/>
      <c r="H30" s="742"/>
      <c r="I30" s="742"/>
      <c r="J30" s="742"/>
      <c r="K30" s="742"/>
      <c r="L30" s="742"/>
      <c r="M30" s="742"/>
      <c r="N30" s="742"/>
      <c r="O30" s="742"/>
      <c r="P30" s="743"/>
      <c r="Q30" s="744">
        <v>34</v>
      </c>
      <c r="R30" s="745"/>
      <c r="S30" s="745"/>
      <c r="T30" s="745"/>
      <c r="U30" s="745"/>
      <c r="V30" s="745">
        <v>34</v>
      </c>
      <c r="W30" s="745"/>
      <c r="X30" s="745"/>
      <c r="Y30" s="745"/>
      <c r="Z30" s="745"/>
      <c r="AA30" s="745" t="s">
        <v>485</v>
      </c>
      <c r="AB30" s="745"/>
      <c r="AC30" s="745"/>
      <c r="AD30" s="745"/>
      <c r="AE30" s="746"/>
      <c r="AF30" s="747" t="s">
        <v>113</v>
      </c>
      <c r="AG30" s="748"/>
      <c r="AH30" s="748"/>
      <c r="AI30" s="748"/>
      <c r="AJ30" s="749"/>
      <c r="AK30" s="816">
        <v>15</v>
      </c>
      <c r="AL30" s="817"/>
      <c r="AM30" s="817"/>
      <c r="AN30" s="817"/>
      <c r="AO30" s="817"/>
      <c r="AP30" s="817" t="s">
        <v>485</v>
      </c>
      <c r="AQ30" s="817"/>
      <c r="AR30" s="817"/>
      <c r="AS30" s="817"/>
      <c r="AT30" s="817"/>
      <c r="AU30" s="817" t="s">
        <v>485</v>
      </c>
      <c r="AV30" s="817"/>
      <c r="AW30" s="817"/>
      <c r="AX30" s="817"/>
      <c r="AY30" s="817"/>
      <c r="AZ30" s="818" t="s">
        <v>485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388</v>
      </c>
      <c r="C31" s="742"/>
      <c r="D31" s="742"/>
      <c r="E31" s="742"/>
      <c r="F31" s="742"/>
      <c r="G31" s="742"/>
      <c r="H31" s="742"/>
      <c r="I31" s="742"/>
      <c r="J31" s="742"/>
      <c r="K31" s="742"/>
      <c r="L31" s="742"/>
      <c r="M31" s="742"/>
      <c r="N31" s="742"/>
      <c r="O31" s="742"/>
      <c r="P31" s="743"/>
      <c r="Q31" s="744">
        <v>591</v>
      </c>
      <c r="R31" s="745"/>
      <c r="S31" s="745"/>
      <c r="T31" s="745"/>
      <c r="U31" s="745"/>
      <c r="V31" s="745">
        <v>586</v>
      </c>
      <c r="W31" s="745"/>
      <c r="X31" s="745"/>
      <c r="Y31" s="745"/>
      <c r="Z31" s="745"/>
      <c r="AA31" s="745">
        <v>5</v>
      </c>
      <c r="AB31" s="745"/>
      <c r="AC31" s="745"/>
      <c r="AD31" s="745"/>
      <c r="AE31" s="746"/>
      <c r="AF31" s="747">
        <v>5</v>
      </c>
      <c r="AG31" s="748"/>
      <c r="AH31" s="748"/>
      <c r="AI31" s="748"/>
      <c r="AJ31" s="749"/>
      <c r="AK31" s="816">
        <v>203</v>
      </c>
      <c r="AL31" s="817"/>
      <c r="AM31" s="817"/>
      <c r="AN31" s="817"/>
      <c r="AO31" s="817"/>
      <c r="AP31" s="817" t="s">
        <v>485</v>
      </c>
      <c r="AQ31" s="817"/>
      <c r="AR31" s="817"/>
      <c r="AS31" s="817"/>
      <c r="AT31" s="817"/>
      <c r="AU31" s="817" t="s">
        <v>485</v>
      </c>
      <c r="AV31" s="817"/>
      <c r="AW31" s="817"/>
      <c r="AX31" s="817"/>
      <c r="AY31" s="817"/>
      <c r="AZ31" s="818" t="s">
        <v>485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389</v>
      </c>
      <c r="C32" s="742"/>
      <c r="D32" s="742"/>
      <c r="E32" s="742"/>
      <c r="F32" s="742"/>
      <c r="G32" s="742"/>
      <c r="H32" s="742"/>
      <c r="I32" s="742"/>
      <c r="J32" s="742"/>
      <c r="K32" s="742"/>
      <c r="L32" s="742"/>
      <c r="M32" s="742"/>
      <c r="N32" s="742"/>
      <c r="O32" s="742"/>
      <c r="P32" s="743"/>
      <c r="Q32" s="744">
        <v>1112</v>
      </c>
      <c r="R32" s="745"/>
      <c r="S32" s="745"/>
      <c r="T32" s="745"/>
      <c r="U32" s="745"/>
      <c r="V32" s="745">
        <v>933</v>
      </c>
      <c r="W32" s="745"/>
      <c r="X32" s="745"/>
      <c r="Y32" s="745"/>
      <c r="Z32" s="745"/>
      <c r="AA32" s="745">
        <v>179</v>
      </c>
      <c r="AB32" s="745"/>
      <c r="AC32" s="745"/>
      <c r="AD32" s="745"/>
      <c r="AE32" s="746"/>
      <c r="AF32" s="747">
        <v>1205</v>
      </c>
      <c r="AG32" s="748"/>
      <c r="AH32" s="748"/>
      <c r="AI32" s="748"/>
      <c r="AJ32" s="749"/>
      <c r="AK32" s="816">
        <v>16</v>
      </c>
      <c r="AL32" s="817"/>
      <c r="AM32" s="817"/>
      <c r="AN32" s="817"/>
      <c r="AO32" s="817"/>
      <c r="AP32" s="817">
        <v>4381</v>
      </c>
      <c r="AQ32" s="817"/>
      <c r="AR32" s="817"/>
      <c r="AS32" s="817"/>
      <c r="AT32" s="817"/>
      <c r="AU32" s="817">
        <v>6</v>
      </c>
      <c r="AV32" s="817"/>
      <c r="AW32" s="817"/>
      <c r="AX32" s="817"/>
      <c r="AY32" s="817"/>
      <c r="AZ32" s="818" t="s">
        <v>485</v>
      </c>
      <c r="BA32" s="818"/>
      <c r="BB32" s="818"/>
      <c r="BC32" s="818"/>
      <c r="BD32" s="818"/>
      <c r="BE32" s="814" t="s">
        <v>390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391</v>
      </c>
      <c r="C33" s="742"/>
      <c r="D33" s="742"/>
      <c r="E33" s="742"/>
      <c r="F33" s="742"/>
      <c r="G33" s="742"/>
      <c r="H33" s="742"/>
      <c r="I33" s="742"/>
      <c r="J33" s="742"/>
      <c r="K33" s="742"/>
      <c r="L33" s="742"/>
      <c r="M33" s="742"/>
      <c r="N33" s="742"/>
      <c r="O33" s="742"/>
      <c r="P33" s="743"/>
      <c r="Q33" s="744">
        <v>428</v>
      </c>
      <c r="R33" s="745"/>
      <c r="S33" s="745"/>
      <c r="T33" s="745"/>
      <c r="U33" s="745"/>
      <c r="V33" s="745">
        <v>409</v>
      </c>
      <c r="W33" s="745"/>
      <c r="X33" s="745"/>
      <c r="Y33" s="745"/>
      <c r="Z33" s="745"/>
      <c r="AA33" s="745">
        <v>19</v>
      </c>
      <c r="AB33" s="745"/>
      <c r="AC33" s="745"/>
      <c r="AD33" s="745"/>
      <c r="AE33" s="746"/>
      <c r="AF33" s="747">
        <v>201</v>
      </c>
      <c r="AG33" s="748"/>
      <c r="AH33" s="748"/>
      <c r="AI33" s="748"/>
      <c r="AJ33" s="749"/>
      <c r="AK33" s="816">
        <v>96</v>
      </c>
      <c r="AL33" s="817"/>
      <c r="AM33" s="817"/>
      <c r="AN33" s="817"/>
      <c r="AO33" s="817"/>
      <c r="AP33" s="817">
        <v>6</v>
      </c>
      <c r="AQ33" s="817"/>
      <c r="AR33" s="817"/>
      <c r="AS33" s="817"/>
      <c r="AT33" s="817"/>
      <c r="AU33" s="817">
        <v>2</v>
      </c>
      <c r="AV33" s="817"/>
      <c r="AW33" s="817"/>
      <c r="AX33" s="817"/>
      <c r="AY33" s="817"/>
      <c r="AZ33" s="818" t="s">
        <v>485</v>
      </c>
      <c r="BA33" s="818"/>
      <c r="BB33" s="818"/>
      <c r="BC33" s="818"/>
      <c r="BD33" s="818"/>
      <c r="BE33" s="814" t="s">
        <v>390</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392</v>
      </c>
      <c r="C34" s="742"/>
      <c r="D34" s="742"/>
      <c r="E34" s="742"/>
      <c r="F34" s="742"/>
      <c r="G34" s="742"/>
      <c r="H34" s="742"/>
      <c r="I34" s="742"/>
      <c r="J34" s="742"/>
      <c r="K34" s="742"/>
      <c r="L34" s="742"/>
      <c r="M34" s="742"/>
      <c r="N34" s="742"/>
      <c r="O34" s="742"/>
      <c r="P34" s="743"/>
      <c r="Q34" s="744">
        <v>174</v>
      </c>
      <c r="R34" s="745"/>
      <c r="S34" s="745"/>
      <c r="T34" s="745"/>
      <c r="U34" s="745"/>
      <c r="V34" s="745">
        <v>172</v>
      </c>
      <c r="W34" s="745"/>
      <c r="X34" s="745"/>
      <c r="Y34" s="745"/>
      <c r="Z34" s="745"/>
      <c r="AA34" s="745">
        <v>2</v>
      </c>
      <c r="AB34" s="745"/>
      <c r="AC34" s="745"/>
      <c r="AD34" s="745"/>
      <c r="AE34" s="746"/>
      <c r="AF34" s="747">
        <v>2</v>
      </c>
      <c r="AG34" s="748"/>
      <c r="AH34" s="748"/>
      <c r="AI34" s="748"/>
      <c r="AJ34" s="749"/>
      <c r="AK34" s="816">
        <v>48</v>
      </c>
      <c r="AL34" s="817"/>
      <c r="AM34" s="817"/>
      <c r="AN34" s="817"/>
      <c r="AO34" s="817"/>
      <c r="AP34" s="817">
        <v>436</v>
      </c>
      <c r="AQ34" s="817"/>
      <c r="AR34" s="817"/>
      <c r="AS34" s="817"/>
      <c r="AT34" s="817"/>
      <c r="AU34" s="817">
        <v>25</v>
      </c>
      <c r="AV34" s="817"/>
      <c r="AW34" s="817"/>
      <c r="AX34" s="817"/>
      <c r="AY34" s="817"/>
      <c r="AZ34" s="818" t="s">
        <v>485</v>
      </c>
      <c r="BA34" s="818"/>
      <c r="BB34" s="818"/>
      <c r="BC34" s="818"/>
      <c r="BD34" s="818"/>
      <c r="BE34" s="814" t="s">
        <v>393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394</v>
      </c>
      <c r="C35" s="742"/>
      <c r="D35" s="742"/>
      <c r="E35" s="742"/>
      <c r="F35" s="742"/>
      <c r="G35" s="742"/>
      <c r="H35" s="742"/>
      <c r="I35" s="742"/>
      <c r="J35" s="742"/>
      <c r="K35" s="742"/>
      <c r="L35" s="742"/>
      <c r="M35" s="742"/>
      <c r="N35" s="742"/>
      <c r="O35" s="742"/>
      <c r="P35" s="743"/>
      <c r="Q35" s="744">
        <v>1723</v>
      </c>
      <c r="R35" s="745"/>
      <c r="S35" s="745"/>
      <c r="T35" s="745"/>
      <c r="U35" s="745"/>
      <c r="V35" s="745">
        <v>1697</v>
      </c>
      <c r="W35" s="745"/>
      <c r="X35" s="745"/>
      <c r="Y35" s="745"/>
      <c r="Z35" s="745"/>
      <c r="AA35" s="745">
        <v>26</v>
      </c>
      <c r="AB35" s="745"/>
      <c r="AC35" s="745"/>
      <c r="AD35" s="745"/>
      <c r="AE35" s="746"/>
      <c r="AF35" s="747">
        <v>26</v>
      </c>
      <c r="AG35" s="748"/>
      <c r="AH35" s="748"/>
      <c r="AI35" s="748"/>
      <c r="AJ35" s="749"/>
      <c r="AK35" s="816">
        <v>632</v>
      </c>
      <c r="AL35" s="817"/>
      <c r="AM35" s="817"/>
      <c r="AN35" s="817"/>
      <c r="AO35" s="817"/>
      <c r="AP35" s="817">
        <v>11677</v>
      </c>
      <c r="AQ35" s="817"/>
      <c r="AR35" s="817"/>
      <c r="AS35" s="817"/>
      <c r="AT35" s="817"/>
      <c r="AU35" s="817">
        <v>580</v>
      </c>
      <c r="AV35" s="817"/>
      <c r="AW35" s="817"/>
      <c r="AX35" s="817"/>
      <c r="AY35" s="817"/>
      <c r="AZ35" s="818" t="s">
        <v>485</v>
      </c>
      <c r="BA35" s="818"/>
      <c r="BB35" s="818"/>
      <c r="BC35" s="818"/>
      <c r="BD35" s="818"/>
      <c r="BE35" s="814" t="s">
        <v>393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395</v>
      </c>
      <c r="C36" s="742"/>
      <c r="D36" s="742"/>
      <c r="E36" s="742"/>
      <c r="F36" s="742"/>
      <c r="G36" s="742"/>
      <c r="H36" s="742"/>
      <c r="I36" s="742"/>
      <c r="J36" s="742"/>
      <c r="K36" s="742"/>
      <c r="L36" s="742"/>
      <c r="M36" s="742"/>
      <c r="N36" s="742"/>
      <c r="O36" s="742"/>
      <c r="P36" s="743"/>
      <c r="Q36" s="744">
        <v>141</v>
      </c>
      <c r="R36" s="745"/>
      <c r="S36" s="745"/>
      <c r="T36" s="745"/>
      <c r="U36" s="745"/>
      <c r="V36" s="745">
        <v>140</v>
      </c>
      <c r="W36" s="745"/>
      <c r="X36" s="745"/>
      <c r="Y36" s="745"/>
      <c r="Z36" s="745"/>
      <c r="AA36" s="745">
        <v>1</v>
      </c>
      <c r="AB36" s="745"/>
      <c r="AC36" s="745"/>
      <c r="AD36" s="745"/>
      <c r="AE36" s="746"/>
      <c r="AF36" s="747">
        <v>1</v>
      </c>
      <c r="AG36" s="748"/>
      <c r="AH36" s="748"/>
      <c r="AI36" s="748"/>
      <c r="AJ36" s="749"/>
      <c r="AK36" s="816">
        <v>80</v>
      </c>
      <c r="AL36" s="817"/>
      <c r="AM36" s="817"/>
      <c r="AN36" s="817"/>
      <c r="AO36" s="817"/>
      <c r="AP36" s="817">
        <v>1311</v>
      </c>
      <c r="AQ36" s="817"/>
      <c r="AR36" s="817"/>
      <c r="AS36" s="817"/>
      <c r="AT36" s="817"/>
      <c r="AU36" s="817">
        <v>64</v>
      </c>
      <c r="AV36" s="817"/>
      <c r="AW36" s="817"/>
      <c r="AX36" s="817"/>
      <c r="AY36" s="817"/>
      <c r="AZ36" s="818" t="s">
        <v>485</v>
      </c>
      <c r="BA36" s="818"/>
      <c r="BB36" s="818"/>
      <c r="BC36" s="818"/>
      <c r="BD36" s="818"/>
      <c r="BE36" s="814" t="s">
        <v>393</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396</v>
      </c>
      <c r="C37" s="742"/>
      <c r="D37" s="742"/>
      <c r="E37" s="742"/>
      <c r="F37" s="742"/>
      <c r="G37" s="742"/>
      <c r="H37" s="742"/>
      <c r="I37" s="742"/>
      <c r="J37" s="742"/>
      <c r="K37" s="742"/>
      <c r="L37" s="742"/>
      <c r="M37" s="742"/>
      <c r="N37" s="742"/>
      <c r="O37" s="742"/>
      <c r="P37" s="743"/>
      <c r="Q37" s="744">
        <v>6</v>
      </c>
      <c r="R37" s="745"/>
      <c r="S37" s="745"/>
      <c r="T37" s="745"/>
      <c r="U37" s="745"/>
      <c r="V37" s="745">
        <v>6</v>
      </c>
      <c r="W37" s="745"/>
      <c r="X37" s="745"/>
      <c r="Y37" s="745"/>
      <c r="Z37" s="745"/>
      <c r="AA37" s="818" t="s">
        <v>485</v>
      </c>
      <c r="AB37" s="818"/>
      <c r="AC37" s="818"/>
      <c r="AD37" s="818"/>
      <c r="AE37" s="818"/>
      <c r="AF37" s="747">
        <v>56</v>
      </c>
      <c r="AG37" s="748"/>
      <c r="AH37" s="748"/>
      <c r="AI37" s="748"/>
      <c r="AJ37" s="749"/>
      <c r="AK37" s="818" t="s">
        <v>485</v>
      </c>
      <c r="AL37" s="818"/>
      <c r="AM37" s="818"/>
      <c r="AN37" s="818"/>
      <c r="AO37" s="818"/>
      <c r="AP37" s="817">
        <v>7</v>
      </c>
      <c r="AQ37" s="817"/>
      <c r="AR37" s="817"/>
      <c r="AS37" s="817"/>
      <c r="AT37" s="817"/>
      <c r="AU37" s="817">
        <v>6</v>
      </c>
      <c r="AV37" s="817"/>
      <c r="AW37" s="817"/>
      <c r="AX37" s="817"/>
      <c r="AY37" s="817"/>
      <c r="AZ37" s="818" t="s">
        <v>485</v>
      </c>
      <c r="BA37" s="818"/>
      <c r="BB37" s="818"/>
      <c r="BC37" s="818"/>
      <c r="BD37" s="818"/>
      <c r="BE37" s="814" t="s">
        <v>393</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373</v>
      </c>
      <c r="B63" s="776" t="s">
        <v>398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1748</v>
      </c>
      <c r="AG63" s="828"/>
      <c r="AH63" s="828"/>
      <c r="AI63" s="828"/>
      <c r="AJ63" s="829"/>
      <c r="AK63" s="830"/>
      <c r="AL63" s="825"/>
      <c r="AM63" s="825"/>
      <c r="AN63" s="825"/>
      <c r="AO63" s="825"/>
      <c r="AP63" s="828">
        <v>17818</v>
      </c>
      <c r="AQ63" s="828"/>
      <c r="AR63" s="828"/>
      <c r="AS63" s="828"/>
      <c r="AT63" s="828"/>
      <c r="AU63" s="828">
        <v>683</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400</v>
      </c>
      <c r="B66" s="727"/>
      <c r="C66" s="727"/>
      <c r="D66" s="727"/>
      <c r="E66" s="727"/>
      <c r="F66" s="727"/>
      <c r="G66" s="727"/>
      <c r="H66" s="727"/>
      <c r="I66" s="727"/>
      <c r="J66" s="727"/>
      <c r="K66" s="727"/>
      <c r="L66" s="727"/>
      <c r="M66" s="727"/>
      <c r="N66" s="727"/>
      <c r="O66" s="727"/>
      <c r="P66" s="728"/>
      <c r="Q66" s="703" t="s">
        <v>377</v>
      </c>
      <c r="R66" s="704"/>
      <c r="S66" s="704"/>
      <c r="T66" s="704"/>
      <c r="U66" s="705"/>
      <c r="V66" s="703" t="s">
        <v>378</v>
      </c>
      <c r="W66" s="704"/>
      <c r="X66" s="704"/>
      <c r="Y66" s="704"/>
      <c r="Z66" s="705"/>
      <c r="AA66" s="703" t="s">
        <v>379</v>
      </c>
      <c r="AB66" s="704"/>
      <c r="AC66" s="704"/>
      <c r="AD66" s="704"/>
      <c r="AE66" s="705"/>
      <c r="AF66" s="838" t="s">
        <v>380</v>
      </c>
      <c r="AG66" s="799"/>
      <c r="AH66" s="799"/>
      <c r="AI66" s="799"/>
      <c r="AJ66" s="839"/>
      <c r="AK66" s="703" t="s">
        <v>381</v>
      </c>
      <c r="AL66" s="727"/>
      <c r="AM66" s="727"/>
      <c r="AN66" s="727"/>
      <c r="AO66" s="728"/>
      <c r="AP66" s="703" t="s">
        <v>382</v>
      </c>
      <c r="AQ66" s="704"/>
      <c r="AR66" s="704"/>
      <c r="AS66" s="704"/>
      <c r="AT66" s="705"/>
      <c r="AU66" s="703" t="s">
        <v>401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543</v>
      </c>
      <c r="C68" s="856"/>
      <c r="D68" s="856"/>
      <c r="E68" s="856"/>
      <c r="F68" s="856"/>
      <c r="G68" s="856"/>
      <c r="H68" s="856"/>
      <c r="I68" s="856"/>
      <c r="J68" s="856"/>
      <c r="K68" s="856"/>
      <c r="L68" s="856"/>
      <c r="M68" s="856"/>
      <c r="N68" s="856"/>
      <c r="O68" s="856"/>
      <c r="P68" s="857"/>
      <c r="Q68" s="858">
        <v>822</v>
      </c>
      <c r="R68" s="852"/>
      <c r="S68" s="852"/>
      <c r="T68" s="852"/>
      <c r="U68" s="852"/>
      <c r="V68" s="852">
        <v>797</v>
      </c>
      <c r="W68" s="852"/>
      <c r="X68" s="852"/>
      <c r="Y68" s="852"/>
      <c r="Z68" s="852"/>
      <c r="AA68" s="852">
        <v>25</v>
      </c>
      <c r="AB68" s="852"/>
      <c r="AC68" s="852"/>
      <c r="AD68" s="852"/>
      <c r="AE68" s="852"/>
      <c r="AF68" s="852">
        <v>25</v>
      </c>
      <c r="AG68" s="852"/>
      <c r="AH68" s="852"/>
      <c r="AI68" s="852"/>
      <c r="AJ68" s="852"/>
      <c r="AK68" s="818" t="s">
        <v>485</v>
      </c>
      <c r="AL68" s="818"/>
      <c r="AM68" s="818"/>
      <c r="AN68" s="818"/>
      <c r="AO68" s="818"/>
      <c r="AP68" s="852">
        <v>817</v>
      </c>
      <c r="AQ68" s="852"/>
      <c r="AR68" s="852"/>
      <c r="AS68" s="852"/>
      <c r="AT68" s="852"/>
      <c r="AU68" s="852">
        <v>488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12</v>
      </c>
      <c r="R69" s="817"/>
      <c r="S69" s="817"/>
      <c r="T69" s="817"/>
      <c r="U69" s="817"/>
      <c r="V69" s="817">
        <v>11</v>
      </c>
      <c r="W69" s="817"/>
      <c r="X69" s="817"/>
      <c r="Y69" s="817"/>
      <c r="Z69" s="817"/>
      <c r="AA69" s="817">
        <v>1</v>
      </c>
      <c r="AB69" s="817"/>
      <c r="AC69" s="817"/>
      <c r="AD69" s="817"/>
      <c r="AE69" s="817"/>
      <c r="AF69" s="817">
        <v>1</v>
      </c>
      <c r="AG69" s="817"/>
      <c r="AH69" s="817"/>
      <c r="AI69" s="817"/>
      <c r="AJ69" s="817"/>
      <c r="AK69" s="818" t="s">
        <v>485</v>
      </c>
      <c r="AL69" s="818"/>
      <c r="AM69" s="818"/>
      <c r="AN69" s="818"/>
      <c r="AO69" s="818"/>
      <c r="AP69" s="818" t="s">
        <v>485</v>
      </c>
      <c r="AQ69" s="818"/>
      <c r="AR69" s="818"/>
      <c r="AS69" s="818"/>
      <c r="AT69" s="818"/>
      <c r="AU69" s="818" t="s">
        <v>485</v>
      </c>
      <c r="AV69" s="818"/>
      <c r="AW69" s="818"/>
      <c r="AX69" s="818"/>
      <c r="AY69" s="818"/>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132</v>
      </c>
      <c r="R70" s="817"/>
      <c r="S70" s="817"/>
      <c r="T70" s="817"/>
      <c r="U70" s="817"/>
      <c r="V70" s="817">
        <v>129</v>
      </c>
      <c r="W70" s="817"/>
      <c r="X70" s="817"/>
      <c r="Y70" s="817"/>
      <c r="Z70" s="817"/>
      <c r="AA70" s="817">
        <v>3</v>
      </c>
      <c r="AB70" s="817"/>
      <c r="AC70" s="817"/>
      <c r="AD70" s="817"/>
      <c r="AE70" s="817"/>
      <c r="AF70" s="817">
        <v>3</v>
      </c>
      <c r="AG70" s="817"/>
      <c r="AH70" s="817"/>
      <c r="AI70" s="817"/>
      <c r="AJ70" s="817"/>
      <c r="AK70" s="818" t="s">
        <v>485</v>
      </c>
      <c r="AL70" s="818"/>
      <c r="AM70" s="818"/>
      <c r="AN70" s="818"/>
      <c r="AO70" s="818"/>
      <c r="AP70" s="818" t="s">
        <v>485</v>
      </c>
      <c r="AQ70" s="818"/>
      <c r="AR70" s="818"/>
      <c r="AS70" s="818"/>
      <c r="AT70" s="818"/>
      <c r="AU70" s="818" t="s">
        <v>485</v>
      </c>
      <c r="AV70" s="818"/>
      <c r="AW70" s="818"/>
      <c r="AX70" s="818"/>
      <c r="AY70" s="818"/>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546</v>
      </c>
      <c r="C71" s="860"/>
      <c r="D71" s="860"/>
      <c r="E71" s="860"/>
      <c r="F71" s="860"/>
      <c r="G71" s="860"/>
      <c r="H71" s="860"/>
      <c r="I71" s="860"/>
      <c r="J71" s="860"/>
      <c r="K71" s="860"/>
      <c r="L71" s="860"/>
      <c r="M71" s="860"/>
      <c r="N71" s="860"/>
      <c r="O71" s="860"/>
      <c r="P71" s="861"/>
      <c r="Q71" s="862">
        <v>150861</v>
      </c>
      <c r="R71" s="817"/>
      <c r="S71" s="817"/>
      <c r="T71" s="817"/>
      <c r="U71" s="817"/>
      <c r="V71" s="817">
        <v>145918</v>
      </c>
      <c r="W71" s="817"/>
      <c r="X71" s="817"/>
      <c r="Y71" s="817"/>
      <c r="Z71" s="817"/>
      <c r="AA71" s="817">
        <v>4943</v>
      </c>
      <c r="AB71" s="817"/>
      <c r="AC71" s="817"/>
      <c r="AD71" s="817"/>
      <c r="AE71" s="817"/>
      <c r="AF71" s="817">
        <v>4943</v>
      </c>
      <c r="AG71" s="817"/>
      <c r="AH71" s="817"/>
      <c r="AI71" s="817"/>
      <c r="AJ71" s="817"/>
      <c r="AK71" s="817">
        <v>1036</v>
      </c>
      <c r="AL71" s="817"/>
      <c r="AM71" s="817"/>
      <c r="AN71" s="817"/>
      <c r="AO71" s="817"/>
      <c r="AP71" s="818" t="s">
        <v>485</v>
      </c>
      <c r="AQ71" s="818"/>
      <c r="AR71" s="818"/>
      <c r="AS71" s="818"/>
      <c r="AT71" s="818"/>
      <c r="AU71" s="818" t="s">
        <v>485</v>
      </c>
      <c r="AV71" s="818"/>
      <c r="AW71" s="818"/>
      <c r="AX71" s="818"/>
      <c r="AY71" s="818"/>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373</v>
      </c>
      <c r="B88" s="776" t="s">
        <v>402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4972</v>
      </c>
      <c r="AG88" s="828"/>
      <c r="AH88" s="828"/>
      <c r="AI88" s="828"/>
      <c r="AJ88" s="828"/>
      <c r="AK88" s="825"/>
      <c r="AL88" s="825"/>
      <c r="AM88" s="825"/>
      <c r="AN88" s="825"/>
      <c r="AO88" s="825"/>
      <c r="AP88" s="828">
        <v>817</v>
      </c>
      <c r="AQ88" s="828"/>
      <c r="AR88" s="828"/>
      <c r="AS88" s="828"/>
      <c r="AT88" s="828"/>
      <c r="AU88" s="828">
        <v>488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6" t="s">
        <v>403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411</v>
      </c>
      <c r="AB109" s="881"/>
      <c r="AC109" s="881"/>
      <c r="AD109" s="881"/>
      <c r="AE109" s="882"/>
      <c r="AF109" s="880" t="s">
        <v>287</v>
      </c>
      <c r="AG109" s="881"/>
      <c r="AH109" s="881"/>
      <c r="AI109" s="881"/>
      <c r="AJ109" s="882"/>
      <c r="AK109" s="880" t="s">
        <v>286</v>
      </c>
      <c r="AL109" s="881"/>
      <c r="AM109" s="881"/>
      <c r="AN109" s="881"/>
      <c r="AO109" s="882"/>
      <c r="AP109" s="880" t="s">
        <v>412</v>
      </c>
      <c r="AQ109" s="881"/>
      <c r="AR109" s="881"/>
      <c r="AS109" s="881"/>
      <c r="AT109" s="883"/>
      <c r="AU109" s="902" t="s">
        <v>410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411</v>
      </c>
      <c r="BR109" s="881"/>
      <c r="BS109" s="881"/>
      <c r="BT109" s="881"/>
      <c r="BU109" s="882"/>
      <c r="BV109" s="880" t="s">
        <v>287</v>
      </c>
      <c r="BW109" s="881"/>
      <c r="BX109" s="881"/>
      <c r="BY109" s="881"/>
      <c r="BZ109" s="882"/>
      <c r="CA109" s="880" t="s">
        <v>286</v>
      </c>
      <c r="CB109" s="881"/>
      <c r="CC109" s="881"/>
      <c r="CD109" s="881"/>
      <c r="CE109" s="882"/>
      <c r="CF109" s="903" t="s">
        <v>412</v>
      </c>
      <c r="CG109" s="903"/>
      <c r="CH109" s="903"/>
      <c r="CI109" s="903"/>
      <c r="CJ109" s="903"/>
      <c r="CK109" s="880" t="s">
        <v>413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411</v>
      </c>
      <c r="DH109" s="881"/>
      <c r="DI109" s="881"/>
      <c r="DJ109" s="881"/>
      <c r="DK109" s="882"/>
      <c r="DL109" s="880" t="s">
        <v>287</v>
      </c>
      <c r="DM109" s="881"/>
      <c r="DN109" s="881"/>
      <c r="DO109" s="881"/>
      <c r="DP109" s="882"/>
      <c r="DQ109" s="880" t="s">
        <v>286</v>
      </c>
      <c r="DR109" s="881"/>
      <c r="DS109" s="881"/>
      <c r="DT109" s="881"/>
      <c r="DU109" s="882"/>
      <c r="DV109" s="880" t="s">
        <v>412</v>
      </c>
      <c r="DW109" s="881"/>
      <c r="DX109" s="881"/>
      <c r="DY109" s="881"/>
      <c r="DZ109" s="883"/>
    </row>
    <row r="110" spans="1:131" s="197" customFormat="1" ht="26.25" customHeight="1">
      <c r="A110" s="884" t="s">
        <v>414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4056420</v>
      </c>
      <c r="AB110" s="888"/>
      <c r="AC110" s="888"/>
      <c r="AD110" s="888"/>
      <c r="AE110" s="889"/>
      <c r="AF110" s="890">
        <v>4130110</v>
      </c>
      <c r="AG110" s="888"/>
      <c r="AH110" s="888"/>
      <c r="AI110" s="888"/>
      <c r="AJ110" s="889"/>
      <c r="AK110" s="890">
        <v>4005062</v>
      </c>
      <c r="AL110" s="888"/>
      <c r="AM110" s="888"/>
      <c r="AN110" s="888"/>
      <c r="AO110" s="889"/>
      <c r="AP110" s="891">
        <v>30.7</v>
      </c>
      <c r="AQ110" s="892"/>
      <c r="AR110" s="892"/>
      <c r="AS110" s="892"/>
      <c r="AT110" s="893"/>
      <c r="AU110" s="894" t="s">
        <v>61</v>
      </c>
      <c r="AV110" s="895"/>
      <c r="AW110" s="895"/>
      <c r="AX110" s="895"/>
      <c r="AY110" s="896"/>
      <c r="AZ110" s="938" t="s">
        <v>415</v>
      </c>
      <c r="BA110" s="885"/>
      <c r="BB110" s="885"/>
      <c r="BC110" s="885"/>
      <c r="BD110" s="885"/>
      <c r="BE110" s="885"/>
      <c r="BF110" s="885"/>
      <c r="BG110" s="885"/>
      <c r="BH110" s="885"/>
      <c r="BI110" s="885"/>
      <c r="BJ110" s="885"/>
      <c r="BK110" s="885"/>
      <c r="BL110" s="885"/>
      <c r="BM110" s="885"/>
      <c r="BN110" s="885"/>
      <c r="BO110" s="885"/>
      <c r="BP110" s="886"/>
      <c r="BQ110" s="924">
        <v>35128820</v>
      </c>
      <c r="BR110" s="925"/>
      <c r="BS110" s="925"/>
      <c r="BT110" s="925"/>
      <c r="BU110" s="925"/>
      <c r="BV110" s="925">
        <v>34801126</v>
      </c>
      <c r="BW110" s="925"/>
      <c r="BX110" s="925"/>
      <c r="BY110" s="925"/>
      <c r="BZ110" s="925"/>
      <c r="CA110" s="925">
        <v>34285563</v>
      </c>
      <c r="CB110" s="925"/>
      <c r="CC110" s="925"/>
      <c r="CD110" s="925"/>
      <c r="CE110" s="925"/>
      <c r="CF110" s="939">
        <v>262.8</v>
      </c>
      <c r="CG110" s="940"/>
      <c r="CH110" s="940"/>
      <c r="CI110" s="940"/>
      <c r="CJ110" s="940"/>
      <c r="CK110" s="941" t="s">
        <v>416</v>
      </c>
      <c r="CL110" s="942"/>
      <c r="CM110" s="921" t="s">
        <v>417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419</v>
      </c>
      <c r="BA111" s="948"/>
      <c r="BB111" s="948"/>
      <c r="BC111" s="948"/>
      <c r="BD111" s="948"/>
      <c r="BE111" s="948"/>
      <c r="BF111" s="948"/>
      <c r="BG111" s="948"/>
      <c r="BH111" s="948"/>
      <c r="BI111" s="948"/>
      <c r="BJ111" s="948"/>
      <c r="BK111" s="948"/>
      <c r="BL111" s="948"/>
      <c r="BM111" s="948"/>
      <c r="BN111" s="948"/>
      <c r="BO111" s="948"/>
      <c r="BP111" s="949"/>
      <c r="BQ111" s="917">
        <v>2314</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420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421</v>
      </c>
      <c r="B112" s="951"/>
      <c r="C112" s="948" t="s">
        <v>422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423</v>
      </c>
      <c r="BA112" s="948"/>
      <c r="BB112" s="948"/>
      <c r="BC112" s="948"/>
      <c r="BD112" s="948"/>
      <c r="BE112" s="948"/>
      <c r="BF112" s="948"/>
      <c r="BG112" s="948"/>
      <c r="BH112" s="948"/>
      <c r="BI112" s="948"/>
      <c r="BJ112" s="948"/>
      <c r="BK112" s="948"/>
      <c r="BL112" s="948"/>
      <c r="BM112" s="948"/>
      <c r="BN112" s="948"/>
      <c r="BO112" s="948"/>
      <c r="BP112" s="949"/>
      <c r="BQ112" s="917">
        <v>10882696</v>
      </c>
      <c r="BR112" s="918"/>
      <c r="BS112" s="918"/>
      <c r="BT112" s="918"/>
      <c r="BU112" s="918"/>
      <c r="BV112" s="918">
        <v>10497325</v>
      </c>
      <c r="BW112" s="918"/>
      <c r="BX112" s="918"/>
      <c r="BY112" s="918"/>
      <c r="BZ112" s="918"/>
      <c r="CA112" s="918">
        <v>10177868</v>
      </c>
      <c r="CB112" s="918"/>
      <c r="CC112" s="918"/>
      <c r="CD112" s="918"/>
      <c r="CE112" s="918"/>
      <c r="CF112" s="912">
        <v>78</v>
      </c>
      <c r="CG112" s="913"/>
      <c r="CH112" s="913"/>
      <c r="CI112" s="913"/>
      <c r="CJ112" s="913"/>
      <c r="CK112" s="943"/>
      <c r="CL112" s="944"/>
      <c r="CM112" s="914" t="s">
        <v>424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425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697269</v>
      </c>
      <c r="AB113" s="932"/>
      <c r="AC113" s="932"/>
      <c r="AD113" s="932"/>
      <c r="AE113" s="933"/>
      <c r="AF113" s="934">
        <v>678663</v>
      </c>
      <c r="AG113" s="932"/>
      <c r="AH113" s="932"/>
      <c r="AI113" s="932"/>
      <c r="AJ113" s="933"/>
      <c r="AK113" s="934">
        <v>682431</v>
      </c>
      <c r="AL113" s="932"/>
      <c r="AM113" s="932"/>
      <c r="AN113" s="932"/>
      <c r="AO113" s="933"/>
      <c r="AP113" s="935">
        <v>5.2</v>
      </c>
      <c r="AQ113" s="936"/>
      <c r="AR113" s="936"/>
      <c r="AS113" s="936"/>
      <c r="AT113" s="937"/>
      <c r="AU113" s="897"/>
      <c r="AV113" s="898"/>
      <c r="AW113" s="898"/>
      <c r="AX113" s="898"/>
      <c r="AY113" s="899"/>
      <c r="AZ113" s="947" t="s">
        <v>426</v>
      </c>
      <c r="BA113" s="948"/>
      <c r="BB113" s="948"/>
      <c r="BC113" s="948"/>
      <c r="BD113" s="948"/>
      <c r="BE113" s="948"/>
      <c r="BF113" s="948"/>
      <c r="BG113" s="948"/>
      <c r="BH113" s="948"/>
      <c r="BI113" s="948"/>
      <c r="BJ113" s="948"/>
      <c r="BK113" s="948"/>
      <c r="BL113" s="948"/>
      <c r="BM113" s="948"/>
      <c r="BN113" s="948"/>
      <c r="BO113" s="948"/>
      <c r="BP113" s="949"/>
      <c r="BQ113" s="917">
        <v>398810</v>
      </c>
      <c r="BR113" s="918"/>
      <c r="BS113" s="918"/>
      <c r="BT113" s="918"/>
      <c r="BU113" s="918"/>
      <c r="BV113" s="918">
        <v>459778</v>
      </c>
      <c r="BW113" s="918"/>
      <c r="BX113" s="918"/>
      <c r="BY113" s="918"/>
      <c r="BZ113" s="918"/>
      <c r="CA113" s="918">
        <v>487634</v>
      </c>
      <c r="CB113" s="918"/>
      <c r="CC113" s="918"/>
      <c r="CD113" s="918"/>
      <c r="CE113" s="918"/>
      <c r="CF113" s="912">
        <v>3.7</v>
      </c>
      <c r="CG113" s="913"/>
      <c r="CH113" s="913"/>
      <c r="CI113" s="913"/>
      <c r="CJ113" s="913"/>
      <c r="CK113" s="943"/>
      <c r="CL113" s="944"/>
      <c r="CM113" s="914" t="s">
        <v>427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115955</v>
      </c>
      <c r="AB114" s="957"/>
      <c r="AC114" s="957"/>
      <c r="AD114" s="957"/>
      <c r="AE114" s="958"/>
      <c r="AF114" s="959">
        <v>26563</v>
      </c>
      <c r="AG114" s="957"/>
      <c r="AH114" s="957"/>
      <c r="AI114" s="957"/>
      <c r="AJ114" s="958"/>
      <c r="AK114" s="959">
        <v>29957</v>
      </c>
      <c r="AL114" s="957"/>
      <c r="AM114" s="957"/>
      <c r="AN114" s="957"/>
      <c r="AO114" s="958"/>
      <c r="AP114" s="960">
        <v>0.2</v>
      </c>
      <c r="AQ114" s="961"/>
      <c r="AR114" s="961"/>
      <c r="AS114" s="961"/>
      <c r="AT114" s="962"/>
      <c r="AU114" s="897"/>
      <c r="AV114" s="898"/>
      <c r="AW114" s="898"/>
      <c r="AX114" s="898"/>
      <c r="AY114" s="899"/>
      <c r="AZ114" s="947" t="s">
        <v>429</v>
      </c>
      <c r="BA114" s="948"/>
      <c r="BB114" s="948"/>
      <c r="BC114" s="948"/>
      <c r="BD114" s="948"/>
      <c r="BE114" s="948"/>
      <c r="BF114" s="948"/>
      <c r="BG114" s="948"/>
      <c r="BH114" s="948"/>
      <c r="BI114" s="948"/>
      <c r="BJ114" s="948"/>
      <c r="BK114" s="948"/>
      <c r="BL114" s="948"/>
      <c r="BM114" s="948"/>
      <c r="BN114" s="948"/>
      <c r="BO114" s="948"/>
      <c r="BP114" s="949"/>
      <c r="BQ114" s="917">
        <v>5865449</v>
      </c>
      <c r="BR114" s="918"/>
      <c r="BS114" s="918"/>
      <c r="BT114" s="918"/>
      <c r="BU114" s="918"/>
      <c r="BV114" s="918">
        <v>5863411</v>
      </c>
      <c r="BW114" s="918"/>
      <c r="BX114" s="918"/>
      <c r="BY114" s="918"/>
      <c r="BZ114" s="918"/>
      <c r="CA114" s="918">
        <v>5855933</v>
      </c>
      <c r="CB114" s="918"/>
      <c r="CC114" s="918"/>
      <c r="CD114" s="918"/>
      <c r="CE114" s="918"/>
      <c r="CF114" s="912">
        <v>44.9</v>
      </c>
      <c r="CG114" s="913"/>
      <c r="CH114" s="913"/>
      <c r="CI114" s="913"/>
      <c r="CJ114" s="913"/>
      <c r="CK114" s="943"/>
      <c r="CL114" s="944"/>
      <c r="CM114" s="914" t="s">
        <v>430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1542</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431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4943</v>
      </c>
      <c r="AB115" s="932"/>
      <c r="AC115" s="932"/>
      <c r="AD115" s="932"/>
      <c r="AE115" s="933"/>
      <c r="AF115" s="934">
        <v>1001</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432</v>
      </c>
      <c r="BA115" s="948"/>
      <c r="BB115" s="948"/>
      <c r="BC115" s="948"/>
      <c r="BD115" s="948"/>
      <c r="BE115" s="948"/>
      <c r="BF115" s="948"/>
      <c r="BG115" s="948"/>
      <c r="BH115" s="948"/>
      <c r="BI115" s="948"/>
      <c r="BJ115" s="948"/>
      <c r="BK115" s="948"/>
      <c r="BL115" s="948"/>
      <c r="BM115" s="948"/>
      <c r="BN115" s="948"/>
      <c r="BO115" s="948"/>
      <c r="BP115" s="949"/>
      <c r="BQ115" s="917">
        <v>20126</v>
      </c>
      <c r="BR115" s="918"/>
      <c r="BS115" s="918"/>
      <c r="BT115" s="918"/>
      <c r="BU115" s="918"/>
      <c r="BV115" s="918">
        <v>57701</v>
      </c>
      <c r="BW115" s="918"/>
      <c r="BX115" s="918"/>
      <c r="BY115" s="918"/>
      <c r="BZ115" s="918"/>
      <c r="CA115" s="918">
        <v>55232</v>
      </c>
      <c r="CB115" s="918"/>
      <c r="CC115" s="918"/>
      <c r="CD115" s="918"/>
      <c r="CE115" s="918"/>
      <c r="CF115" s="912">
        <v>0.4</v>
      </c>
      <c r="CG115" s="913"/>
      <c r="CH115" s="913"/>
      <c r="CI115" s="913"/>
      <c r="CJ115" s="913"/>
      <c r="CK115" s="943"/>
      <c r="CL115" s="944"/>
      <c r="CM115" s="947" t="s">
        <v>433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434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435</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437</v>
      </c>
      <c r="Z117" s="882"/>
      <c r="AA117" s="994">
        <v>4874587</v>
      </c>
      <c r="AB117" s="964"/>
      <c r="AC117" s="964"/>
      <c r="AD117" s="964"/>
      <c r="AE117" s="965"/>
      <c r="AF117" s="963">
        <v>4836337</v>
      </c>
      <c r="AG117" s="964"/>
      <c r="AH117" s="964"/>
      <c r="AI117" s="964"/>
      <c r="AJ117" s="965"/>
      <c r="AK117" s="963">
        <v>4717450</v>
      </c>
      <c r="AL117" s="964"/>
      <c r="AM117" s="964"/>
      <c r="AN117" s="964"/>
      <c r="AO117" s="965"/>
      <c r="AP117" s="966"/>
      <c r="AQ117" s="967"/>
      <c r="AR117" s="967"/>
      <c r="AS117" s="967"/>
      <c r="AT117" s="968"/>
      <c r="AU117" s="897"/>
      <c r="AV117" s="898"/>
      <c r="AW117" s="898"/>
      <c r="AX117" s="898"/>
      <c r="AY117" s="899"/>
      <c r="AZ117" s="993" t="s">
        <v>438</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413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411</v>
      </c>
      <c r="AB118" s="881"/>
      <c r="AC118" s="881"/>
      <c r="AD118" s="881"/>
      <c r="AE118" s="882"/>
      <c r="AF118" s="880" t="s">
        <v>287</v>
      </c>
      <c r="AG118" s="881"/>
      <c r="AH118" s="881"/>
      <c r="AI118" s="881"/>
      <c r="AJ118" s="882"/>
      <c r="AK118" s="880" t="s">
        <v>286</v>
      </c>
      <c r="AL118" s="881"/>
      <c r="AM118" s="881"/>
      <c r="AN118" s="881"/>
      <c r="AO118" s="882"/>
      <c r="AP118" s="988" t="s">
        <v>412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440</v>
      </c>
      <c r="BP118" s="992"/>
      <c r="BQ118" s="983">
        <v>52298215</v>
      </c>
      <c r="BR118" s="984"/>
      <c r="BS118" s="984"/>
      <c r="BT118" s="984"/>
      <c r="BU118" s="984"/>
      <c r="BV118" s="984">
        <v>51679341</v>
      </c>
      <c r="BW118" s="984"/>
      <c r="BX118" s="984"/>
      <c r="BY118" s="984"/>
      <c r="BZ118" s="984"/>
      <c r="CA118" s="984">
        <v>50862230</v>
      </c>
      <c r="CB118" s="984"/>
      <c r="CC118" s="984"/>
      <c r="CD118" s="984"/>
      <c r="CE118" s="984"/>
      <c r="CF118" s="985"/>
      <c r="CG118" s="986"/>
      <c r="CH118" s="986"/>
      <c r="CI118" s="986"/>
      <c r="CJ118" s="987"/>
      <c r="CK118" s="943"/>
      <c r="CL118" s="944"/>
      <c r="CM118" s="914" t="s">
        <v>441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416</v>
      </c>
      <c r="B119" s="942"/>
      <c r="C119" s="921" t="s">
        <v>417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7601900</v>
      </c>
      <c r="BR119" s="925"/>
      <c r="BS119" s="925"/>
      <c r="BT119" s="925"/>
      <c r="BU119" s="925"/>
      <c r="BV119" s="925">
        <v>8166583</v>
      </c>
      <c r="BW119" s="925"/>
      <c r="BX119" s="925"/>
      <c r="BY119" s="925"/>
      <c r="BZ119" s="925"/>
      <c r="CA119" s="925">
        <v>9170985</v>
      </c>
      <c r="CB119" s="925"/>
      <c r="CC119" s="925"/>
      <c r="CD119" s="925"/>
      <c r="CE119" s="925"/>
      <c r="CF119" s="939">
        <v>70.3</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772</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420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2300108</v>
      </c>
      <c r="BR120" s="918"/>
      <c r="BS120" s="918"/>
      <c r="BT120" s="918"/>
      <c r="BU120" s="918"/>
      <c r="BV120" s="918">
        <v>1886043</v>
      </c>
      <c r="BW120" s="918"/>
      <c r="BX120" s="918"/>
      <c r="BY120" s="918"/>
      <c r="BZ120" s="918"/>
      <c r="CA120" s="918">
        <v>1835186</v>
      </c>
      <c r="CB120" s="918"/>
      <c r="CC120" s="918"/>
      <c r="CD120" s="918"/>
      <c r="CE120" s="918"/>
      <c r="CF120" s="912">
        <v>14.1</v>
      </c>
      <c r="CG120" s="913"/>
      <c r="CH120" s="913"/>
      <c r="CI120" s="913"/>
      <c r="CJ120" s="913"/>
      <c r="CK120" s="1011" t="s">
        <v>446</v>
      </c>
      <c r="CL120" s="1012"/>
      <c r="CM120" s="1012"/>
      <c r="CN120" s="1012"/>
      <c r="CO120" s="1013"/>
      <c r="CP120" s="1019" t="s">
        <v>394</v>
      </c>
      <c r="CQ120" s="1020"/>
      <c r="CR120" s="1020"/>
      <c r="CS120" s="1020"/>
      <c r="CT120" s="1020"/>
      <c r="CU120" s="1020"/>
      <c r="CV120" s="1020"/>
      <c r="CW120" s="1020"/>
      <c r="CX120" s="1020"/>
      <c r="CY120" s="1020"/>
      <c r="CZ120" s="1020"/>
      <c r="DA120" s="1020"/>
      <c r="DB120" s="1020"/>
      <c r="DC120" s="1020"/>
      <c r="DD120" s="1020"/>
      <c r="DE120" s="1020"/>
      <c r="DF120" s="1021"/>
      <c r="DG120" s="924">
        <v>9450021</v>
      </c>
      <c r="DH120" s="925"/>
      <c r="DI120" s="925"/>
      <c r="DJ120" s="925"/>
      <c r="DK120" s="925"/>
      <c r="DL120" s="925">
        <v>9037819</v>
      </c>
      <c r="DM120" s="925"/>
      <c r="DN120" s="925"/>
      <c r="DO120" s="925"/>
      <c r="DP120" s="925"/>
      <c r="DQ120" s="925">
        <v>8816341</v>
      </c>
      <c r="DR120" s="925"/>
      <c r="DS120" s="925"/>
      <c r="DT120" s="925"/>
      <c r="DU120" s="925"/>
      <c r="DV120" s="926">
        <v>67.599999999999994</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27641632</v>
      </c>
      <c r="BR121" s="984"/>
      <c r="BS121" s="984"/>
      <c r="BT121" s="984"/>
      <c r="BU121" s="984"/>
      <c r="BV121" s="984">
        <v>28150819</v>
      </c>
      <c r="BW121" s="984"/>
      <c r="BX121" s="984"/>
      <c r="BY121" s="984"/>
      <c r="BZ121" s="984"/>
      <c r="CA121" s="984">
        <v>28050645</v>
      </c>
      <c r="CB121" s="984"/>
      <c r="CC121" s="984"/>
      <c r="CD121" s="984"/>
      <c r="CE121" s="984"/>
      <c r="CF121" s="1022">
        <v>215</v>
      </c>
      <c r="CG121" s="1023"/>
      <c r="CH121" s="1023"/>
      <c r="CI121" s="1023"/>
      <c r="CJ121" s="1023"/>
      <c r="CK121" s="1014"/>
      <c r="CL121" s="1015"/>
      <c r="CM121" s="1015"/>
      <c r="CN121" s="1015"/>
      <c r="CO121" s="1016"/>
      <c r="CP121" s="1005" t="s">
        <v>395</v>
      </c>
      <c r="CQ121" s="1006"/>
      <c r="CR121" s="1006"/>
      <c r="CS121" s="1006"/>
      <c r="CT121" s="1006"/>
      <c r="CU121" s="1006"/>
      <c r="CV121" s="1006"/>
      <c r="CW121" s="1006"/>
      <c r="CX121" s="1006"/>
      <c r="CY121" s="1006"/>
      <c r="CZ121" s="1006"/>
      <c r="DA121" s="1006"/>
      <c r="DB121" s="1006"/>
      <c r="DC121" s="1006"/>
      <c r="DD121" s="1006"/>
      <c r="DE121" s="1006"/>
      <c r="DF121" s="1007"/>
      <c r="DG121" s="917">
        <v>1104353</v>
      </c>
      <c r="DH121" s="918"/>
      <c r="DI121" s="918"/>
      <c r="DJ121" s="918"/>
      <c r="DK121" s="918"/>
      <c r="DL121" s="918">
        <v>1128984</v>
      </c>
      <c r="DM121" s="918"/>
      <c r="DN121" s="918"/>
      <c r="DO121" s="918"/>
      <c r="DP121" s="918"/>
      <c r="DQ121" s="918">
        <v>1089526</v>
      </c>
      <c r="DR121" s="918"/>
      <c r="DS121" s="918"/>
      <c r="DT121" s="918"/>
      <c r="DU121" s="918"/>
      <c r="DV121" s="919">
        <v>8.4</v>
      </c>
      <c r="DW121" s="919"/>
      <c r="DX121" s="919"/>
      <c r="DY121" s="919"/>
      <c r="DZ121" s="920"/>
    </row>
    <row r="122" spans="1:130" s="197" customFormat="1" ht="26.25" customHeight="1">
      <c r="A122" s="973"/>
      <c r="B122" s="944"/>
      <c r="C122" s="914" t="s">
        <v>430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449</v>
      </c>
      <c r="BP122" s="992"/>
      <c r="BQ122" s="1032">
        <v>37543640</v>
      </c>
      <c r="BR122" s="1033"/>
      <c r="BS122" s="1033"/>
      <c r="BT122" s="1033"/>
      <c r="BU122" s="1033"/>
      <c r="BV122" s="1033">
        <v>38203445</v>
      </c>
      <c r="BW122" s="1033"/>
      <c r="BX122" s="1033"/>
      <c r="BY122" s="1033"/>
      <c r="BZ122" s="1033"/>
      <c r="CA122" s="1033">
        <v>39056816</v>
      </c>
      <c r="CB122" s="1033"/>
      <c r="CC122" s="1033"/>
      <c r="CD122" s="1033"/>
      <c r="CE122" s="1033"/>
      <c r="CF122" s="985"/>
      <c r="CG122" s="986"/>
      <c r="CH122" s="986"/>
      <c r="CI122" s="986"/>
      <c r="CJ122" s="987"/>
      <c r="CK122" s="1014"/>
      <c r="CL122" s="1015"/>
      <c r="CM122" s="1015"/>
      <c r="CN122" s="1015"/>
      <c r="CO122" s="1016"/>
      <c r="CP122" s="1005" t="s">
        <v>392</v>
      </c>
      <c r="CQ122" s="1006"/>
      <c r="CR122" s="1006"/>
      <c r="CS122" s="1006"/>
      <c r="CT122" s="1006"/>
      <c r="CU122" s="1006"/>
      <c r="CV122" s="1006"/>
      <c r="CW122" s="1006"/>
      <c r="CX122" s="1006"/>
      <c r="CY122" s="1006"/>
      <c r="CZ122" s="1006"/>
      <c r="DA122" s="1006"/>
      <c r="DB122" s="1006"/>
      <c r="DC122" s="1006"/>
      <c r="DD122" s="1006"/>
      <c r="DE122" s="1006"/>
      <c r="DF122" s="1007"/>
      <c r="DG122" s="917">
        <v>319215</v>
      </c>
      <c r="DH122" s="918"/>
      <c r="DI122" s="918"/>
      <c r="DJ122" s="918"/>
      <c r="DK122" s="918"/>
      <c r="DL122" s="918">
        <v>315015</v>
      </c>
      <c r="DM122" s="918"/>
      <c r="DN122" s="918"/>
      <c r="DO122" s="918"/>
      <c r="DP122" s="918"/>
      <c r="DQ122" s="918">
        <v>241428</v>
      </c>
      <c r="DR122" s="918"/>
      <c r="DS122" s="918"/>
      <c r="DT122" s="918"/>
      <c r="DU122" s="918"/>
      <c r="DV122" s="919">
        <v>1.9</v>
      </c>
      <c r="DW122" s="919"/>
      <c r="DX122" s="919"/>
      <c r="DY122" s="919"/>
      <c r="DZ122" s="920"/>
    </row>
    <row r="123" spans="1:130" s="197" customFormat="1" ht="26.25" customHeight="1" thickBot="1">
      <c r="A123" s="973"/>
      <c r="B123" s="944"/>
      <c r="C123" s="914" t="s">
        <v>436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113.9</v>
      </c>
      <c r="BR123" s="1025"/>
      <c r="BS123" s="1025"/>
      <c r="BT123" s="1025"/>
      <c r="BU123" s="1025"/>
      <c r="BV123" s="1025">
        <v>103.7</v>
      </c>
      <c r="BW123" s="1025"/>
      <c r="BX123" s="1025"/>
      <c r="BY123" s="1025"/>
      <c r="BZ123" s="1025"/>
      <c r="CA123" s="1025">
        <v>90.4</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t="s">
        <v>113</v>
      </c>
      <c r="DH123" s="957"/>
      <c r="DI123" s="957"/>
      <c r="DJ123" s="957"/>
      <c r="DK123" s="958"/>
      <c r="DL123" s="959">
        <v>8838</v>
      </c>
      <c r="DM123" s="957"/>
      <c r="DN123" s="957"/>
      <c r="DO123" s="957"/>
      <c r="DP123" s="958"/>
      <c r="DQ123" s="959">
        <v>26285</v>
      </c>
      <c r="DR123" s="957"/>
      <c r="DS123" s="957"/>
      <c r="DT123" s="957"/>
      <c r="DU123" s="958"/>
      <c r="DV123" s="960">
        <v>0.2</v>
      </c>
      <c r="DW123" s="961"/>
      <c r="DX123" s="961"/>
      <c r="DY123" s="961"/>
      <c r="DZ123" s="962"/>
    </row>
    <row r="124" spans="1:130" s="197" customFormat="1" ht="26.25" customHeight="1">
      <c r="A124" s="973"/>
      <c r="B124" s="944"/>
      <c r="C124" s="914" t="s">
        <v>439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v>9107</v>
      </c>
      <c r="DH124" s="996"/>
      <c r="DI124" s="996"/>
      <c r="DJ124" s="996"/>
      <c r="DK124" s="997"/>
      <c r="DL124" s="998">
        <v>6669</v>
      </c>
      <c r="DM124" s="996"/>
      <c r="DN124" s="996"/>
      <c r="DO124" s="996"/>
      <c r="DP124" s="997"/>
      <c r="DQ124" s="998">
        <v>4288</v>
      </c>
      <c r="DR124" s="996"/>
      <c r="DS124" s="996"/>
      <c r="DT124" s="996"/>
      <c r="DU124" s="997"/>
      <c r="DV124" s="999">
        <v>0</v>
      </c>
      <c r="DW124" s="1000"/>
      <c r="DX124" s="1000"/>
      <c r="DY124" s="1000"/>
      <c r="DZ124" s="1001"/>
    </row>
    <row r="125" spans="1:130" s="197" customFormat="1" ht="26.25" customHeight="1" thickBot="1">
      <c r="A125" s="973"/>
      <c r="B125" s="944"/>
      <c r="C125" s="914" t="s">
        <v>441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4433</v>
      </c>
      <c r="AB126" s="957"/>
      <c r="AC126" s="957"/>
      <c r="AD126" s="957"/>
      <c r="AE126" s="958"/>
      <c r="AF126" s="959">
        <v>1001</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510</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460</v>
      </c>
      <c r="AY127" s="885"/>
      <c r="AZ127" s="885"/>
      <c r="BA127" s="885"/>
      <c r="BB127" s="885"/>
      <c r="BC127" s="885"/>
      <c r="BD127" s="885"/>
      <c r="BE127" s="886"/>
      <c r="BF127" s="1039" t="s">
        <v>113</v>
      </c>
      <c r="BG127" s="1040"/>
      <c r="BH127" s="1040"/>
      <c r="BI127" s="1040"/>
      <c r="BJ127" s="1040"/>
      <c r="BK127" s="1040"/>
      <c r="BL127" s="1049"/>
      <c r="BM127" s="1039">
        <v>12.74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v>20126</v>
      </c>
      <c r="DH127" s="1046"/>
      <c r="DI127" s="1046"/>
      <c r="DJ127" s="1046"/>
      <c r="DK127" s="1046"/>
      <c r="DL127" s="1046">
        <v>57701</v>
      </c>
      <c r="DM127" s="1046"/>
      <c r="DN127" s="1046"/>
      <c r="DO127" s="1046"/>
      <c r="DP127" s="1046"/>
      <c r="DQ127" s="1046">
        <v>55232</v>
      </c>
      <c r="DR127" s="1046"/>
      <c r="DS127" s="1046"/>
      <c r="DT127" s="1046"/>
      <c r="DU127" s="1046"/>
      <c r="DV127" s="1047">
        <v>0.4</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504826</v>
      </c>
      <c r="AB128" s="1088"/>
      <c r="AC128" s="1088"/>
      <c r="AD128" s="1088"/>
      <c r="AE128" s="1089"/>
      <c r="AF128" s="1090">
        <v>547668</v>
      </c>
      <c r="AG128" s="1088"/>
      <c r="AH128" s="1088"/>
      <c r="AI128" s="1088"/>
      <c r="AJ128" s="1089"/>
      <c r="AK128" s="1090">
        <v>528449</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113</v>
      </c>
      <c r="BG128" s="1065"/>
      <c r="BH128" s="1065"/>
      <c r="BI128" s="1065"/>
      <c r="BJ128" s="1065"/>
      <c r="BK128" s="1065"/>
      <c r="BL128" s="1066"/>
      <c r="BM128" s="1064">
        <v>17.739999999999998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15439062</v>
      </c>
      <c r="AB129" s="957"/>
      <c r="AC129" s="957"/>
      <c r="AD129" s="957"/>
      <c r="AE129" s="958"/>
      <c r="AF129" s="959">
        <v>15506092</v>
      </c>
      <c r="AG129" s="957"/>
      <c r="AH129" s="957"/>
      <c r="AI129" s="957"/>
      <c r="AJ129" s="958"/>
      <c r="AK129" s="959">
        <v>15590341</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13.5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2486875</v>
      </c>
      <c r="AB130" s="957"/>
      <c r="AC130" s="957"/>
      <c r="AD130" s="957"/>
      <c r="AE130" s="958"/>
      <c r="AF130" s="959">
        <v>2519963</v>
      </c>
      <c r="AG130" s="957"/>
      <c r="AH130" s="957"/>
      <c r="AI130" s="957"/>
      <c r="AJ130" s="958"/>
      <c r="AK130" s="959">
        <v>2544442</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90.4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12952187</v>
      </c>
      <c r="AB131" s="996"/>
      <c r="AC131" s="996"/>
      <c r="AD131" s="996"/>
      <c r="AE131" s="997"/>
      <c r="AF131" s="998">
        <v>12986129</v>
      </c>
      <c r="AG131" s="996"/>
      <c r="AH131" s="996"/>
      <c r="AI131" s="996"/>
      <c r="AJ131" s="997"/>
      <c r="AK131" s="998">
        <v>13045899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14.537205180000001</v>
      </c>
      <c r="AB132" s="1102"/>
      <c r="AC132" s="1102"/>
      <c r="AD132" s="1102"/>
      <c r="AE132" s="1103"/>
      <c r="AF132" s="1104">
        <v>13.61996327</v>
      </c>
      <c r="AG132" s="1102"/>
      <c r="AH132" s="1102"/>
      <c r="AI132" s="1102"/>
      <c r="AJ132" s="1103"/>
      <c r="AK132" s="1104">
        <v>12.60594613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14.8</v>
      </c>
      <c r="AB133" s="1109"/>
      <c r="AC133" s="1109"/>
      <c r="AD133" s="1109"/>
      <c r="AE133" s="1110"/>
      <c r="AF133" s="1108">
        <v>14.2</v>
      </c>
      <c r="AG133" s="1109"/>
      <c r="AH133" s="1109"/>
      <c r="AI133" s="1109"/>
      <c r="AJ133" s="1110"/>
      <c r="AK133" s="1108">
        <v>13.5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31" zoomScaleNormal="85" zoomScaleSheetLayoutView="55" workbookViewId="0">
      <selection activeCell="C75" sqref="C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82" zoomScaleNormal="82" zoomScaleSheetLayoutView="55" workbookViewId="0">
      <selection activeCell="A42" sqref="A4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zoomScale="77" zoomScaleSheetLayoutView="77" workbookViewId="0">
      <selection activeCell="AO42" sqref="AO42:BC4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5" t="s">
        <v>476</v>
      </c>
      <c r="L7" s="254"/>
      <c r="M7" s="255" t="s">
        <v>477</v>
      </c>
      <c r="N7" s="256"/>
    </row>
    <row r="8" spans="1:16">
      <c r="A8" s="248"/>
      <c r="B8" s="244"/>
      <c r="C8" s="244"/>
      <c r="D8" s="244"/>
      <c r="E8" s="244"/>
      <c r="F8" s="244"/>
      <c r="G8" s="257"/>
      <c r="H8" s="258"/>
      <c r="I8" s="258"/>
      <c r="J8" s="259"/>
      <c r="K8" s="1116"/>
      <c r="L8" s="260" t="s">
        <v>478</v>
      </c>
      <c r="M8" s="261" t="s">
        <v>479</v>
      </c>
      <c r="N8" s="262" t="s">
        <v>480</v>
      </c>
    </row>
    <row r="9" spans="1:16">
      <c r="A9" s="248"/>
      <c r="B9" s="244"/>
      <c r="C9" s="244"/>
      <c r="D9" s="244"/>
      <c r="E9" s="244"/>
      <c r="F9" s="244"/>
      <c r="G9" s="1117" t="s">
        <v>481</v>
      </c>
      <c r="H9" s="1118"/>
      <c r="I9" s="1118"/>
      <c r="J9" s="1119"/>
      <c r="K9" s="263">
        <v>4409344</v>
      </c>
      <c r="L9" s="264">
        <v>69235</v>
      </c>
      <c r="M9" s="265">
        <v>64737</v>
      </c>
      <c r="N9" s="266">
        <v>6.9</v>
      </c>
    </row>
    <row r="10" spans="1:16">
      <c r="A10" s="248"/>
      <c r="B10" s="244"/>
      <c r="C10" s="244"/>
      <c r="D10" s="244"/>
      <c r="E10" s="244"/>
      <c r="F10" s="244"/>
      <c r="G10" s="1117" t="s">
        <v>482</v>
      </c>
      <c r="H10" s="1118"/>
      <c r="I10" s="1118"/>
      <c r="J10" s="1119"/>
      <c r="K10" s="267">
        <v>155963</v>
      </c>
      <c r="L10" s="268">
        <v>2449</v>
      </c>
      <c r="M10" s="269">
        <v>4418</v>
      </c>
      <c r="N10" s="270">
        <v>-44.6</v>
      </c>
    </row>
    <row r="11" spans="1:16" ht="13.5" customHeight="1">
      <c r="A11" s="248"/>
      <c r="B11" s="244"/>
      <c r="C11" s="244"/>
      <c r="D11" s="244"/>
      <c r="E11" s="244"/>
      <c r="F11" s="244"/>
      <c r="G11" s="1117" t="s">
        <v>483</v>
      </c>
      <c r="H11" s="1118"/>
      <c r="I11" s="1118"/>
      <c r="J11" s="1119"/>
      <c r="K11" s="267">
        <v>27045</v>
      </c>
      <c r="L11" s="268">
        <v>425</v>
      </c>
      <c r="M11" s="269">
        <v>5597</v>
      </c>
      <c r="N11" s="270">
        <v>-92.4</v>
      </c>
    </row>
    <row r="12" spans="1:16" ht="13.5" customHeight="1">
      <c r="A12" s="248"/>
      <c r="B12" s="244"/>
      <c r="C12" s="244"/>
      <c r="D12" s="244"/>
      <c r="E12" s="244"/>
      <c r="F12" s="244"/>
      <c r="G12" s="1117" t="s">
        <v>484</v>
      </c>
      <c r="H12" s="1118"/>
      <c r="I12" s="1118"/>
      <c r="J12" s="1119"/>
      <c r="K12" s="267" t="s">
        <v>485</v>
      </c>
      <c r="L12" s="268" t="s">
        <v>485</v>
      </c>
      <c r="M12" s="269">
        <v>967</v>
      </c>
      <c r="N12" s="270" t="s">
        <v>485</v>
      </c>
    </row>
    <row r="13" spans="1:16" ht="13.5" customHeight="1">
      <c r="A13" s="248"/>
      <c r="B13" s="244"/>
      <c r="C13" s="244"/>
      <c r="D13" s="244"/>
      <c r="E13" s="244"/>
      <c r="F13" s="244"/>
      <c r="G13" s="1117" t="s">
        <v>486</v>
      </c>
      <c r="H13" s="1118"/>
      <c r="I13" s="1118"/>
      <c r="J13" s="1119"/>
      <c r="K13" s="267" t="s">
        <v>485</v>
      </c>
      <c r="L13" s="268" t="s">
        <v>485</v>
      </c>
      <c r="M13" s="269">
        <v>2</v>
      </c>
      <c r="N13" s="270" t="s">
        <v>485</v>
      </c>
    </row>
    <row r="14" spans="1:16" ht="13.5" customHeight="1">
      <c r="A14" s="248"/>
      <c r="B14" s="244"/>
      <c r="C14" s="244"/>
      <c r="D14" s="244"/>
      <c r="E14" s="244"/>
      <c r="F14" s="244"/>
      <c r="G14" s="1117" t="s">
        <v>487</v>
      </c>
      <c r="H14" s="1118"/>
      <c r="I14" s="1118"/>
      <c r="J14" s="1119"/>
      <c r="K14" s="267" t="s">
        <v>485</v>
      </c>
      <c r="L14" s="268" t="s">
        <v>485</v>
      </c>
      <c r="M14" s="269">
        <v>2800</v>
      </c>
      <c r="N14" s="270" t="s">
        <v>485</v>
      </c>
    </row>
    <row r="15" spans="1:16" ht="13.5" customHeight="1">
      <c r="A15" s="248"/>
      <c r="B15" s="244"/>
      <c r="C15" s="244"/>
      <c r="D15" s="244"/>
      <c r="E15" s="244"/>
      <c r="F15" s="244"/>
      <c r="G15" s="1117" t="s">
        <v>488</v>
      </c>
      <c r="H15" s="1118"/>
      <c r="I15" s="1118"/>
      <c r="J15" s="1119"/>
      <c r="K15" s="267">
        <v>132155</v>
      </c>
      <c r="L15" s="268">
        <v>2075</v>
      </c>
      <c r="M15" s="269">
        <v>1482</v>
      </c>
      <c r="N15" s="270">
        <v>40</v>
      </c>
    </row>
    <row r="16" spans="1:16">
      <c r="A16" s="248"/>
      <c r="B16" s="244"/>
      <c r="C16" s="244"/>
      <c r="D16" s="244"/>
      <c r="E16" s="244"/>
      <c r="F16" s="244"/>
      <c r="G16" s="1120" t="s">
        <v>489</v>
      </c>
      <c r="H16" s="1121"/>
      <c r="I16" s="1121"/>
      <c r="J16" s="1122"/>
      <c r="K16" s="268">
        <v>-332398</v>
      </c>
      <c r="L16" s="268">
        <v>-5219</v>
      </c>
      <c r="M16" s="269">
        <v>-7690</v>
      </c>
      <c r="N16" s="270">
        <v>-32.1</v>
      </c>
    </row>
    <row r="17" spans="1:16">
      <c r="A17" s="248"/>
      <c r="B17" s="244"/>
      <c r="C17" s="244"/>
      <c r="D17" s="244"/>
      <c r="E17" s="244"/>
      <c r="F17" s="244"/>
      <c r="G17" s="1120" t="s">
        <v>171</v>
      </c>
      <c r="H17" s="1121"/>
      <c r="I17" s="1121"/>
      <c r="J17" s="1122"/>
      <c r="K17" s="268">
        <v>4392109</v>
      </c>
      <c r="L17" s="268">
        <v>68964</v>
      </c>
      <c r="M17" s="269">
        <v>72313</v>
      </c>
      <c r="N17" s="270">
        <v>-4.5999999999999996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2" t="s">
        <v>494</v>
      </c>
      <c r="H21" s="1113"/>
      <c r="I21" s="1113"/>
      <c r="J21" s="1114"/>
      <c r="K21" s="280">
        <v>8.16</v>
      </c>
      <c r="L21" s="281">
        <v>7.17</v>
      </c>
      <c r="M21" s="282">
        <v>0.99</v>
      </c>
      <c r="N21" s="249"/>
      <c r="O21" s="283"/>
      <c r="P21" s="279"/>
    </row>
    <row r="22" spans="1:16" s="284" customFormat="1">
      <c r="A22" s="279"/>
      <c r="B22" s="249"/>
      <c r="C22" s="249"/>
      <c r="D22" s="249"/>
      <c r="E22" s="249"/>
      <c r="F22" s="249"/>
      <c r="G22" s="1112" t="s">
        <v>495</v>
      </c>
      <c r="H22" s="1113"/>
      <c r="I22" s="1113"/>
      <c r="J22" s="1114"/>
      <c r="K22" s="285">
        <v>100.5</v>
      </c>
      <c r="L22" s="286">
        <v>98.1</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5" t="s">
        <v>476</v>
      </c>
      <c r="L30" s="254"/>
      <c r="M30" s="255" t="s">
        <v>477</v>
      </c>
      <c r="N30" s="256"/>
    </row>
    <row r="31" spans="1:16">
      <c r="A31" s="248"/>
      <c r="B31" s="244"/>
      <c r="C31" s="244"/>
      <c r="D31" s="244"/>
      <c r="E31" s="244"/>
      <c r="F31" s="244"/>
      <c r="G31" s="257"/>
      <c r="H31" s="258"/>
      <c r="I31" s="258"/>
      <c r="J31" s="259"/>
      <c r="K31" s="1116"/>
      <c r="L31" s="260" t="s">
        <v>478</v>
      </c>
      <c r="M31" s="261" t="s">
        <v>479</v>
      </c>
      <c r="N31" s="262" t="s">
        <v>480</v>
      </c>
    </row>
    <row r="32" spans="1:16" ht="27" customHeight="1">
      <c r="A32" s="248"/>
      <c r="B32" s="244"/>
      <c r="C32" s="244"/>
      <c r="D32" s="244"/>
      <c r="E32" s="244"/>
      <c r="F32" s="244"/>
      <c r="G32" s="1128" t="s">
        <v>499</v>
      </c>
      <c r="H32" s="1129"/>
      <c r="I32" s="1129"/>
      <c r="J32" s="1130"/>
      <c r="K32" s="294">
        <v>4005062</v>
      </c>
      <c r="L32" s="294">
        <v>62887</v>
      </c>
      <c r="M32" s="295">
        <v>43357</v>
      </c>
      <c r="N32" s="296">
        <v>45</v>
      </c>
    </row>
    <row r="33" spans="1:16" ht="13.5" customHeight="1">
      <c r="A33" s="248"/>
      <c r="B33" s="244"/>
      <c r="C33" s="244"/>
      <c r="D33" s="244"/>
      <c r="E33" s="244"/>
      <c r="F33" s="244"/>
      <c r="G33" s="1128" t="s">
        <v>500</v>
      </c>
      <c r="H33" s="1129"/>
      <c r="I33" s="1129"/>
      <c r="J33" s="1130"/>
      <c r="K33" s="294" t="s">
        <v>485</v>
      </c>
      <c r="L33" s="294" t="s">
        <v>485</v>
      </c>
      <c r="M33" s="295">
        <v>5</v>
      </c>
      <c r="N33" s="296" t="s">
        <v>485</v>
      </c>
    </row>
    <row r="34" spans="1:16" ht="27" customHeight="1">
      <c r="A34" s="248"/>
      <c r="B34" s="244"/>
      <c r="C34" s="244"/>
      <c r="D34" s="244"/>
      <c r="E34" s="244"/>
      <c r="F34" s="244"/>
      <c r="G34" s="1128" t="s">
        <v>501</v>
      </c>
      <c r="H34" s="1129"/>
      <c r="I34" s="1129"/>
      <c r="J34" s="1130"/>
      <c r="K34" s="294" t="s">
        <v>485</v>
      </c>
      <c r="L34" s="294" t="s">
        <v>485</v>
      </c>
      <c r="M34" s="295">
        <v>40</v>
      </c>
      <c r="N34" s="296" t="s">
        <v>485</v>
      </c>
    </row>
    <row r="35" spans="1:16" ht="27" customHeight="1">
      <c r="A35" s="248"/>
      <c r="B35" s="244"/>
      <c r="C35" s="244"/>
      <c r="D35" s="244"/>
      <c r="E35" s="244"/>
      <c r="F35" s="244"/>
      <c r="G35" s="1128" t="s">
        <v>502</v>
      </c>
      <c r="H35" s="1129"/>
      <c r="I35" s="1129"/>
      <c r="J35" s="1130"/>
      <c r="K35" s="294">
        <v>682431</v>
      </c>
      <c r="L35" s="294">
        <v>10715</v>
      </c>
      <c r="M35" s="295">
        <v>11850</v>
      </c>
      <c r="N35" s="296">
        <v>-9.6</v>
      </c>
    </row>
    <row r="36" spans="1:16" ht="27" customHeight="1">
      <c r="A36" s="248"/>
      <c r="B36" s="244"/>
      <c r="C36" s="244"/>
      <c r="D36" s="244"/>
      <c r="E36" s="244"/>
      <c r="F36" s="244"/>
      <c r="G36" s="1128" t="s">
        <v>503</v>
      </c>
      <c r="H36" s="1129"/>
      <c r="I36" s="1129"/>
      <c r="J36" s="1130"/>
      <c r="K36" s="294">
        <v>29957</v>
      </c>
      <c r="L36" s="294">
        <v>470</v>
      </c>
      <c r="M36" s="295">
        <v>2171</v>
      </c>
      <c r="N36" s="296">
        <v>-78.400000000000006</v>
      </c>
    </row>
    <row r="37" spans="1:16" ht="13.5" customHeight="1">
      <c r="A37" s="248"/>
      <c r="B37" s="244"/>
      <c r="C37" s="244"/>
      <c r="D37" s="244"/>
      <c r="E37" s="244"/>
      <c r="F37" s="244"/>
      <c r="G37" s="1128" t="s">
        <v>504</v>
      </c>
      <c r="H37" s="1129"/>
      <c r="I37" s="1129"/>
      <c r="J37" s="1130"/>
      <c r="K37" s="294" t="s">
        <v>485</v>
      </c>
      <c r="L37" s="294" t="s">
        <v>485</v>
      </c>
      <c r="M37" s="295">
        <v>1425</v>
      </c>
      <c r="N37" s="296" t="s">
        <v>485</v>
      </c>
    </row>
    <row r="38" spans="1:16" ht="27" customHeight="1">
      <c r="A38" s="248"/>
      <c r="B38" s="244"/>
      <c r="C38" s="244"/>
      <c r="D38" s="244"/>
      <c r="E38" s="244"/>
      <c r="F38" s="244"/>
      <c r="G38" s="1131" t="s">
        <v>505</v>
      </c>
      <c r="H38" s="1132"/>
      <c r="I38" s="1132"/>
      <c r="J38" s="1133"/>
      <c r="K38" s="297" t="s">
        <v>485</v>
      </c>
      <c r="L38" s="297" t="s">
        <v>485</v>
      </c>
      <c r="M38" s="298">
        <v>6</v>
      </c>
      <c r="N38" s="299" t="s">
        <v>485</v>
      </c>
      <c r="O38" s="293"/>
    </row>
    <row r="39" spans="1:16">
      <c r="A39" s="248"/>
      <c r="B39" s="244"/>
      <c r="C39" s="244"/>
      <c r="D39" s="244"/>
      <c r="E39" s="244"/>
      <c r="F39" s="244"/>
      <c r="G39" s="1131" t="s">
        <v>506</v>
      </c>
      <c r="H39" s="1132"/>
      <c r="I39" s="1132"/>
      <c r="J39" s="1133"/>
      <c r="K39" s="300">
        <v>-528449</v>
      </c>
      <c r="L39" s="300">
        <v>-8298</v>
      </c>
      <c r="M39" s="301">
        <v>-5332</v>
      </c>
      <c r="N39" s="302">
        <v>55.6</v>
      </c>
      <c r="O39" s="293"/>
    </row>
    <row r="40" spans="1:16" ht="27" customHeight="1">
      <c r="A40" s="248"/>
      <c r="B40" s="244"/>
      <c r="C40" s="244"/>
      <c r="D40" s="244"/>
      <c r="E40" s="244"/>
      <c r="F40" s="244"/>
      <c r="G40" s="1128" t="s">
        <v>507</v>
      </c>
      <c r="H40" s="1129"/>
      <c r="I40" s="1129"/>
      <c r="J40" s="1130"/>
      <c r="K40" s="300">
        <v>-2544442</v>
      </c>
      <c r="L40" s="300">
        <v>-39952</v>
      </c>
      <c r="M40" s="301">
        <v>-35626</v>
      </c>
      <c r="N40" s="302">
        <v>12.1</v>
      </c>
      <c r="O40" s="293"/>
    </row>
    <row r="41" spans="1:16">
      <c r="A41" s="248"/>
      <c r="B41" s="244"/>
      <c r="C41" s="244"/>
      <c r="D41" s="244"/>
      <c r="E41" s="244"/>
      <c r="F41" s="244"/>
      <c r="G41" s="1134" t="s">
        <v>281</v>
      </c>
      <c r="H41" s="1135"/>
      <c r="I41" s="1135"/>
      <c r="J41" s="1136"/>
      <c r="K41" s="294">
        <v>1644559</v>
      </c>
      <c r="L41" s="300">
        <v>25823</v>
      </c>
      <c r="M41" s="301">
        <v>17897</v>
      </c>
      <c r="N41" s="302">
        <v>44.3</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3" t="s">
        <v>476</v>
      </c>
      <c r="J49" s="1125" t="s">
        <v>511</v>
      </c>
      <c r="K49" s="1126"/>
      <c r="L49" s="1126"/>
      <c r="M49" s="1126"/>
      <c r="N49" s="1127"/>
    </row>
    <row r="50" spans="1:14">
      <c r="A50" s="248"/>
      <c r="B50" s="244"/>
      <c r="C50" s="244"/>
      <c r="D50" s="244"/>
      <c r="E50" s="244"/>
      <c r="F50" s="244"/>
      <c r="G50" s="312"/>
      <c r="H50" s="313"/>
      <c r="I50" s="1124"/>
      <c r="J50" s="314" t="s">
        <v>512</v>
      </c>
      <c r="K50" s="315" t="s">
        <v>513</v>
      </c>
      <c r="L50" s="316" t="s">
        <v>514</v>
      </c>
      <c r="M50" s="317" t="s">
        <v>515</v>
      </c>
      <c r="N50" s="318" t="s">
        <v>516</v>
      </c>
    </row>
    <row r="51" spans="1:14">
      <c r="A51" s="248"/>
      <c r="B51" s="244"/>
      <c r="C51" s="244"/>
      <c r="D51" s="244"/>
      <c r="E51" s="244"/>
      <c r="F51" s="244"/>
      <c r="G51" s="310" t="s">
        <v>517</v>
      </c>
      <c r="H51" s="311"/>
      <c r="I51" s="319">
        <v>5237315</v>
      </c>
      <c r="J51" s="320">
        <v>81191</v>
      </c>
      <c r="K51" s="321">
        <v>39.4</v>
      </c>
      <c r="L51" s="322">
        <v>58009</v>
      </c>
      <c r="M51" s="323">
        <v>16.5</v>
      </c>
      <c r="N51" s="324">
        <v>22.9</v>
      </c>
    </row>
    <row r="52" spans="1:14">
      <c r="A52" s="248"/>
      <c r="B52" s="244"/>
      <c r="C52" s="244"/>
      <c r="D52" s="244"/>
      <c r="E52" s="244"/>
      <c r="F52" s="244"/>
      <c r="G52" s="325"/>
      <c r="H52" s="326" t="s">
        <v>518</v>
      </c>
      <c r="I52" s="327">
        <v>2853469</v>
      </c>
      <c r="J52" s="328">
        <v>44236</v>
      </c>
      <c r="K52" s="329">
        <v>81.7</v>
      </c>
      <c r="L52" s="330">
        <v>32190</v>
      </c>
      <c r="M52" s="331">
        <v>20.399999999999999</v>
      </c>
      <c r="N52" s="332">
        <v>61.3</v>
      </c>
    </row>
    <row r="53" spans="1:14">
      <c r="A53" s="248"/>
      <c r="B53" s="244"/>
      <c r="C53" s="244"/>
      <c r="D53" s="244"/>
      <c r="E53" s="244"/>
      <c r="F53" s="244"/>
      <c r="G53" s="310" t="s">
        <v>519</v>
      </c>
      <c r="H53" s="311"/>
      <c r="I53" s="319">
        <v>4484359</v>
      </c>
      <c r="J53" s="320">
        <v>69848</v>
      </c>
      <c r="K53" s="321">
        <v>-14</v>
      </c>
      <c r="L53" s="322">
        <v>61882</v>
      </c>
      <c r="M53" s="323">
        <v>6.7</v>
      </c>
      <c r="N53" s="324">
        <v>-20.7</v>
      </c>
    </row>
    <row r="54" spans="1:14">
      <c r="A54" s="248"/>
      <c r="B54" s="244"/>
      <c r="C54" s="244"/>
      <c r="D54" s="244"/>
      <c r="E54" s="244"/>
      <c r="F54" s="244"/>
      <c r="G54" s="325"/>
      <c r="H54" s="326" t="s">
        <v>518</v>
      </c>
      <c r="I54" s="327">
        <v>2376822</v>
      </c>
      <c r="J54" s="328">
        <v>37021</v>
      </c>
      <c r="K54" s="329">
        <v>-16.3</v>
      </c>
      <c r="L54" s="330">
        <v>32175</v>
      </c>
      <c r="M54" s="331">
        <v>0</v>
      </c>
      <c r="N54" s="332">
        <v>-16.3</v>
      </c>
    </row>
    <row r="55" spans="1:14">
      <c r="A55" s="248"/>
      <c r="B55" s="244"/>
      <c r="C55" s="244"/>
      <c r="D55" s="244"/>
      <c r="E55" s="244"/>
      <c r="F55" s="244"/>
      <c r="G55" s="310" t="s">
        <v>520</v>
      </c>
      <c r="H55" s="311"/>
      <c r="I55" s="319">
        <v>3636928</v>
      </c>
      <c r="J55" s="320">
        <v>56819</v>
      </c>
      <c r="K55" s="321">
        <v>-18.7</v>
      </c>
      <c r="L55" s="322">
        <v>47569</v>
      </c>
      <c r="M55" s="323">
        <v>-23.1</v>
      </c>
      <c r="N55" s="324">
        <v>4.4000000000000004</v>
      </c>
    </row>
    <row r="56" spans="1:14">
      <c r="A56" s="248"/>
      <c r="B56" s="244"/>
      <c r="C56" s="244"/>
      <c r="D56" s="244"/>
      <c r="E56" s="244"/>
      <c r="F56" s="244"/>
      <c r="G56" s="325"/>
      <c r="H56" s="326" t="s">
        <v>518</v>
      </c>
      <c r="I56" s="327">
        <v>1514535</v>
      </c>
      <c r="J56" s="328">
        <v>23661</v>
      </c>
      <c r="K56" s="329">
        <v>-36.1</v>
      </c>
      <c r="L56" s="330">
        <v>26255</v>
      </c>
      <c r="M56" s="331">
        <v>-18.399999999999999</v>
      </c>
      <c r="N56" s="332">
        <v>-17.7</v>
      </c>
    </row>
    <row r="57" spans="1:14">
      <c r="A57" s="248"/>
      <c r="B57" s="244"/>
      <c r="C57" s="244"/>
      <c r="D57" s="244"/>
      <c r="E57" s="244"/>
      <c r="F57" s="244"/>
      <c r="G57" s="310" t="s">
        <v>521</v>
      </c>
      <c r="H57" s="311"/>
      <c r="I57" s="319">
        <v>3609283</v>
      </c>
      <c r="J57" s="320">
        <v>56746</v>
      </c>
      <c r="K57" s="321">
        <v>-0.1</v>
      </c>
      <c r="L57" s="322">
        <v>50880</v>
      </c>
      <c r="M57" s="323">
        <v>7</v>
      </c>
      <c r="N57" s="324">
        <v>-7.1</v>
      </c>
    </row>
    <row r="58" spans="1:14">
      <c r="A58" s="248"/>
      <c r="B58" s="244"/>
      <c r="C58" s="244"/>
      <c r="D58" s="244"/>
      <c r="E58" s="244"/>
      <c r="F58" s="244"/>
      <c r="G58" s="325"/>
      <c r="H58" s="326" t="s">
        <v>518</v>
      </c>
      <c r="I58" s="327">
        <v>935687</v>
      </c>
      <c r="J58" s="328">
        <v>14711</v>
      </c>
      <c r="K58" s="329">
        <v>-37.799999999999997</v>
      </c>
      <c r="L58" s="330">
        <v>26879</v>
      </c>
      <c r="M58" s="331">
        <v>2.4</v>
      </c>
      <c r="N58" s="332">
        <v>-40.200000000000003</v>
      </c>
    </row>
    <row r="59" spans="1:14">
      <c r="A59" s="248"/>
      <c r="B59" s="244"/>
      <c r="C59" s="244"/>
      <c r="D59" s="244"/>
      <c r="E59" s="244"/>
      <c r="F59" s="244"/>
      <c r="G59" s="310" t="s">
        <v>522</v>
      </c>
      <c r="H59" s="311"/>
      <c r="I59" s="319">
        <v>5800410</v>
      </c>
      <c r="J59" s="320">
        <v>91077</v>
      </c>
      <c r="K59" s="321">
        <v>60.5</v>
      </c>
      <c r="L59" s="322">
        <v>63956</v>
      </c>
      <c r="M59" s="323">
        <v>25.7</v>
      </c>
      <c r="N59" s="324">
        <v>34.799999999999997</v>
      </c>
    </row>
    <row r="60" spans="1:14">
      <c r="A60" s="248"/>
      <c r="B60" s="244"/>
      <c r="C60" s="244"/>
      <c r="D60" s="244"/>
      <c r="E60" s="244"/>
      <c r="F60" s="244"/>
      <c r="G60" s="325"/>
      <c r="H60" s="326" t="s">
        <v>518</v>
      </c>
      <c r="I60" s="333">
        <v>1756287</v>
      </c>
      <c r="J60" s="328">
        <v>27577</v>
      </c>
      <c r="K60" s="329">
        <v>87.5</v>
      </c>
      <c r="L60" s="330">
        <v>29239</v>
      </c>
      <c r="M60" s="331">
        <v>8.8000000000000007</v>
      </c>
      <c r="N60" s="332">
        <v>78.7</v>
      </c>
    </row>
    <row r="61" spans="1:14">
      <c r="A61" s="248"/>
      <c r="B61" s="244"/>
      <c r="C61" s="244"/>
      <c r="D61" s="244"/>
      <c r="E61" s="244"/>
      <c r="F61" s="244"/>
      <c r="G61" s="310" t="s">
        <v>523</v>
      </c>
      <c r="H61" s="334"/>
      <c r="I61" s="335">
        <v>4553659</v>
      </c>
      <c r="J61" s="336">
        <v>71136</v>
      </c>
      <c r="K61" s="337">
        <v>13.4</v>
      </c>
      <c r="L61" s="338">
        <v>56459</v>
      </c>
      <c r="M61" s="339">
        <v>6.6</v>
      </c>
      <c r="N61" s="324">
        <v>6.8</v>
      </c>
    </row>
    <row r="62" spans="1:14">
      <c r="A62" s="248"/>
      <c r="B62" s="244"/>
      <c r="C62" s="244"/>
      <c r="D62" s="244"/>
      <c r="E62" s="244"/>
      <c r="F62" s="244"/>
      <c r="G62" s="325"/>
      <c r="H62" s="326" t="s">
        <v>518</v>
      </c>
      <c r="I62" s="327">
        <v>1887360</v>
      </c>
      <c r="J62" s="328">
        <v>29441</v>
      </c>
      <c r="K62" s="329">
        <v>15.8</v>
      </c>
      <c r="L62" s="330">
        <v>29348</v>
      </c>
      <c r="M62" s="331">
        <v>2.6</v>
      </c>
      <c r="N62" s="332">
        <v>13.2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62" zoomScaleNormal="62" zoomScaleSheetLayoutView="100" workbookViewId="0">
      <selection activeCell="AO42" sqref="AO42:BC4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6.43</v>
      </c>
      <c r="G47" s="12">
        <v>10.1</v>
      </c>
      <c r="H47" s="12">
        <v>13.37</v>
      </c>
      <c r="I47" s="12">
        <v>16.22</v>
      </c>
      <c r="J47" s="13">
        <v>18.84</v>
      </c>
    </row>
    <row r="48" spans="2:10" ht="57.75" customHeight="1">
      <c r="B48" s="14"/>
      <c r="C48" s="1139" t="s">
        <v>4</v>
      </c>
      <c r="D48" s="1139"/>
      <c r="E48" s="1140"/>
      <c r="F48" s="15">
        <v>5.96</v>
      </c>
      <c r="G48" s="16">
        <v>5.81</v>
      </c>
      <c r="H48" s="16">
        <v>5.45</v>
      </c>
      <c r="I48" s="16">
        <v>5.25</v>
      </c>
      <c r="J48" s="17">
        <v>4.93</v>
      </c>
    </row>
    <row r="49" spans="2:10" ht="57.75" customHeight="1" thickBot="1">
      <c r="B49" s="18"/>
      <c r="C49" s="1141" t="s">
        <v>5</v>
      </c>
      <c r="D49" s="1141"/>
      <c r="E49" s="1142"/>
      <c r="F49" s="19">
        <v>3.08</v>
      </c>
      <c r="G49" s="20">
        <v>0.05</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topLeftCell="A31" zoomScale="69" zoomScaleNormal="71" zoomScaleSheetLayoutView="100" zoomScalePageLayoutView="69" workbookViewId="0">
      <selection activeCell="AO42" sqref="AO42:BC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533</v>
      </c>
      <c r="D34" s="1149"/>
      <c r="E34" s="1150"/>
      <c r="F34" s="32">
        <v>5.38</v>
      </c>
      <c r="G34" s="33">
        <v>5.84</v>
      </c>
      <c r="H34" s="33">
        <v>6.23</v>
      </c>
      <c r="I34" s="33">
        <v>7.21</v>
      </c>
      <c r="J34" s="34">
        <v>7.73</v>
      </c>
      <c r="K34" s="22"/>
      <c r="L34" s="22"/>
      <c r="M34" s="22"/>
      <c r="N34" s="22"/>
      <c r="O34" s="22"/>
      <c r="P34" s="22"/>
    </row>
    <row r="35" spans="1:16" ht="39" customHeight="1">
      <c r="A35" s="22"/>
      <c r="B35" s="35"/>
      <c r="C35" s="1143" t="s">
        <v>534</v>
      </c>
      <c r="D35" s="1144"/>
      <c r="E35" s="1145"/>
      <c r="F35" s="36">
        <v>5.85</v>
      </c>
      <c r="G35" s="37">
        <v>5.7</v>
      </c>
      <c r="H35" s="37">
        <v>5.28</v>
      </c>
      <c r="I35" s="37">
        <v>5.21</v>
      </c>
      <c r="J35" s="38">
        <v>4.76</v>
      </c>
      <c r="K35" s="22"/>
      <c r="L35" s="22"/>
      <c r="M35" s="22"/>
      <c r="N35" s="22"/>
      <c r="O35" s="22"/>
      <c r="P35" s="22"/>
    </row>
    <row r="36" spans="1:16" ht="39" customHeight="1">
      <c r="A36" s="22"/>
      <c r="B36" s="35"/>
      <c r="C36" s="1143" t="s">
        <v>535</v>
      </c>
      <c r="D36" s="1144"/>
      <c r="E36" s="1145"/>
      <c r="F36" s="36">
        <v>0.84</v>
      </c>
      <c r="G36" s="37">
        <v>0.98</v>
      </c>
      <c r="H36" s="37">
        <v>1.06</v>
      </c>
      <c r="I36" s="37">
        <v>1.1399999999999999</v>
      </c>
      <c r="J36" s="38">
        <v>1.29</v>
      </c>
      <c r="K36" s="22"/>
      <c r="L36" s="22"/>
      <c r="M36" s="22"/>
      <c r="N36" s="22"/>
      <c r="O36" s="22"/>
      <c r="P36" s="22"/>
    </row>
    <row r="37" spans="1:16" ht="39" customHeight="1">
      <c r="A37" s="22"/>
      <c r="B37" s="35"/>
      <c r="C37" s="1143" t="s">
        <v>536</v>
      </c>
      <c r="D37" s="1144"/>
      <c r="E37" s="1145"/>
      <c r="F37" s="36">
        <v>0.42</v>
      </c>
      <c r="G37" s="37">
        <v>0.66</v>
      </c>
      <c r="H37" s="37">
        <v>0.81</v>
      </c>
      <c r="I37" s="37">
        <v>0.96</v>
      </c>
      <c r="J37" s="38">
        <v>1.19</v>
      </c>
      <c r="K37" s="22"/>
      <c r="L37" s="22"/>
      <c r="M37" s="22"/>
      <c r="N37" s="22"/>
      <c r="O37" s="22"/>
      <c r="P37" s="22"/>
    </row>
    <row r="38" spans="1:16" ht="39" customHeight="1">
      <c r="A38" s="22"/>
      <c r="B38" s="35"/>
      <c r="C38" s="1143" t="s">
        <v>537</v>
      </c>
      <c r="D38" s="1144"/>
      <c r="E38" s="1145"/>
      <c r="F38" s="36">
        <v>0.32</v>
      </c>
      <c r="G38" s="37">
        <v>0.25</v>
      </c>
      <c r="H38" s="37">
        <v>0.01</v>
      </c>
      <c r="I38" s="37">
        <v>0.31</v>
      </c>
      <c r="J38" s="38">
        <v>0.43</v>
      </c>
      <c r="K38" s="22"/>
      <c r="L38" s="22"/>
      <c r="M38" s="22"/>
      <c r="N38" s="22"/>
      <c r="O38" s="22"/>
      <c r="P38" s="22"/>
    </row>
    <row r="39" spans="1:16" ht="39" customHeight="1">
      <c r="A39" s="22"/>
      <c r="B39" s="35"/>
      <c r="C39" s="1143" t="s">
        <v>538</v>
      </c>
      <c r="D39" s="1144"/>
      <c r="E39" s="1145"/>
      <c r="F39" s="36">
        <v>0.35</v>
      </c>
      <c r="G39" s="37">
        <v>0.31</v>
      </c>
      <c r="H39" s="37">
        <v>0.35</v>
      </c>
      <c r="I39" s="37">
        <v>0.32</v>
      </c>
      <c r="J39" s="38">
        <v>0.36</v>
      </c>
      <c r="K39" s="22"/>
      <c r="L39" s="22"/>
      <c r="M39" s="22"/>
      <c r="N39" s="22"/>
      <c r="O39" s="22"/>
      <c r="P39" s="22"/>
    </row>
    <row r="40" spans="1:16" ht="39" customHeight="1">
      <c r="A40" s="22"/>
      <c r="B40" s="35"/>
      <c r="C40" s="1143" t="s">
        <v>539</v>
      </c>
      <c r="D40" s="1144"/>
      <c r="E40" s="1145"/>
      <c r="F40" s="36">
        <v>0.14000000000000001</v>
      </c>
      <c r="G40" s="37">
        <v>0.06</v>
      </c>
      <c r="H40" s="37">
        <v>0.06</v>
      </c>
      <c r="I40" s="37">
        <v>0.05</v>
      </c>
      <c r="J40" s="38">
        <v>0.17</v>
      </c>
      <c r="K40" s="22"/>
      <c r="L40" s="22"/>
      <c r="M40" s="22"/>
      <c r="N40" s="22"/>
      <c r="O40" s="22"/>
      <c r="P40" s="22"/>
    </row>
    <row r="41" spans="1:16" ht="39" customHeight="1">
      <c r="A41" s="22"/>
      <c r="B41" s="35"/>
      <c r="C41" s="1143" t="s">
        <v>540</v>
      </c>
      <c r="D41" s="1144"/>
      <c r="E41" s="1145"/>
      <c r="F41" s="36">
        <v>0.06</v>
      </c>
      <c r="G41" s="37">
        <v>7.0000000000000007E-2</v>
      </c>
      <c r="H41" s="37">
        <v>0.08</v>
      </c>
      <c r="I41" s="37">
        <v>0</v>
      </c>
      <c r="J41" s="38">
        <v>0.09</v>
      </c>
      <c r="K41" s="22"/>
      <c r="L41" s="22"/>
      <c r="M41" s="22"/>
      <c r="N41" s="22"/>
      <c r="O41" s="22"/>
      <c r="P41" s="22"/>
    </row>
    <row r="42" spans="1:16" ht="39" customHeight="1">
      <c r="A42" s="22"/>
      <c r="B42" s="39"/>
      <c r="C42" s="1143" t="s">
        <v>541</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542</v>
      </c>
      <c r="D43" s="1147"/>
      <c r="E43" s="1148"/>
      <c r="F43" s="41">
        <v>0.16</v>
      </c>
      <c r="G43" s="42">
        <v>0.13</v>
      </c>
      <c r="H43" s="42">
        <v>0.14000000000000001</v>
      </c>
      <c r="I43" s="42">
        <v>0.11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1" zoomScaleNormal="71" zoomScaleSheetLayoutView="55" workbookViewId="0">
      <selection activeCell="AO42" sqref="AO42:BC4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3745</v>
      </c>
      <c r="L45" s="60">
        <v>3850</v>
      </c>
      <c r="M45" s="60">
        <v>4056</v>
      </c>
      <c r="N45" s="60">
        <v>4130</v>
      </c>
      <c r="O45" s="61">
        <v>4005</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713</v>
      </c>
      <c r="L48" s="64">
        <v>700</v>
      </c>
      <c r="M48" s="64">
        <v>697</v>
      </c>
      <c r="N48" s="64">
        <v>679</v>
      </c>
      <c r="O48" s="65">
        <v>682</v>
      </c>
      <c r="P48" s="48"/>
      <c r="Q48" s="48"/>
      <c r="R48" s="48"/>
      <c r="S48" s="48"/>
      <c r="T48" s="48"/>
      <c r="U48" s="48"/>
    </row>
    <row r="49" spans="1:21" ht="30.75" customHeight="1">
      <c r="A49" s="48"/>
      <c r="B49" s="1161"/>
      <c r="C49" s="1162"/>
      <c r="D49" s="62"/>
      <c r="E49" s="1153" t="s">
        <v>16</v>
      </c>
      <c r="F49" s="1153"/>
      <c r="G49" s="1153"/>
      <c r="H49" s="1153"/>
      <c r="I49" s="1153"/>
      <c r="J49" s="1154"/>
      <c r="K49" s="63">
        <v>181</v>
      </c>
      <c r="L49" s="64">
        <v>183</v>
      </c>
      <c r="M49" s="64">
        <v>116</v>
      </c>
      <c r="N49" s="64">
        <v>27</v>
      </c>
      <c r="O49" s="65">
        <v>30</v>
      </c>
      <c r="P49" s="48"/>
      <c r="Q49" s="48"/>
      <c r="R49" s="48"/>
      <c r="S49" s="48"/>
      <c r="T49" s="48"/>
      <c r="U49" s="48"/>
    </row>
    <row r="50" spans="1:21" ht="30.75" customHeight="1">
      <c r="A50" s="48"/>
      <c r="B50" s="1161"/>
      <c r="C50" s="1162"/>
      <c r="D50" s="62"/>
      <c r="E50" s="1153" t="s">
        <v>17</v>
      </c>
      <c r="F50" s="1153"/>
      <c r="G50" s="1153"/>
      <c r="H50" s="1153"/>
      <c r="I50" s="1153"/>
      <c r="J50" s="1154"/>
      <c r="K50" s="63">
        <v>7</v>
      </c>
      <c r="L50" s="64">
        <v>7</v>
      </c>
      <c r="M50" s="64">
        <v>5</v>
      </c>
      <c r="N50" s="64">
        <v>1</v>
      </c>
      <c r="O50" s="65" t="s">
        <v>485</v>
      </c>
      <c r="P50" s="48"/>
      <c r="Q50" s="48"/>
      <c r="R50" s="48"/>
      <c r="S50" s="48"/>
      <c r="T50" s="48"/>
      <c r="U50" s="48"/>
    </row>
    <row r="51" spans="1:21" ht="30.75" customHeight="1">
      <c r="A51" s="48"/>
      <c r="B51" s="1163"/>
      <c r="C51" s="1164"/>
      <c r="D51" s="66"/>
      <c r="E51" s="1153" t="s">
        <v>18</v>
      </c>
      <c r="F51" s="1153"/>
      <c r="G51" s="1153"/>
      <c r="H51" s="1153"/>
      <c r="I51" s="1153"/>
      <c r="J51" s="1154"/>
      <c r="K51" s="63" t="s">
        <v>485</v>
      </c>
      <c r="L51" s="64" t="s">
        <v>485</v>
      </c>
      <c r="M51" s="64" t="s">
        <v>485</v>
      </c>
      <c r="N51" s="64" t="s">
        <v>485</v>
      </c>
      <c r="O51" s="65" t="s">
        <v>485</v>
      </c>
      <c r="P51" s="48"/>
      <c r="Q51" s="48"/>
      <c r="R51" s="48"/>
      <c r="S51" s="48"/>
      <c r="T51" s="48"/>
      <c r="U51" s="48"/>
    </row>
    <row r="52" spans="1:21" ht="30.75" customHeight="1">
      <c r="A52" s="48"/>
      <c r="B52" s="1151" t="s">
        <v>19</v>
      </c>
      <c r="C52" s="1152"/>
      <c r="D52" s="66"/>
      <c r="E52" s="1153" t="s">
        <v>20</v>
      </c>
      <c r="F52" s="1153"/>
      <c r="G52" s="1153"/>
      <c r="H52" s="1153"/>
      <c r="I52" s="1153"/>
      <c r="J52" s="1154"/>
      <c r="K52" s="63">
        <v>2719</v>
      </c>
      <c r="L52" s="64">
        <v>2819</v>
      </c>
      <c r="M52" s="64">
        <v>2992</v>
      </c>
      <c r="N52" s="64">
        <v>3069</v>
      </c>
      <c r="O52" s="65">
        <v>3073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1927</v>
      </c>
      <c r="L53" s="69">
        <v>1921</v>
      </c>
      <c r="M53" s="69">
        <v>1882</v>
      </c>
      <c r="N53" s="69">
        <v>1768</v>
      </c>
      <c r="O53" s="70">
        <v>1644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2015-04-17T08:04:37Z</cp:lastPrinted>
  <dcterms:created xsi:type="dcterms:W3CDTF">2015-02-17T07:52:45Z</dcterms:created>
  <dcterms:modified xsi:type="dcterms:W3CDTF">2015-05-07T12:53:32Z</dcterms:modified>
</cp:coreProperties>
</file>