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20105【】公営企業に係る「経営比較分析表」の分析等について（照会）\03市町村→県\01法適用\02簡易水道事業\"/>
    </mc:Choice>
  </mc:AlternateContent>
  <xr:revisionPtr revIDLastSave="0" documentId="13_ncr:1_{F3ADC611-9A80-42BD-A3D6-9431DDFA6A00}" xr6:coauthVersionLast="47" xr6:coauthVersionMax="47" xr10:uidLastSave="{00000000-0000-0000-0000-000000000000}"/>
  <workbookProtection workbookAlgorithmName="SHA-512" workbookHashValue="s8F2WFFSUQ7g7rzrO9ZqnMK4SG04S0TMbn+4+QADL6plxImH7maKICLeZB0Trcijic1DDklsfLmmOsqJMjnL/Q==" workbookSaltValue="sUnn5YAlTQKnCB374EdpYw==" workbookSpinCount="100000" lockStructure="1"/>
  <bookViews>
    <workbookView xWindow="-108" yWindow="-108" windowWidth="23256" windowHeight="12576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AL8" i="4" s="1"/>
  <c r="Q6" i="5"/>
  <c r="W10" i="4" s="1"/>
  <c r="P6" i="5"/>
  <c r="P10" i="4" s="1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G85" i="4"/>
  <c r="F85" i="4"/>
  <c r="BB10" i="4"/>
  <c r="AT10" i="4"/>
  <c r="I10" i="4"/>
  <c r="B10" i="4"/>
  <c r="BB8" i="4"/>
  <c r="AT8" i="4"/>
</calcChain>
</file>

<file path=xl/sharedStrings.xml><?xml version="1.0" encoding="utf-8"?>
<sst xmlns="http://schemas.openxmlformats.org/spreadsheetml/2006/main" count="294" uniqueCount="113">
  <si>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</si>
  <si>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</si>
  <si>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</si>
  <si>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</si>
  <si>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</si>
  <si>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</si>
  <si>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</si>
  <si>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</si>
  <si>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</si>
  <si>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</si>
  <si>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</si>
  <si>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</si>
  <si>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</si>
  <si>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</si>
  <si>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</si>
  <si>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</si>
  <si>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</si>
  <si>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</si>
  <si>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</si>
  <si>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</si>
  <si>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</si>
  <si>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</si>
  <si>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</si>
  <si>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</si>
  <si>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</si>
  <si>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</si>
  <si>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</si>
  <si>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</si>
  <si>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</si>
  <si>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</si>
  <si>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</si>
  <si>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</si>
  <si>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</si>
  <si>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</si>
  <si>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</si>
  <si>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</si>
  <si>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</si>
  <si>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</si>
  <si>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</si>
  <si>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</si>
  <si>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</si>
  <si>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</si>
  <si>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</si>
  <si>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</si>
  <si>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</si>
  <si>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</si>
  <si>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</si>
  <si>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</si>
  <si>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</si>
  <si>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</si>
  <si>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</si>
  <si>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</si>
  <si>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</si>
  <si>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</si>
  <si>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</si>
  <si>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</si>
  <si>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</si>
  <si>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</si>
  <si>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</si>
  <si>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</si>
  <si>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</si>
  <si>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</si>
  <si>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</si>
  <si>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</si>
  <si>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</si>
  <si>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</si>
  <si>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</si>
  <si>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</si>
  <si>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</si>
  <si>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</si>
  <si>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</si>
  <si>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</si>
  <si>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</si>
  <si>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</si>
  <si>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</si>
  <si>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</si>
  <si>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</si>
  <si>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</si>
  <si>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</si>
  <si>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</si>
  <si>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</si>
  <si>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</si>
  <si>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</si>
  <si>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</si>
  <si>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</si>
  <si>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</si>
  <si>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</si>
  <si>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</si>
  <si>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</si>
  <si>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</si>
  <si>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</si>
  <si>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</si>
  <si>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</si>
  <si>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都城市</t>
  </si>
  <si>
    <t>法適用</t>
  </si>
  <si>
    <t>水道事業</t>
  </si>
  <si>
    <t>簡易水道事業</t>
  </si>
  <si>
    <t>C2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</si>
  <si>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</si>
  <si>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</si>
  <si>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</si>
  <si>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</si>
  <si>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</si>
  <si>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</si>
  <si>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</si>
  <si>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</si>
  <si>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</si>
  <si>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</si>
  <si>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</si>
  <si>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</si>
  <si>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経常損益については、「経常収支比率」が100％以上となり、収支状況は黒字であることを示しておりますが、「料金回収率」は、類似団体より低い比率で推移しています。これは、一般会計からの繰入金を受けて事業を運営しており、料金収入のみで費用が賄えないことによるものです。
　「累積欠損金比率」は昨年度より5.51ポイント上昇し、類似団体の平均値を大きく上回っており、経営改善を図っていく必要があります。
　「流動比率」は、大幅に100％を上回りましたが、これは未払金の減少によるもので、必ずしも十分な支払能力を有しているとは言えない状況です。
　また、「給水原価」は昨年度より23.67ポイント低下しましたが、類似団体より高い比率となっています。今後、給水収益の増加は見込めず、厳しい経営環境にあるため、引き続き経費削減に努め経営改善を図ってまいります。
　「企業債残高対給水収益比率」は、現在、上水道事業への統合に向けた施設・管路の整備を進めていることから、類似団体より高い比率で推移しています。今後も適正な投資規模を検証し、計画的に事業を進めてまいります。
　「施設利用率」は類似団体より高い比率で推移しております。引き続き、適正規模を検証しながら、効率的な施設運用を進めてまいります。
　「有収率」は、類似団体の平均値並みですが、依然として、配水管等における漏水が多く発生しています。漏水多発地域における老朽管更新を推進し、有収率の向上を図ってまいります。</t>
    <rPh sb="1" eb="3">
      <t>ケイジョウ</t>
    </rPh>
    <rPh sb="3" eb="5">
      <t>ソンエキ</t>
    </rPh>
    <rPh sb="12" eb="14">
      <t>ケイジョウ</t>
    </rPh>
    <rPh sb="14" eb="16">
      <t>シュウシ</t>
    </rPh>
    <rPh sb="16" eb="18">
      <t>ヒリツ</t>
    </rPh>
    <rPh sb="24" eb="26">
      <t>イジョウ</t>
    </rPh>
    <rPh sb="30" eb="32">
      <t>シュウシ</t>
    </rPh>
    <rPh sb="32" eb="34">
      <t>ジョウキョウ</t>
    </rPh>
    <rPh sb="35" eb="36">
      <t>クロ</t>
    </rPh>
    <rPh sb="36" eb="37">
      <t>ジ</t>
    </rPh>
    <rPh sb="43" eb="44">
      <t>シメ</t>
    </rPh>
    <rPh sb="98" eb="100">
      <t>ジギョウ</t>
    </rPh>
    <rPh sb="180" eb="182">
      <t>ケイエイ</t>
    </rPh>
    <rPh sb="182" eb="184">
      <t>カイゼン</t>
    </rPh>
    <rPh sb="185" eb="186">
      <t>ハカ</t>
    </rPh>
    <rPh sb="190" eb="192">
      <t>ヒツヨウ</t>
    </rPh>
    <rPh sb="320" eb="322">
      <t>コンゴ</t>
    </rPh>
    <rPh sb="323" eb="325">
      <t>キュウスイ</t>
    </rPh>
    <rPh sb="325" eb="327">
      <t>シュウエキ</t>
    </rPh>
    <rPh sb="328" eb="330">
      <t>ゾウカ</t>
    </rPh>
    <rPh sb="331" eb="333">
      <t>ミコ</t>
    </rPh>
    <rPh sb="336" eb="337">
      <t>キビ</t>
    </rPh>
    <rPh sb="339" eb="341">
      <t>ケイエイ</t>
    </rPh>
    <rPh sb="341" eb="343">
      <t>カンキョウ</t>
    </rPh>
    <rPh sb="349" eb="350">
      <t>ヒ</t>
    </rPh>
    <rPh sb="351" eb="352">
      <t>ツヅ</t>
    </rPh>
    <rPh sb="353" eb="355">
      <t>ケイヒ</t>
    </rPh>
    <rPh sb="355" eb="357">
      <t>サクゲン</t>
    </rPh>
    <rPh sb="358" eb="359">
      <t>ツト</t>
    </rPh>
    <rPh sb="360" eb="362">
      <t>ケイエイ</t>
    </rPh>
    <rPh sb="362" eb="364">
      <t>カイゼン</t>
    </rPh>
    <rPh sb="365" eb="366">
      <t>ハカ</t>
    </rPh>
    <rPh sb="411" eb="413">
      <t>カンロ</t>
    </rPh>
    <rPh sb="417" eb="418">
      <t>スス</t>
    </rPh>
    <rPh sb="446" eb="448">
      <t>コンゴ</t>
    </rPh>
    <rPh sb="449" eb="451">
      <t>テキセイ</t>
    </rPh>
    <rPh sb="452" eb="454">
      <t>トウシ</t>
    </rPh>
    <rPh sb="454" eb="456">
      <t>キボ</t>
    </rPh>
    <rPh sb="457" eb="459">
      <t>ケンショウ</t>
    </rPh>
    <rPh sb="461" eb="463">
      <t>ケイカク</t>
    </rPh>
    <rPh sb="463" eb="464">
      <t>テキ</t>
    </rPh>
    <rPh sb="465" eb="467">
      <t>ジギョウ</t>
    </rPh>
    <rPh sb="468" eb="469">
      <t>スス</t>
    </rPh>
    <rPh sb="493" eb="494">
      <t>タカ</t>
    </rPh>
    <rPh sb="495" eb="497">
      <t>ヒリツ</t>
    </rPh>
    <rPh sb="498" eb="500">
      <t>スイイ</t>
    </rPh>
    <rPh sb="584" eb="586">
      <t>ハッセイ</t>
    </rPh>
    <phoneticPr fontId="4"/>
  </si>
  <si>
    <t>　「有形固定資産減価償却率」は、昨年度より3.98ポイント上昇しましたが、類似団体より低い比率を維持しており、また、「管路更新率」は昨年度より0.14ポイント上昇し、類似団体より高い比率を維持しています。これは、現在、上水道事業への統合に向けた施設・管路の整備を進めていることによるものです。
　しかし「管路経年化率」は類似団体より高い比率で推移しており、更新の必要な老朽管がまだ多数存在している状況にあります。
　今後、整備予定の施設台帳及び管路台帳の作成により、資産の現状を正確に把握し、計画的な更新投資を実施してまいります。</t>
    <rPh sb="29" eb="31">
      <t>ジョウショウ</t>
    </rPh>
    <rPh sb="37" eb="39">
      <t>ルイジ</t>
    </rPh>
    <rPh sb="39" eb="41">
      <t>ダンタイ</t>
    </rPh>
    <rPh sb="43" eb="44">
      <t>ヒク</t>
    </rPh>
    <rPh sb="45" eb="47">
      <t>ヒリツ</t>
    </rPh>
    <rPh sb="48" eb="50">
      <t>イジ</t>
    </rPh>
    <rPh sb="106" eb="108">
      <t>ゲンザイ</t>
    </rPh>
    <rPh sb="119" eb="120">
      <t>ム</t>
    </rPh>
    <rPh sb="122" eb="124">
      <t>シセツ</t>
    </rPh>
    <rPh sb="125" eb="127">
      <t>カンロ</t>
    </rPh>
    <rPh sb="131" eb="132">
      <t>スス</t>
    </rPh>
    <rPh sb="160" eb="162">
      <t>ルイジ</t>
    </rPh>
    <rPh sb="162" eb="164">
      <t>ダンタイ</t>
    </rPh>
    <rPh sb="168" eb="170">
      <t>ヒリツ</t>
    </rPh>
    <rPh sb="171" eb="173">
      <t>スイイ</t>
    </rPh>
    <phoneticPr fontId="4"/>
  </si>
  <si>
    <t xml:space="preserve">　各指標において、類似団体の平均値との比較で優位な指標が一部ありますが、全体をとおして健全な状況とは言えません。
　給水収益については、年々減少傾向にあり、一方で施設等の老朽化に伴う更新費用は増加しています。厳しい経営状況にある中で、より効率的な事業運営を推進していく必要があります。
　また、上水道事業への統合にむけて施設整備を進めておりますが、計画の実施状況及び今後の収支計画等を検証しながら、既存施設の更新等を含めた計画的な事業の推進が必要となります。
　今後は、今年度策定した経営戦略に基づき、更なる経営の健全化及び効率化を進めてまいります。
</t>
    <rPh sb="1" eb="4">
      <t>カクシヒョウ</t>
    </rPh>
    <rPh sb="9" eb="11">
      <t>ルイジ</t>
    </rPh>
    <rPh sb="11" eb="13">
      <t>ダンタイ</t>
    </rPh>
    <rPh sb="14" eb="16">
      <t>ヘイキン</t>
    </rPh>
    <rPh sb="16" eb="17">
      <t>チ</t>
    </rPh>
    <rPh sb="19" eb="21">
      <t>ヒカク</t>
    </rPh>
    <rPh sb="22" eb="24">
      <t>ユウイ</t>
    </rPh>
    <rPh sb="25" eb="27">
      <t>シヒョウ</t>
    </rPh>
    <rPh sb="28" eb="30">
      <t>イチブ</t>
    </rPh>
    <rPh sb="36" eb="38">
      <t>ゼンタイ</t>
    </rPh>
    <rPh sb="235" eb="238">
      <t>コンネンド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</si>
</sst>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0.8</c:v>
                </c:pt>
                <c:pt idx="4">
                  <c:v>0.94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03-4598-B4F3-D29C5526D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843016"/>
        <c:axId val="422372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0.19</c:v>
                </c:pt>
                <c:pt idx="4">
                  <c:v>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03-4598-B4F3-D29C5526D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843016"/>
        <c:axId val="422372168"/>
      </c:lineChart>
      <c:dateAx>
        <c:axId val="107843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2372168"/>
        <c:crosses val="autoZero"/>
        <c:auto val="1"/>
        <c:lblOffset val="100"/>
        <c:baseTimeUnit val="years"/>
      </c:dateAx>
      <c:valAx>
        <c:axId val="422372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7843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66.77</c:v>
                </c:pt>
                <c:pt idx="4">
                  <c:v>67.290000000000006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E-4B4C-9D3A-2F8D2930A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399272"/>
        <c:axId val="42239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55.3</c:v>
                </c:pt>
                <c:pt idx="4">
                  <c:v>54.14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E-4B4C-9D3A-2F8D2930A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99272"/>
        <c:axId val="422399664"/>
      </c:lineChart>
      <c:dateAx>
        <c:axId val="4223992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2399664"/>
        <c:crosses val="autoZero"/>
        <c:auto val="1"/>
        <c:lblOffset val="100"/>
        <c:baseTimeUnit val="years"/>
      </c:dateAx>
      <c:valAx>
        <c:axId val="42239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399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79.599999999999994</c:v>
                </c:pt>
                <c:pt idx="4">
                  <c:v>79.66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3-41EC-B483-C139855E9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400840"/>
        <c:axId val="42240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78.319999999999993</c:v>
                </c:pt>
                <c:pt idx="4">
                  <c:v>76.239999999999995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3-41EC-B483-C139855E9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400840"/>
        <c:axId val="422401232"/>
      </c:lineChart>
      <c:dateAx>
        <c:axId val="4224008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2401232"/>
        <c:crosses val="autoZero"/>
        <c:auto val="1"/>
        <c:lblOffset val="100"/>
        <c:baseTimeUnit val="years"/>
      </c:dateAx>
      <c:valAx>
        <c:axId val="42240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400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95.91</c:v>
                </c:pt>
                <c:pt idx="4">
                  <c:v>103.26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C-47A6-BA69-EB094524C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371776"/>
        <c:axId val="42237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100.27</c:v>
                </c:pt>
                <c:pt idx="4">
                  <c:v>103.57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C-47A6-BA69-EB094524C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2371776"/>
        <c:axId val="422371384"/>
      </c:lineChart>
      <c:dateAx>
        <c:axId val="422371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2371384"/>
        <c:crosses val="autoZero"/>
        <c:auto val="1"/>
        <c:lblOffset val="100"/>
        <c:baseTimeUnit val="years"/>
      </c:dateAx>
      <c:valAx>
        <c:axId val="422371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237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5.15</c:v>
                </c:pt>
                <c:pt idx="4">
                  <c:v>9.1300000000000008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A-4728-ADD3-4C881D25A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53552"/>
        <c:axId val="418153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34.83</c:v>
                </c:pt>
                <c:pt idx="4">
                  <c:v>31.44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DA-4728-ADD3-4C881D25A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53552"/>
        <c:axId val="418153944"/>
      </c:lineChart>
      <c:dateAx>
        <c:axId val="4181535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8153944"/>
        <c:crosses val="autoZero"/>
        <c:auto val="1"/>
        <c:lblOffset val="100"/>
        <c:baseTimeUnit val="years"/>
      </c:dateAx>
      <c:valAx>
        <c:axId val="418153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153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31.15</c:v>
                </c:pt>
                <c:pt idx="4">
                  <c:v>30.69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B4-44C7-BDFB-10BD94BD8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154336"/>
        <c:axId val="418154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10.050000000000001</c:v>
                </c:pt>
                <c:pt idx="4">
                  <c:v>10.78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B4-44C7-BDFB-10BD94BD8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154336"/>
        <c:axId val="418154728"/>
      </c:lineChart>
      <c:dateAx>
        <c:axId val="4181543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8154728"/>
        <c:crosses val="autoZero"/>
        <c:auto val="1"/>
        <c:lblOffset val="100"/>
        <c:baseTimeUnit val="years"/>
      </c:dateAx>
      <c:valAx>
        <c:axId val="418154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815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20.11</c:v>
                </c:pt>
                <c:pt idx="4">
                  <c:v>25.62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7-4EC7-878E-04D150BEE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21304"/>
        <c:axId val="46992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8.57</c:v>
                </c:pt>
                <c:pt idx="4">
                  <c:v>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7-4EC7-878E-04D150BEE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21304"/>
        <c:axId val="469921696"/>
      </c:lineChart>
      <c:dateAx>
        <c:axId val="4699213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69921696"/>
        <c:crosses val="autoZero"/>
        <c:auto val="1"/>
        <c:lblOffset val="100"/>
        <c:baseTimeUnit val="years"/>
      </c:dateAx>
      <c:valAx>
        <c:axId val="469921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992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118.21</c:v>
                </c:pt>
                <c:pt idx="4">
                  <c:v>209.01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A-4981-8162-F1FF842E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1542344"/>
        <c:axId val="210966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139.66999999999999</c:v>
                </c:pt>
                <c:pt idx="4">
                  <c:v>92.24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A-4981-8162-F1FF842EE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1542344"/>
        <c:axId val="210966584"/>
      </c:lineChart>
      <c:dateAx>
        <c:axId val="4215423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0966584"/>
        <c:crosses val="autoZero"/>
        <c:auto val="1"/>
        <c:lblOffset val="100"/>
        <c:baseTimeUnit val="years"/>
      </c:dateAx>
      <c:valAx>
        <c:axId val="2109665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1542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2556.37</c:v>
                </c:pt>
                <c:pt idx="4">
                  <c:v>2801.25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8-4634-9AEC-FDEAD95C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22712"/>
        <c:axId val="41982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1390.57</c:v>
                </c:pt>
                <c:pt idx="4">
                  <c:v>1546.97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18-4634-9AEC-FDEAD95C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22712"/>
        <c:axId val="419823104"/>
      </c:lineChart>
      <c:dateAx>
        <c:axId val="4198227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9823104"/>
        <c:crosses val="autoZero"/>
        <c:auto val="1"/>
        <c:lblOffset val="100"/>
        <c:baseTimeUnit val="years"/>
      </c:dateAx>
      <c:valAx>
        <c:axId val="4198231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22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33.42</c:v>
                </c:pt>
                <c:pt idx="4">
                  <c:v>35.72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3-44B9-A97C-3ECE72818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24280"/>
        <c:axId val="41982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62.43</c:v>
                </c:pt>
                <c:pt idx="4">
                  <c:v>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93-44B9-A97C-3ECE72818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24280"/>
        <c:axId val="419824672"/>
      </c:lineChart>
      <c:dateAx>
        <c:axId val="419824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19824672"/>
        <c:crosses val="autoZero"/>
        <c:auto val="1"/>
        <c:lblOffset val="100"/>
        <c:baseTimeUnit val="years"/>
      </c:dateAx>
      <c:valAx>
        <c:axId val="41982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24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346.5</c:v>
                </c:pt>
                <c:pt idx="4">
                  <c:v>322.83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9-49FC-AACB-0D42AAF38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25848"/>
        <c:axId val="42239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224.51</c:v>
                </c:pt>
                <c:pt idx="4">
                  <c:v>269.64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B9-49FC-AACB-0D42AAF38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825848"/>
        <c:axId val="422398096"/>
      </c:lineChart>
      <c:dateAx>
        <c:axId val="419825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22398096"/>
        <c:crosses val="autoZero"/>
        <c:auto val="1"/>
        <c:lblOffset val="100"/>
        <c:baseTimeUnit val="years"/>
      </c:dateAx>
      <c:valAx>
        <c:axId val="42239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19825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【186.73】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【281.77】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>
      <selection activeCell="BL83" sqref="BL8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2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2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5" t="str">
        <f>データ!H6</f>
        <v>宮崎県　都城市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簡易水道事業</v>
      </c>
      <c r="Q8" s="83"/>
      <c r="R8" s="83"/>
      <c r="S8" s="83"/>
      <c r="T8" s="83"/>
      <c r="U8" s="83"/>
      <c r="V8" s="83"/>
      <c r="W8" s="83" t="str">
        <f>データ!$L$6</f>
        <v>C2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163571</v>
      </c>
      <c r="AM8" s="71"/>
      <c r="AN8" s="71"/>
      <c r="AO8" s="71"/>
      <c r="AP8" s="71"/>
      <c r="AQ8" s="71"/>
      <c r="AR8" s="71"/>
      <c r="AS8" s="71"/>
      <c r="AT8" s="67">
        <f>データ!$S$6</f>
        <v>653.36</v>
      </c>
      <c r="AU8" s="68"/>
      <c r="AV8" s="68"/>
      <c r="AW8" s="68"/>
      <c r="AX8" s="68"/>
      <c r="AY8" s="68"/>
      <c r="AZ8" s="68"/>
      <c r="BA8" s="68"/>
      <c r="BB8" s="70">
        <f>データ!$T$6</f>
        <v>250.35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20.239999999999998</v>
      </c>
      <c r="J10" s="68"/>
      <c r="K10" s="68"/>
      <c r="L10" s="68"/>
      <c r="M10" s="68"/>
      <c r="N10" s="68"/>
      <c r="O10" s="69"/>
      <c r="P10" s="70">
        <f>データ!$P$6</f>
        <v>4.4800000000000004</v>
      </c>
      <c r="Q10" s="70"/>
      <c r="R10" s="70"/>
      <c r="S10" s="70"/>
      <c r="T10" s="70"/>
      <c r="U10" s="70"/>
      <c r="V10" s="70"/>
      <c r="W10" s="71">
        <f>データ!$Q$6</f>
        <v>2343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7294</v>
      </c>
      <c r="AM10" s="71"/>
      <c r="AN10" s="71"/>
      <c r="AO10" s="71"/>
      <c r="AP10" s="71"/>
      <c r="AQ10" s="71"/>
      <c r="AR10" s="71"/>
      <c r="AS10" s="71"/>
      <c r="AT10" s="67">
        <f>データ!$V$6</f>
        <v>51.92</v>
      </c>
      <c r="AU10" s="68"/>
      <c r="AV10" s="68"/>
      <c r="AW10" s="68"/>
      <c r="AX10" s="68"/>
      <c r="AY10" s="68"/>
      <c r="AZ10" s="68"/>
      <c r="BA10" s="68"/>
      <c r="BB10" s="70">
        <f>データ!$W$6</f>
        <v>140.49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110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2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【102.33】</v>
      </c>
      <c r="F85" s="27" t="str">
        <f>データ!AS6</f>
        <v>【31.02】</v>
      </c>
      <c r="G85" s="27" t="str">
        <f>データ!BD6</f>
        <v>【186.73】</v>
      </c>
      <c r="H85" s="27" t="str">
        <f>データ!BO6</f>
        <v>【1,187.50】</v>
      </c>
      <c r="I85" s="27" t="str">
        <f>データ!BZ6</f>
        <v>【58.90】</v>
      </c>
      <c r="J85" s="27" t="str">
        <f>データ!CK6</f>
        <v>【281.77】</v>
      </c>
      <c r="K85" s="27" t="str">
        <f>データ!CV6</f>
        <v>【50.55】</v>
      </c>
      <c r="L85" s="27" t="str">
        <f>データ!DG6</f>
        <v>【75.11】</v>
      </c>
      <c r="M85" s="27" t="str">
        <f>データ!DR6</f>
        <v>【33.25】</v>
      </c>
      <c r="N85" s="27" t="str">
        <f>データ!EC6</f>
        <v>【17.19】</v>
      </c>
      <c r="O85" s="27" t="str">
        <f>データ!EN6</f>
        <v>【0.79】</v>
      </c>
    </row>
  </sheetData>
  <sheetProtection algorithmName="SHA-512" hashValue="9tO3o5o8AB0XlMeMK+RdA2SrlkAiuSlUCdr2FcnB3o7bFFh9ZCjWO8+GyBpm3MWzYODedklavB9CKwedArBsvQ==" saltValue="QQuNSGOddRm9mkbho0xiXA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2020</v>
      </c>
      <c r="C6" s="34">
        <f t="shared" ref="C6:W6" si="3">C7</f>
        <v>452025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5</v>
      </c>
      <c r="H6" s="34" t="str">
        <f t="shared" si="3"/>
        <v>宮崎県　都城市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C2</v>
      </c>
      <c r="M6" s="34" t="str">
        <f t="shared" si="3"/>
        <v>非設置</v>
      </c>
      <c r="N6" s="35" t="str">
        <f t="shared" si="3"/>
        <v>-</v>
      </c>
      <c r="O6" s="35">
        <f t="shared" si="3"/>
        <v>20.239999999999998</v>
      </c>
      <c r="P6" s="35">
        <f t="shared" si="3"/>
        <v>4.4800000000000004</v>
      </c>
      <c r="Q6" s="35">
        <f t="shared" si="3"/>
        <v>2343</v>
      </c>
      <c r="R6" s="35">
        <f t="shared" si="3"/>
        <v>163571</v>
      </c>
      <c r="S6" s="35">
        <f t="shared" si="3"/>
        <v>653.36</v>
      </c>
      <c r="T6" s="35">
        <f t="shared" si="3"/>
        <v>250.35</v>
      </c>
      <c r="U6" s="35">
        <f t="shared" si="3"/>
        <v>7294</v>
      </c>
      <c r="V6" s="35">
        <f t="shared" si="3"/>
        <v>51.92</v>
      </c>
      <c r="W6" s="35">
        <f t="shared" si="3"/>
        <v>140.49</v>
      </c>
      <c r="X6" s="36" t="str">
        <f>IF(X7="",NA(),X7)</f>
        <v>-</v>
      </c>
      <c r="Y6" s="36" t="str">
        <f t="shared" ref="Y6:AG6" si="4">IF(Y7="",NA(),Y7)</f>
        <v>-</v>
      </c>
      <c r="Z6" s="36" t="str">
        <f t="shared" si="4"/>
        <v>-</v>
      </c>
      <c r="AA6" s="36">
        <f t="shared" si="4"/>
        <v>95.91</v>
      </c>
      <c r="AB6" s="36">
        <f t="shared" si="4"/>
        <v>103.26</v>
      </c>
      <c r="AC6" s="36" t="str">
        <f t="shared" si="4"/>
        <v>-</v>
      </c>
      <c r="AD6" s="36" t="str">
        <f t="shared" si="4"/>
        <v>-</v>
      </c>
      <c r="AE6" s="36" t="str">
        <f t="shared" si="4"/>
        <v>-</v>
      </c>
      <c r="AF6" s="36">
        <f t="shared" si="4"/>
        <v>100.27</v>
      </c>
      <c r="AG6" s="36">
        <f t="shared" si="4"/>
        <v>103.57</v>
      </c>
      <c r="AH6" s="35" t="str">
        <f>IF(AH7="","",IF(AH7="-","【-】","【"&amp;SUBSTITUTE(TEXT(AH7,"#,##0.00"),"-","△")&amp;"】"))</f>
        <v>【102.33】</v>
      </c>
      <c r="AI6" s="36" t="str">
        <f>IF(AI7="",NA(),AI7)</f>
        <v>-</v>
      </c>
      <c r="AJ6" s="36" t="str">
        <f t="shared" ref="AJ6:AR6" si="5">IF(AJ7="",NA(),AJ7)</f>
        <v>-</v>
      </c>
      <c r="AK6" s="36" t="str">
        <f t="shared" si="5"/>
        <v>-</v>
      </c>
      <c r="AL6" s="36">
        <f t="shared" si="5"/>
        <v>20.11</v>
      </c>
      <c r="AM6" s="36">
        <f t="shared" si="5"/>
        <v>25.62</v>
      </c>
      <c r="AN6" s="36" t="str">
        <f t="shared" si="5"/>
        <v>-</v>
      </c>
      <c r="AO6" s="36" t="str">
        <f t="shared" si="5"/>
        <v>-</v>
      </c>
      <c r="AP6" s="36" t="str">
        <f t="shared" si="5"/>
        <v>-</v>
      </c>
      <c r="AQ6" s="36">
        <f t="shared" si="5"/>
        <v>8.57</v>
      </c>
      <c r="AR6" s="36">
        <f t="shared" si="5"/>
        <v>5.78</v>
      </c>
      <c r="AS6" s="35" t="str">
        <f>IF(AS7="","",IF(AS7="-","【-】","【"&amp;SUBSTITUTE(TEXT(AS7,"#,##0.00"),"-","△")&amp;"】"))</f>
        <v>【31.02】</v>
      </c>
      <c r="AT6" s="36" t="str">
        <f>IF(AT7="",NA(),AT7)</f>
        <v>-</v>
      </c>
      <c r="AU6" s="36" t="str">
        <f t="shared" ref="AU6:BC6" si="6">IF(AU7="",NA(),AU7)</f>
        <v>-</v>
      </c>
      <c r="AV6" s="36" t="str">
        <f t="shared" si="6"/>
        <v>-</v>
      </c>
      <c r="AW6" s="36">
        <f t="shared" si="6"/>
        <v>118.21</v>
      </c>
      <c r="AX6" s="36">
        <f t="shared" si="6"/>
        <v>209.01</v>
      </c>
      <c r="AY6" s="36" t="str">
        <f t="shared" si="6"/>
        <v>-</v>
      </c>
      <c r="AZ6" s="36" t="str">
        <f t="shared" si="6"/>
        <v>-</v>
      </c>
      <c r="BA6" s="36" t="str">
        <f t="shared" si="6"/>
        <v>-</v>
      </c>
      <c r="BB6" s="36">
        <f t="shared" si="6"/>
        <v>139.66999999999999</v>
      </c>
      <c r="BC6" s="36">
        <f t="shared" si="6"/>
        <v>92.24</v>
      </c>
      <c r="BD6" s="35" t="str">
        <f>IF(BD7="","",IF(BD7="-","【-】","【"&amp;SUBSTITUTE(TEXT(BD7,"#,##0.00"),"-","△")&amp;"】"))</f>
        <v>【186.73】</v>
      </c>
      <c r="BE6" s="36" t="str">
        <f>IF(BE7="",NA(),BE7)</f>
        <v>-</v>
      </c>
      <c r="BF6" s="36" t="str">
        <f t="shared" ref="BF6:BN6" si="7">IF(BF7="",NA(),BF7)</f>
        <v>-</v>
      </c>
      <c r="BG6" s="36" t="str">
        <f t="shared" si="7"/>
        <v>-</v>
      </c>
      <c r="BH6" s="36">
        <f t="shared" si="7"/>
        <v>2556.37</v>
      </c>
      <c r="BI6" s="36">
        <f t="shared" si="7"/>
        <v>2801.25</v>
      </c>
      <c r="BJ6" s="36" t="str">
        <f t="shared" si="7"/>
        <v>-</v>
      </c>
      <c r="BK6" s="36" t="str">
        <f t="shared" si="7"/>
        <v>-</v>
      </c>
      <c r="BL6" s="36" t="str">
        <f t="shared" si="7"/>
        <v>-</v>
      </c>
      <c r="BM6" s="36">
        <f t="shared" si="7"/>
        <v>1390.57</v>
      </c>
      <c r="BN6" s="36">
        <f t="shared" si="7"/>
        <v>1546.97</v>
      </c>
      <c r="BO6" s="35" t="str">
        <f>IF(BO7="","",IF(BO7="-","【-】","【"&amp;SUBSTITUTE(TEXT(BO7,"#,##0.00"),"-","△")&amp;"】"))</f>
        <v>【1,187.50】</v>
      </c>
      <c r="BP6" s="36" t="str">
        <f>IF(BP7="",NA(),BP7)</f>
        <v>-</v>
      </c>
      <c r="BQ6" s="36" t="str">
        <f t="shared" ref="BQ6:BY6" si="8">IF(BQ7="",NA(),BQ7)</f>
        <v>-</v>
      </c>
      <c r="BR6" s="36" t="str">
        <f t="shared" si="8"/>
        <v>-</v>
      </c>
      <c r="BS6" s="36">
        <f t="shared" si="8"/>
        <v>33.42</v>
      </c>
      <c r="BT6" s="36">
        <f t="shared" si="8"/>
        <v>35.72</v>
      </c>
      <c r="BU6" s="36" t="str">
        <f t="shared" si="8"/>
        <v>-</v>
      </c>
      <c r="BV6" s="36" t="str">
        <f t="shared" si="8"/>
        <v>-</v>
      </c>
      <c r="BW6" s="36" t="str">
        <f t="shared" si="8"/>
        <v>-</v>
      </c>
      <c r="BX6" s="36">
        <f t="shared" si="8"/>
        <v>62.43</v>
      </c>
      <c r="BY6" s="36">
        <f t="shared" si="8"/>
        <v>51.1</v>
      </c>
      <c r="BZ6" s="35" t="str">
        <f>IF(BZ7="","",IF(BZ7="-","【-】","【"&amp;SUBSTITUTE(TEXT(BZ7,"#,##0.00"),"-","△")&amp;"】"))</f>
        <v>【58.90】</v>
      </c>
      <c r="CA6" s="36" t="str">
        <f>IF(CA7="",NA(),CA7)</f>
        <v>-</v>
      </c>
      <c r="CB6" s="36" t="str">
        <f t="shared" ref="CB6:CJ6" si="9">IF(CB7="",NA(),CB7)</f>
        <v>-</v>
      </c>
      <c r="CC6" s="36" t="str">
        <f t="shared" si="9"/>
        <v>-</v>
      </c>
      <c r="CD6" s="36">
        <f t="shared" si="9"/>
        <v>346.5</v>
      </c>
      <c r="CE6" s="36">
        <f t="shared" si="9"/>
        <v>322.83</v>
      </c>
      <c r="CF6" s="36" t="str">
        <f t="shared" si="9"/>
        <v>-</v>
      </c>
      <c r="CG6" s="36" t="str">
        <f t="shared" si="9"/>
        <v>-</v>
      </c>
      <c r="CH6" s="36" t="str">
        <f t="shared" si="9"/>
        <v>-</v>
      </c>
      <c r="CI6" s="36">
        <f t="shared" si="9"/>
        <v>224.51</v>
      </c>
      <c r="CJ6" s="36">
        <f t="shared" si="9"/>
        <v>269.64</v>
      </c>
      <c r="CK6" s="35" t="str">
        <f>IF(CK7="","",IF(CK7="-","【-】","【"&amp;SUBSTITUTE(TEXT(CK7,"#,##0.00"),"-","△")&amp;"】"))</f>
        <v>【281.77】</v>
      </c>
      <c r="CL6" s="36" t="str">
        <f>IF(CL7="",NA(),CL7)</f>
        <v>-</v>
      </c>
      <c r="CM6" s="36" t="str">
        <f t="shared" ref="CM6:CU6" si="10">IF(CM7="",NA(),CM7)</f>
        <v>-</v>
      </c>
      <c r="CN6" s="36" t="str">
        <f t="shared" si="10"/>
        <v>-</v>
      </c>
      <c r="CO6" s="36">
        <f t="shared" si="10"/>
        <v>66.77</v>
      </c>
      <c r="CP6" s="36">
        <f t="shared" si="10"/>
        <v>67.290000000000006</v>
      </c>
      <c r="CQ6" s="36" t="str">
        <f t="shared" si="10"/>
        <v>-</v>
      </c>
      <c r="CR6" s="36" t="str">
        <f t="shared" si="10"/>
        <v>-</v>
      </c>
      <c r="CS6" s="36" t="str">
        <f t="shared" si="10"/>
        <v>-</v>
      </c>
      <c r="CT6" s="36">
        <f t="shared" si="10"/>
        <v>55.3</v>
      </c>
      <c r="CU6" s="36">
        <f t="shared" si="10"/>
        <v>54.14</v>
      </c>
      <c r="CV6" s="35" t="str">
        <f>IF(CV7="","",IF(CV7="-","【-】","【"&amp;SUBSTITUTE(TEXT(CV7,"#,##0.00"),"-","△")&amp;"】"))</f>
        <v>【50.55】</v>
      </c>
      <c r="CW6" s="36" t="str">
        <f>IF(CW7="",NA(),CW7)</f>
        <v>-</v>
      </c>
      <c r="CX6" s="36" t="str">
        <f t="shared" ref="CX6:DF6" si="11">IF(CX7="",NA(),CX7)</f>
        <v>-</v>
      </c>
      <c r="CY6" s="36" t="str">
        <f t="shared" si="11"/>
        <v>-</v>
      </c>
      <c r="CZ6" s="36">
        <f t="shared" si="11"/>
        <v>79.599999999999994</v>
      </c>
      <c r="DA6" s="36">
        <f t="shared" si="11"/>
        <v>79.66</v>
      </c>
      <c r="DB6" s="36" t="str">
        <f t="shared" si="11"/>
        <v>-</v>
      </c>
      <c r="DC6" s="36" t="str">
        <f t="shared" si="11"/>
        <v>-</v>
      </c>
      <c r="DD6" s="36" t="str">
        <f t="shared" si="11"/>
        <v>-</v>
      </c>
      <c r="DE6" s="36">
        <f t="shared" si="11"/>
        <v>78.319999999999993</v>
      </c>
      <c r="DF6" s="36">
        <f t="shared" si="11"/>
        <v>76.239999999999995</v>
      </c>
      <c r="DG6" s="35" t="str">
        <f>IF(DG7="","",IF(DG7="-","【-】","【"&amp;SUBSTITUTE(TEXT(DG7,"#,##0.00"),"-","△")&amp;"】"))</f>
        <v>【75.11】</v>
      </c>
      <c r="DH6" s="36" t="str">
        <f>IF(DH7="",NA(),DH7)</f>
        <v>-</v>
      </c>
      <c r="DI6" s="36" t="str">
        <f t="shared" ref="DI6:DQ6" si="12">IF(DI7="",NA(),DI7)</f>
        <v>-</v>
      </c>
      <c r="DJ6" s="36" t="str">
        <f t="shared" si="12"/>
        <v>-</v>
      </c>
      <c r="DK6" s="36">
        <f t="shared" si="12"/>
        <v>5.15</v>
      </c>
      <c r="DL6" s="36">
        <f t="shared" si="12"/>
        <v>9.1300000000000008</v>
      </c>
      <c r="DM6" s="36" t="str">
        <f t="shared" si="12"/>
        <v>-</v>
      </c>
      <c r="DN6" s="36" t="str">
        <f t="shared" si="12"/>
        <v>-</v>
      </c>
      <c r="DO6" s="36" t="str">
        <f t="shared" si="12"/>
        <v>-</v>
      </c>
      <c r="DP6" s="36">
        <f t="shared" si="12"/>
        <v>34.83</v>
      </c>
      <c r="DQ6" s="36">
        <f t="shared" si="12"/>
        <v>31.44</v>
      </c>
      <c r="DR6" s="35" t="str">
        <f>IF(DR7="","",IF(DR7="-","【-】","【"&amp;SUBSTITUTE(TEXT(DR7,"#,##0.00"),"-","△")&amp;"】"))</f>
        <v>【33.25】</v>
      </c>
      <c r="DS6" s="36" t="str">
        <f>IF(DS7="",NA(),DS7)</f>
        <v>-</v>
      </c>
      <c r="DT6" s="36" t="str">
        <f t="shared" ref="DT6:EB6" si="13">IF(DT7="",NA(),DT7)</f>
        <v>-</v>
      </c>
      <c r="DU6" s="36" t="str">
        <f t="shared" si="13"/>
        <v>-</v>
      </c>
      <c r="DV6" s="36">
        <f t="shared" si="13"/>
        <v>31.15</v>
      </c>
      <c r="DW6" s="36">
        <f t="shared" si="13"/>
        <v>30.69</v>
      </c>
      <c r="DX6" s="36" t="str">
        <f t="shared" si="13"/>
        <v>-</v>
      </c>
      <c r="DY6" s="36" t="str">
        <f t="shared" si="13"/>
        <v>-</v>
      </c>
      <c r="DZ6" s="36" t="str">
        <f t="shared" si="13"/>
        <v>-</v>
      </c>
      <c r="EA6" s="36">
        <f t="shared" si="13"/>
        <v>10.050000000000001</v>
      </c>
      <c r="EB6" s="36">
        <f t="shared" si="13"/>
        <v>10.78</v>
      </c>
      <c r="EC6" s="35" t="str">
        <f>IF(EC7="","",IF(EC7="-","【-】","【"&amp;SUBSTITUTE(TEXT(EC7,"#,##0.00"),"-","△")&amp;"】"))</f>
        <v>【17.19】</v>
      </c>
      <c r="ED6" s="36" t="str">
        <f>IF(ED7="",NA(),ED7)</f>
        <v>-</v>
      </c>
      <c r="EE6" s="36" t="str">
        <f t="shared" ref="EE6:EM6" si="14">IF(EE7="",NA(),EE7)</f>
        <v>-</v>
      </c>
      <c r="EF6" s="36" t="str">
        <f t="shared" si="14"/>
        <v>-</v>
      </c>
      <c r="EG6" s="36">
        <f t="shared" si="14"/>
        <v>0.8</v>
      </c>
      <c r="EH6" s="36">
        <f t="shared" si="14"/>
        <v>0.94</v>
      </c>
      <c r="EI6" s="36" t="str">
        <f t="shared" si="14"/>
        <v>-</v>
      </c>
      <c r="EJ6" s="36" t="str">
        <f t="shared" si="14"/>
        <v>-</v>
      </c>
      <c r="EK6" s="36" t="str">
        <f t="shared" si="14"/>
        <v>-</v>
      </c>
      <c r="EL6" s="36">
        <f t="shared" si="14"/>
        <v>0.19</v>
      </c>
      <c r="EM6" s="36">
        <f t="shared" si="14"/>
        <v>0.26</v>
      </c>
      <c r="EN6" s="35" t="str">
        <f>IF(EN7="","",IF(EN7="-","【-】","【"&amp;SUBSTITUTE(TEXT(EN7,"#,##0.00"),"-","△")&amp;"】"))</f>
        <v>【0.79】</v>
      </c>
    </row>
    <row r="7" spans="1:144" s="37" customFormat="1" x14ac:dyDescent="0.2">
      <c r="A7" s="29"/>
      <c r="B7" s="38">
        <v>2020</v>
      </c>
      <c r="C7" s="38">
        <v>452025</v>
      </c>
      <c r="D7" s="38">
        <v>46</v>
      </c>
      <c r="E7" s="38">
        <v>1</v>
      </c>
      <c r="F7" s="38">
        <v>0</v>
      </c>
      <c r="G7" s="38">
        <v>5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20.239999999999998</v>
      </c>
      <c r="P7" s="39">
        <v>4.4800000000000004</v>
      </c>
      <c r="Q7" s="39">
        <v>2343</v>
      </c>
      <c r="R7" s="39">
        <v>163571</v>
      </c>
      <c r="S7" s="39">
        <v>653.36</v>
      </c>
      <c r="T7" s="39">
        <v>250.35</v>
      </c>
      <c r="U7" s="39">
        <v>7294</v>
      </c>
      <c r="V7" s="39">
        <v>51.92</v>
      </c>
      <c r="W7" s="39">
        <v>140.49</v>
      </c>
      <c r="X7" s="39" t="s">
        <v>99</v>
      </c>
      <c r="Y7" s="39" t="s">
        <v>99</v>
      </c>
      <c r="Z7" s="39" t="s">
        <v>99</v>
      </c>
      <c r="AA7" s="39">
        <v>95.91</v>
      </c>
      <c r="AB7" s="39">
        <v>103.26</v>
      </c>
      <c r="AC7" s="39" t="s">
        <v>99</v>
      </c>
      <c r="AD7" s="39" t="s">
        <v>99</v>
      </c>
      <c r="AE7" s="39" t="s">
        <v>99</v>
      </c>
      <c r="AF7" s="39">
        <v>100.27</v>
      </c>
      <c r="AG7" s="39">
        <v>103.57</v>
      </c>
      <c r="AH7" s="39">
        <v>102.33</v>
      </c>
      <c r="AI7" s="39" t="s">
        <v>99</v>
      </c>
      <c r="AJ7" s="39" t="s">
        <v>99</v>
      </c>
      <c r="AK7" s="39" t="s">
        <v>99</v>
      </c>
      <c r="AL7" s="39">
        <v>20.11</v>
      </c>
      <c r="AM7" s="39">
        <v>25.62</v>
      </c>
      <c r="AN7" s="39" t="s">
        <v>99</v>
      </c>
      <c r="AO7" s="39" t="s">
        <v>99</v>
      </c>
      <c r="AP7" s="39" t="s">
        <v>99</v>
      </c>
      <c r="AQ7" s="39">
        <v>8.57</v>
      </c>
      <c r="AR7" s="39">
        <v>5.78</v>
      </c>
      <c r="AS7" s="39">
        <v>31.02</v>
      </c>
      <c r="AT7" s="39" t="s">
        <v>99</v>
      </c>
      <c r="AU7" s="39" t="s">
        <v>99</v>
      </c>
      <c r="AV7" s="39" t="s">
        <v>99</v>
      </c>
      <c r="AW7" s="39">
        <v>118.21</v>
      </c>
      <c r="AX7" s="39">
        <v>209.01</v>
      </c>
      <c r="AY7" s="39" t="s">
        <v>99</v>
      </c>
      <c r="AZ7" s="39" t="s">
        <v>99</v>
      </c>
      <c r="BA7" s="39" t="s">
        <v>99</v>
      </c>
      <c r="BB7" s="39">
        <v>139.66999999999999</v>
      </c>
      <c r="BC7" s="39">
        <v>92.24</v>
      </c>
      <c r="BD7" s="39">
        <v>186.73</v>
      </c>
      <c r="BE7" s="39" t="s">
        <v>99</v>
      </c>
      <c r="BF7" s="39" t="s">
        <v>99</v>
      </c>
      <c r="BG7" s="39" t="s">
        <v>99</v>
      </c>
      <c r="BH7" s="39">
        <v>2556.37</v>
      </c>
      <c r="BI7" s="39">
        <v>2801.25</v>
      </c>
      <c r="BJ7" s="39" t="s">
        <v>99</v>
      </c>
      <c r="BK7" s="39" t="s">
        <v>99</v>
      </c>
      <c r="BL7" s="39" t="s">
        <v>99</v>
      </c>
      <c r="BM7" s="39">
        <v>1390.57</v>
      </c>
      <c r="BN7" s="39">
        <v>1546.97</v>
      </c>
      <c r="BO7" s="39">
        <v>1187.5</v>
      </c>
      <c r="BP7" s="39" t="s">
        <v>99</v>
      </c>
      <c r="BQ7" s="39" t="s">
        <v>99</v>
      </c>
      <c r="BR7" s="39" t="s">
        <v>99</v>
      </c>
      <c r="BS7" s="39">
        <v>33.42</v>
      </c>
      <c r="BT7" s="39">
        <v>35.72</v>
      </c>
      <c r="BU7" s="39" t="s">
        <v>99</v>
      </c>
      <c r="BV7" s="39" t="s">
        <v>99</v>
      </c>
      <c r="BW7" s="39" t="s">
        <v>99</v>
      </c>
      <c r="BX7" s="39">
        <v>62.43</v>
      </c>
      <c r="BY7" s="39">
        <v>51.1</v>
      </c>
      <c r="BZ7" s="39">
        <v>58.9</v>
      </c>
      <c r="CA7" s="39" t="s">
        <v>99</v>
      </c>
      <c r="CB7" s="39" t="s">
        <v>99</v>
      </c>
      <c r="CC7" s="39" t="s">
        <v>99</v>
      </c>
      <c r="CD7" s="39">
        <v>346.5</v>
      </c>
      <c r="CE7" s="39">
        <v>322.83</v>
      </c>
      <c r="CF7" s="39" t="s">
        <v>99</v>
      </c>
      <c r="CG7" s="39" t="s">
        <v>99</v>
      </c>
      <c r="CH7" s="39" t="s">
        <v>99</v>
      </c>
      <c r="CI7" s="39">
        <v>224.51</v>
      </c>
      <c r="CJ7" s="39">
        <v>269.64</v>
      </c>
      <c r="CK7" s="39">
        <v>281.77</v>
      </c>
      <c r="CL7" s="39" t="s">
        <v>99</v>
      </c>
      <c r="CM7" s="39" t="s">
        <v>99</v>
      </c>
      <c r="CN7" s="39" t="s">
        <v>99</v>
      </c>
      <c r="CO7" s="39">
        <v>66.77</v>
      </c>
      <c r="CP7" s="39">
        <v>67.290000000000006</v>
      </c>
      <c r="CQ7" s="39" t="s">
        <v>99</v>
      </c>
      <c r="CR7" s="39" t="s">
        <v>99</v>
      </c>
      <c r="CS7" s="39" t="s">
        <v>99</v>
      </c>
      <c r="CT7" s="39">
        <v>55.3</v>
      </c>
      <c r="CU7" s="39">
        <v>54.14</v>
      </c>
      <c r="CV7" s="39">
        <v>50.55</v>
      </c>
      <c r="CW7" s="39" t="s">
        <v>99</v>
      </c>
      <c r="CX7" s="39" t="s">
        <v>99</v>
      </c>
      <c r="CY7" s="39" t="s">
        <v>99</v>
      </c>
      <c r="CZ7" s="39">
        <v>79.599999999999994</v>
      </c>
      <c r="DA7" s="39">
        <v>79.66</v>
      </c>
      <c r="DB7" s="39" t="s">
        <v>99</v>
      </c>
      <c r="DC7" s="39" t="s">
        <v>99</v>
      </c>
      <c r="DD7" s="39" t="s">
        <v>99</v>
      </c>
      <c r="DE7" s="39">
        <v>78.319999999999993</v>
      </c>
      <c r="DF7" s="39">
        <v>76.239999999999995</v>
      </c>
      <c r="DG7" s="39">
        <v>75.11</v>
      </c>
      <c r="DH7" s="39" t="s">
        <v>99</v>
      </c>
      <c r="DI7" s="39" t="s">
        <v>99</v>
      </c>
      <c r="DJ7" s="39" t="s">
        <v>99</v>
      </c>
      <c r="DK7" s="39">
        <v>5.15</v>
      </c>
      <c r="DL7" s="39">
        <v>9.1300000000000008</v>
      </c>
      <c r="DM7" s="39" t="s">
        <v>99</v>
      </c>
      <c r="DN7" s="39" t="s">
        <v>99</v>
      </c>
      <c r="DO7" s="39" t="s">
        <v>99</v>
      </c>
      <c r="DP7" s="39">
        <v>34.83</v>
      </c>
      <c r="DQ7" s="39">
        <v>31.44</v>
      </c>
      <c r="DR7" s="39">
        <v>33.25</v>
      </c>
      <c r="DS7" s="39" t="s">
        <v>99</v>
      </c>
      <c r="DT7" s="39" t="s">
        <v>99</v>
      </c>
      <c r="DU7" s="39" t="s">
        <v>99</v>
      </c>
      <c r="DV7" s="39">
        <v>31.15</v>
      </c>
      <c r="DW7" s="39">
        <v>30.69</v>
      </c>
      <c r="DX7" s="39" t="s">
        <v>99</v>
      </c>
      <c r="DY7" s="39" t="s">
        <v>99</v>
      </c>
      <c r="DZ7" s="39" t="s">
        <v>99</v>
      </c>
      <c r="EA7" s="39">
        <v>10.050000000000001</v>
      </c>
      <c r="EB7" s="39">
        <v>10.78</v>
      </c>
      <c r="EC7" s="39">
        <v>17.190000000000001</v>
      </c>
      <c r="ED7" s="39" t="s">
        <v>99</v>
      </c>
      <c r="EE7" s="39" t="s">
        <v>99</v>
      </c>
      <c r="EF7" s="39" t="s">
        <v>99</v>
      </c>
      <c r="EG7" s="39">
        <v>0.8</v>
      </c>
      <c r="EH7" s="39">
        <v>0.94</v>
      </c>
      <c r="EI7" s="39" t="s">
        <v>99</v>
      </c>
      <c r="EJ7" s="39" t="s">
        <v>99</v>
      </c>
      <c r="EK7" s="39" t="s">
        <v>99</v>
      </c>
      <c r="EL7" s="39">
        <v>0.19</v>
      </c>
      <c r="EM7" s="39">
        <v>0.26</v>
      </c>
      <c r="EN7" s="39">
        <v>0.79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2">
      <c r="B13" t="s">
        <v>107</v>
      </c>
      <c r="C13" t="s">
        <v>107</v>
      </c>
      <c r="D13" t="s">
        <v>107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2022-01-25T00:59:19Z</cp:lastPrinted>
  <dcterms:created xsi:type="dcterms:W3CDTF">2021-12-03T06:59:08Z</dcterms:created>
  <dcterms:modified xsi:type="dcterms:W3CDTF">2022-02-21T04:10:21Z</dcterms:modified>
  <cp:category/>
</cp:coreProperties>
</file>