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2簡易水道事業\"/>
    </mc:Choice>
  </mc:AlternateContent>
  <xr:revisionPtr revIDLastSave="0" documentId="13_ncr:1_{96AC82E5-CE17-4E35-B7E3-06EB43C0F999}" xr6:coauthVersionLast="47" xr6:coauthVersionMax="47" xr10:uidLastSave="{00000000-0000-0000-0000-000000000000}"/>
  <workbookProtection workbookAlgorithmName="SHA-512" workbookHashValue="mf3J1E7ImOBT0wYCTtMHULMjT2UDUiUWBM2QjFu/rwC3aglWR0043KoZjy9+BD3OF6mPwNJiHtD3NPQF9qssvA==" workbookSaltValue="nOoSKFD5cAHQEEhOt9Hqb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I10" i="4"/>
  <c r="BB8" i="4"/>
  <c r="AT8" i="4"/>
  <c r="AL8" i="4"/>
  <c r="AD8" i="4"/>
  <c r="W8" i="4"/>
  <c r="P8" i="4"/>
  <c r="I8" i="4"/>
  <c r="B8" i="4"/>
  <c r="B6" i="4"/>
</calcChain>
</file>

<file path=xl/sharedStrings.xml><?xml version="1.0" encoding="utf-8"?>
<sst xmlns="http://schemas.openxmlformats.org/spreadsheetml/2006/main" count="294" uniqueCount="115">
  <si>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</si>
  <si>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</si>
  <si>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</si>
  <si>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</si>
  <si>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</si>
  <si>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</si>
  <si>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</si>
  <si>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</si>
  <si>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</si>
  <si>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</si>
  <si>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</si>
  <si>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</si>
  <si>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</si>
  <si>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</si>
  <si>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</si>
  <si>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</si>
  <si>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</si>
  <si>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</si>
  <si>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</si>
  <si>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</si>
  <si>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</si>
  <si>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</si>
  <si>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</si>
  <si>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</si>
  <si>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</si>
  <si>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</si>
  <si>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</si>
  <si>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</si>
  <si>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</si>
  <si>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</si>
  <si>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</si>
  <si>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</si>
  <si>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</si>
  <si>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</si>
  <si>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</si>
  <si>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</si>
  <si>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</si>
  <si>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</si>
  <si>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</si>
  <si>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</si>
  <si>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</si>
  <si>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</si>
  <si>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</si>
  <si>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</si>
  <si>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</si>
  <si>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</si>
  <si>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</si>
  <si>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</si>
  <si>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</si>
  <si>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</si>
  <si>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</si>
  <si>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</si>
  <si>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</si>
  <si>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</si>
  <si>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</si>
  <si>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</si>
  <si>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</si>
  <si>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</si>
  <si>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</si>
  <si>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</si>
  <si>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</si>
  <si>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</si>
  <si>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</si>
  <si>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</si>
  <si>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</si>
  <si>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</si>
  <si>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</si>
  <si>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</si>
  <si>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</si>
  <si>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</si>
  <si>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</si>
  <si>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</si>
  <si>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</si>
  <si>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</si>
  <si>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</si>
  <si>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</si>
  <si>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</si>
  <si>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</si>
  <si>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</si>
  <si>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</si>
  <si>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</si>
  <si>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</si>
  <si>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</si>
  <si>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</si>
  <si>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</si>
  <si>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</si>
  <si>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</si>
  <si>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</si>
  <si>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</si>
  <si>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</si>
  <si>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</si>
  <si>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</si>
  <si>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</si>
  <si>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</si>
  <si>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</si>
  <si>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</si>
  <si>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</si>
  <si>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</si>
  <si>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</si>
  <si>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</si>
  <si>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</si>
  <si>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</si>
  <si>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</si>
  <si>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</si>
  <si>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</si>
  <si>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</si>
  <si>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</si>
  <si>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</si>
  <si>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</si>
  <si>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</si>
  <si>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</si>
  <si>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</si>
  <si>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「経常収支比率」は100％を上回っており、累積欠損金比率は0％であるが、流動比率が51.72％と低い水準にあります。 　　　　　　　　　　　　　　　　　　　　　　「料金回収率」を見ると類似団体及び全国平均を大きく下回っており、給水にかかる費用を料金収入で賄えず一般会計からの繰入金への依存度が高い状況にあります。
　また、一般的に簡易水道事業は事業規模が小さいことから、その著しく高い設備への投資により「給水原価」が高額となり料金収入のみでは経営が困難となっているのが現状です。
　「企業債残高対給水収益比率」は、料金収入の減少に加え、企業債の借入により類似団体及び全国平均を大きく上回っていますが、安全で安定的に水を供給するための耐塩素性病原生物に対する浄水設備や送水管の整備等、必要不可欠な施設の整備によるものです。
「施設利用率」は類似団体平均を上回っており、直近の最大稼働率は約59.0％、負荷率は、72.4％であり施設規模はほぼ適正な範囲にあると考えられます。
　「有収率」については類似団体及び全国平均を下回っており、漏水調査や漏水多発地域の管路の布設替等により有収率の向上を図り効率性を高める必要があります。
</t>
    <rPh sb="1" eb="3">
      <t>ケイジョウ</t>
    </rPh>
    <rPh sb="3" eb="5">
      <t>シュウシ</t>
    </rPh>
    <rPh sb="5" eb="7">
      <t>ヒリツ</t>
    </rPh>
    <rPh sb="21" eb="23">
      <t>ルイセキ</t>
    </rPh>
    <rPh sb="23" eb="25">
      <t>ケッソン</t>
    </rPh>
    <rPh sb="25" eb="26">
      <t>キン</t>
    </rPh>
    <rPh sb="26" eb="28">
      <t>ヒリツ</t>
    </rPh>
    <rPh sb="36" eb="38">
      <t>リュウドウ</t>
    </rPh>
    <rPh sb="38" eb="40">
      <t>ヒリツ</t>
    </rPh>
    <rPh sb="48" eb="49">
      <t>ヒク</t>
    </rPh>
    <rPh sb="50" eb="52">
      <t>スイジュン</t>
    </rPh>
    <rPh sb="89" eb="90">
      <t>ミ</t>
    </rPh>
    <rPh sb="103" eb="104">
      <t>オオ</t>
    </rPh>
    <rPh sb="122" eb="124">
      <t>リョウキン</t>
    </rPh>
    <rPh sb="124" eb="126">
      <t>シュウニュウ</t>
    </rPh>
    <rPh sb="130" eb="134">
      <t>イッパンカイケイ</t>
    </rPh>
    <rPh sb="142" eb="145">
      <t>イゾンド</t>
    </rPh>
    <rPh sb="146" eb="147">
      <t>タカ</t>
    </rPh>
    <rPh sb="257" eb="259">
      <t>リョウキン</t>
    </rPh>
    <rPh sb="259" eb="261">
      <t>シュウニュウ</t>
    </rPh>
    <rPh sb="262" eb="264">
      <t>ゲンショウ</t>
    </rPh>
    <rPh sb="265" eb="266">
      <t>クワ</t>
    </rPh>
    <rPh sb="268" eb="271">
      <t>キギョウサイ</t>
    </rPh>
    <rPh sb="272" eb="273">
      <t>カ</t>
    </rPh>
    <rPh sb="273" eb="274">
      <t>イ</t>
    </rPh>
    <rPh sb="288" eb="289">
      <t>オオ</t>
    </rPh>
    <rPh sb="291" eb="293">
      <t>ウワマワ</t>
    </rPh>
    <rPh sb="333" eb="336">
      <t>ソウスイカン</t>
    </rPh>
    <rPh sb="347" eb="349">
      <t>シセツ</t>
    </rPh>
    <rPh sb="350" eb="352">
      <t>セイビ</t>
    </rPh>
    <rPh sb="373" eb="375">
      <t>ヘイキン</t>
    </rPh>
    <rPh sb="419" eb="421">
      <t>テキセイ</t>
    </rPh>
    <rPh sb="422" eb="424">
      <t>ハンイ</t>
    </rPh>
    <rPh sb="447" eb="449">
      <t>ルイジ</t>
    </rPh>
    <rPh sb="449" eb="451">
      <t>ダンタイ</t>
    </rPh>
    <rPh sb="451" eb="452">
      <t>オヨ</t>
    </rPh>
    <rPh sb="453" eb="455">
      <t>ゼンコク</t>
    </rPh>
    <rPh sb="455" eb="457">
      <t>ヘイキン</t>
    </rPh>
    <rPh sb="458" eb="460">
      <t>シタマワ</t>
    </rPh>
    <phoneticPr fontId="4"/>
  </si>
  <si>
    <r>
      <t>　法定耐用年数を超えた管路がないため、経年化の状況を示す「</t>
    </r>
    <r>
      <rPr>
        <sz val="11"/>
        <rFont val="ＭＳ ゴシック"/>
        <family val="3"/>
        <charset val="128"/>
      </rPr>
      <t>管路経年化率」は０となっています。</t>
    </r>
    <r>
      <rPr>
        <sz val="11"/>
        <color theme="1"/>
        <rFont val="ＭＳ ゴシック"/>
        <family val="3"/>
        <charset val="128"/>
      </rPr>
      <t>漏水等による布設替も行わなかったため「管路更新率」</t>
    </r>
    <r>
      <rPr>
        <sz val="11"/>
        <rFont val="ＭＳ ゴシック"/>
        <family val="3"/>
        <charset val="128"/>
      </rPr>
      <t>も</t>
    </r>
    <r>
      <rPr>
        <sz val="11"/>
        <color theme="1"/>
        <rFont val="ＭＳ ゴシック"/>
        <family val="3"/>
        <charset val="128"/>
      </rPr>
      <t>０となっています。</t>
    </r>
    <rPh sb="46" eb="48">
      <t>ロウスイ</t>
    </rPh>
    <rPh sb="48" eb="49">
      <t>トウ</t>
    </rPh>
    <rPh sb="52" eb="54">
      <t>カンフセツ</t>
    </rPh>
    <rPh sb="54" eb="55">
      <t>ガ</t>
    </rPh>
    <rPh sb="56" eb="57">
      <t>オコナ</t>
    </rPh>
    <rPh sb="65" eb="67">
      <t>カンロ</t>
    </rPh>
    <rPh sb="67" eb="69">
      <t>コウシン</t>
    </rPh>
    <rPh sb="69" eb="70">
      <t>リツ</t>
    </rPh>
    <phoneticPr fontId="4"/>
  </si>
  <si>
    <t>　経営状況については,料金収入で費用を賄えず一般会計からの繰入金に依存している状況にあり、企業債残高対給水収益比率の水準も高いことから、今後の施設更新等の財源を確保するために、上水道事業と合わせて料金改定を令和4年4月から行う予定としております。
　施設の老朽化については、管路において法定耐用年数を超えたものはありませんが、施設全体の更新には多大な費用を要することから、重要度・優先度を踏まえた更新投資の平準化を図り、計画的・効率的な施設の更新を行うこととしております。
　</t>
    <rPh sb="1" eb="3">
      <t>ケイエイ</t>
    </rPh>
    <rPh sb="3" eb="5">
      <t>ジョウキョウ</t>
    </rPh>
    <rPh sb="11" eb="13">
      <t>リョウキン</t>
    </rPh>
    <rPh sb="13" eb="15">
      <t>シュウニュウ</t>
    </rPh>
    <rPh sb="16" eb="18">
      <t>ヒヨウ</t>
    </rPh>
    <rPh sb="19" eb="20">
      <t>マカナ</t>
    </rPh>
    <rPh sb="22" eb="24">
      <t>イッパン</t>
    </rPh>
    <rPh sb="24" eb="26">
      <t>カイケイ</t>
    </rPh>
    <rPh sb="29" eb="31">
      <t>クリイレ</t>
    </rPh>
    <rPh sb="31" eb="32">
      <t>キン</t>
    </rPh>
    <rPh sb="33" eb="35">
      <t>イゾン</t>
    </rPh>
    <rPh sb="39" eb="41">
      <t>ジョウキョウ</t>
    </rPh>
    <rPh sb="45" eb="47">
      <t>キギョウ</t>
    </rPh>
    <rPh sb="47" eb="48">
      <t>サイ</t>
    </rPh>
    <rPh sb="48" eb="50">
      <t>ザンダカ</t>
    </rPh>
    <rPh sb="50" eb="51">
      <t>タイ</t>
    </rPh>
    <rPh sb="51" eb="53">
      <t>キュウスイ</t>
    </rPh>
    <rPh sb="53" eb="55">
      <t>シュウエキ</t>
    </rPh>
    <rPh sb="55" eb="57">
      <t>ヒリツ</t>
    </rPh>
    <rPh sb="58" eb="60">
      <t>スイジュン</t>
    </rPh>
    <rPh sb="61" eb="62">
      <t>タカ</t>
    </rPh>
    <rPh sb="68" eb="70">
      <t>コンゴ</t>
    </rPh>
    <rPh sb="71" eb="73">
      <t>シセツ</t>
    </rPh>
    <rPh sb="73" eb="75">
      <t>コウシン</t>
    </rPh>
    <rPh sb="75" eb="76">
      <t>トウ</t>
    </rPh>
    <rPh sb="77" eb="79">
      <t>ザイゲン</t>
    </rPh>
    <rPh sb="80" eb="82">
      <t>カクホ</t>
    </rPh>
    <rPh sb="88" eb="93">
      <t>ジョウスイドウジギョウ</t>
    </rPh>
    <rPh sb="94" eb="95">
      <t>ア</t>
    </rPh>
    <rPh sb="98" eb="100">
      <t>リョウキン</t>
    </rPh>
    <rPh sb="100" eb="102">
      <t>カイテイ</t>
    </rPh>
    <rPh sb="103" eb="105">
      <t>レイワ</t>
    </rPh>
    <rPh sb="106" eb="107">
      <t>ネン</t>
    </rPh>
    <rPh sb="108" eb="109">
      <t>ツキ</t>
    </rPh>
    <rPh sb="111" eb="112">
      <t>オコナ</t>
    </rPh>
    <rPh sb="113" eb="115">
      <t>ヨテイ</t>
    </rPh>
    <rPh sb="125" eb="127">
      <t>シセツ</t>
    </rPh>
    <rPh sb="128" eb="131">
      <t>ロウキュウカ</t>
    </rPh>
    <rPh sb="186" eb="189">
      <t>ジュウヨウド</t>
    </rPh>
    <rPh sb="190" eb="193">
      <t>ユウセンド</t>
    </rPh>
    <rPh sb="194" eb="195">
      <t>フ</t>
    </rPh>
    <rPh sb="198" eb="200">
      <t>コウシン</t>
    </rPh>
    <rPh sb="200" eb="202">
      <t>トウシ</t>
    </rPh>
    <rPh sb="203" eb="206">
      <t>ヘイジュンカ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</si>
</sst>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04-4BFE-B461-CE4EB7C6B0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0.25</c:v>
                </c:pt>
                <c:pt idx="4">
                  <c:v>0.96</c:v>
                </c:pt>
              </c:numCache>
            </c:numRef>
          </c:val>
          <c:smooth val="0"/>
          <c:extLst>
            <c:ext xmlns:c16="http://schemas.microsoft.com/office/drawing/2014/chart" uri="{C3380CC4-5D6E-409C-BE32-E72D297353CC}">
              <c16:uniqueId val="{00000001-DA04-4BFE-B461-CE4EB7C6B0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54.8</c:v>
                </c:pt>
                <c:pt idx="4">
                  <c:v>58.95</c:v>
                </c:pt>
              </c:numCache>
            </c:numRef>
          </c:val>
          <c:extLst>
            <c:ext xmlns:c16="http://schemas.microsoft.com/office/drawing/2014/chart" uri="{C3380CC4-5D6E-409C-BE32-E72D297353CC}">
              <c16:uniqueId val="{00000000-D405-469E-8D30-AF7213A49E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49.65</c:v>
                </c:pt>
                <c:pt idx="4">
                  <c:v>51.52</c:v>
                </c:pt>
              </c:numCache>
            </c:numRef>
          </c:val>
          <c:smooth val="0"/>
          <c:extLst>
            <c:ext xmlns:c16="http://schemas.microsoft.com/office/drawing/2014/chart" uri="{C3380CC4-5D6E-409C-BE32-E72D297353CC}">
              <c16:uniqueId val="{00000001-D405-469E-8D30-AF7213A49E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59.99</c:v>
                </c:pt>
                <c:pt idx="4">
                  <c:v>59.78</c:v>
                </c:pt>
              </c:numCache>
            </c:numRef>
          </c:val>
          <c:extLst>
            <c:ext xmlns:c16="http://schemas.microsoft.com/office/drawing/2014/chart" uri="{C3380CC4-5D6E-409C-BE32-E72D297353CC}">
              <c16:uniqueId val="{00000000-B323-4F75-9F31-F0612CB883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64.03</c:v>
                </c:pt>
                <c:pt idx="4">
                  <c:v>61.29</c:v>
                </c:pt>
              </c:numCache>
            </c:numRef>
          </c:val>
          <c:smooth val="0"/>
          <c:extLst>
            <c:ext xmlns:c16="http://schemas.microsoft.com/office/drawing/2014/chart" uri="{C3380CC4-5D6E-409C-BE32-E72D297353CC}">
              <c16:uniqueId val="{00000001-B323-4F75-9F31-F0612CB883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114.24</c:v>
                </c:pt>
                <c:pt idx="4">
                  <c:v>107.07</c:v>
                </c:pt>
              </c:numCache>
            </c:numRef>
          </c:val>
          <c:extLst>
            <c:ext xmlns:c16="http://schemas.microsoft.com/office/drawing/2014/chart" uri="{C3380CC4-5D6E-409C-BE32-E72D297353CC}">
              <c16:uniqueId val="{00000000-BADD-4498-B30A-313AE7A3F3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88.54</c:v>
                </c:pt>
                <c:pt idx="4">
                  <c:v>97.61</c:v>
                </c:pt>
              </c:numCache>
            </c:numRef>
          </c:val>
          <c:smooth val="0"/>
          <c:extLst>
            <c:ext xmlns:c16="http://schemas.microsoft.com/office/drawing/2014/chart" uri="{C3380CC4-5D6E-409C-BE32-E72D297353CC}">
              <c16:uniqueId val="{00000001-BADD-4498-B30A-313AE7A3F3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4.2300000000000004</c:v>
                </c:pt>
                <c:pt idx="4">
                  <c:v>8.43</c:v>
                </c:pt>
              </c:numCache>
            </c:numRef>
          </c:val>
          <c:extLst>
            <c:ext xmlns:c16="http://schemas.microsoft.com/office/drawing/2014/chart" uri="{C3380CC4-5D6E-409C-BE32-E72D297353CC}">
              <c16:uniqueId val="{00000000-F97D-4795-A45B-7D268A765E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29.03</c:v>
                </c:pt>
                <c:pt idx="4">
                  <c:v>24.16</c:v>
                </c:pt>
              </c:numCache>
            </c:numRef>
          </c:val>
          <c:smooth val="0"/>
          <c:extLst>
            <c:ext xmlns:c16="http://schemas.microsoft.com/office/drawing/2014/chart" uri="{C3380CC4-5D6E-409C-BE32-E72D297353CC}">
              <c16:uniqueId val="{00000001-F97D-4795-A45B-7D268A765E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9E1-4750-B853-D5357E2365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11.18</c:v>
                </c:pt>
                <c:pt idx="4">
                  <c:v>18.829999999999998</c:v>
                </c:pt>
              </c:numCache>
            </c:numRef>
          </c:val>
          <c:smooth val="0"/>
          <c:extLst>
            <c:ext xmlns:c16="http://schemas.microsoft.com/office/drawing/2014/chart" uri="{C3380CC4-5D6E-409C-BE32-E72D297353CC}">
              <c16:uniqueId val="{00000001-E9E1-4750-B853-D5357E2365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57-4D71-ABB8-1A3A75190E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163.30000000000001</c:v>
                </c:pt>
                <c:pt idx="4">
                  <c:v>143.65</c:v>
                </c:pt>
              </c:numCache>
            </c:numRef>
          </c:val>
          <c:smooth val="0"/>
          <c:extLst>
            <c:ext xmlns:c16="http://schemas.microsoft.com/office/drawing/2014/chart" uri="{C3380CC4-5D6E-409C-BE32-E72D297353CC}">
              <c16:uniqueId val="{00000001-6957-4D71-ABB8-1A3A75190E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37.43</c:v>
                </c:pt>
                <c:pt idx="4">
                  <c:v>51.72</c:v>
                </c:pt>
              </c:numCache>
            </c:numRef>
          </c:val>
          <c:extLst>
            <c:ext xmlns:c16="http://schemas.microsoft.com/office/drawing/2014/chart" uri="{C3380CC4-5D6E-409C-BE32-E72D297353CC}">
              <c16:uniqueId val="{00000000-6D11-4E79-A60F-6134EA7F3E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86.33</c:v>
                </c:pt>
                <c:pt idx="4">
                  <c:v>94.01</c:v>
                </c:pt>
              </c:numCache>
            </c:numRef>
          </c:val>
          <c:smooth val="0"/>
          <c:extLst>
            <c:ext xmlns:c16="http://schemas.microsoft.com/office/drawing/2014/chart" uri="{C3380CC4-5D6E-409C-BE32-E72D297353CC}">
              <c16:uniqueId val="{00000001-6D11-4E79-A60F-6134EA7F3E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9560.81</c:v>
                </c:pt>
                <c:pt idx="4">
                  <c:v>8080.25</c:v>
                </c:pt>
              </c:numCache>
            </c:numRef>
          </c:val>
          <c:extLst>
            <c:ext xmlns:c16="http://schemas.microsoft.com/office/drawing/2014/chart" uri="{C3380CC4-5D6E-409C-BE32-E72D297353CC}">
              <c16:uniqueId val="{00000000-2E60-4692-BA7A-8BDFE261A1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1077.8499999999999</c:v>
                </c:pt>
                <c:pt idx="4">
                  <c:v>1421.84</c:v>
                </c:pt>
              </c:numCache>
            </c:numRef>
          </c:val>
          <c:smooth val="0"/>
          <c:extLst>
            <c:ext xmlns:c16="http://schemas.microsoft.com/office/drawing/2014/chart" uri="{C3380CC4-5D6E-409C-BE32-E72D297353CC}">
              <c16:uniqueId val="{00000001-2E60-4692-BA7A-8BDFE261A1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9.85</c:v>
                </c:pt>
                <c:pt idx="4">
                  <c:v>10.17</c:v>
                </c:pt>
              </c:numCache>
            </c:numRef>
          </c:val>
          <c:extLst>
            <c:ext xmlns:c16="http://schemas.microsoft.com/office/drawing/2014/chart" uri="{C3380CC4-5D6E-409C-BE32-E72D297353CC}">
              <c16:uniqueId val="{00000000-2E53-4C38-BEAA-B8686B1DDA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46.51</c:v>
                </c:pt>
                <c:pt idx="4">
                  <c:v>35.72</c:v>
                </c:pt>
              </c:numCache>
            </c:numRef>
          </c:val>
          <c:smooth val="0"/>
          <c:extLst>
            <c:ext xmlns:c16="http://schemas.microsoft.com/office/drawing/2014/chart" uri="{C3380CC4-5D6E-409C-BE32-E72D297353CC}">
              <c16:uniqueId val="{00000001-2E53-4C38-BEAA-B8686B1DDA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1783.91</c:v>
                </c:pt>
                <c:pt idx="4">
                  <c:v>1686.27</c:v>
                </c:pt>
              </c:numCache>
            </c:numRef>
          </c:val>
          <c:extLst>
            <c:ext xmlns:c16="http://schemas.microsoft.com/office/drawing/2014/chart" uri="{C3380CC4-5D6E-409C-BE32-E72D297353CC}">
              <c16:uniqueId val="{00000000-836C-42B3-A245-8840D82408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481.17</c:v>
                </c:pt>
                <c:pt idx="4">
                  <c:v>471.3</c:v>
                </c:pt>
              </c:numCache>
            </c:numRef>
          </c:val>
          <c:smooth val="0"/>
          <c:extLst>
            <c:ext xmlns:c16="http://schemas.microsoft.com/office/drawing/2014/chart" uri="{C3380CC4-5D6E-409C-BE32-E72D297353CC}">
              <c16:uniqueId val="{00000001-836C-42B3-A245-8840D82408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西都市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29648</v>
      </c>
      <c r="AM8" s="61"/>
      <c r="AN8" s="61"/>
      <c r="AO8" s="61"/>
      <c r="AP8" s="61"/>
      <c r="AQ8" s="61"/>
      <c r="AR8" s="61"/>
      <c r="AS8" s="61"/>
      <c r="AT8" s="52">
        <f>データ!$S$6</f>
        <v>438.79</v>
      </c>
      <c r="AU8" s="53"/>
      <c r="AV8" s="53"/>
      <c r="AW8" s="53"/>
      <c r="AX8" s="53"/>
      <c r="AY8" s="53"/>
      <c r="AZ8" s="53"/>
      <c r="BA8" s="53"/>
      <c r="BB8" s="54">
        <f>データ!$T$6</f>
        <v>67.569999999999993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40.64</v>
      </c>
      <c r="J10" s="53"/>
      <c r="K10" s="53"/>
      <c r="L10" s="53"/>
      <c r="M10" s="53"/>
      <c r="N10" s="53"/>
      <c r="O10" s="64"/>
      <c r="P10" s="54">
        <f>データ!$P$6</f>
        <v>0.48</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135</v>
      </c>
      <c r="AM10" s="61"/>
      <c r="AN10" s="61"/>
      <c r="AO10" s="61"/>
      <c r="AP10" s="61"/>
      <c r="AQ10" s="61"/>
      <c r="AR10" s="61"/>
      <c r="AS10" s="61"/>
      <c r="AT10" s="52">
        <f>データ!$V$6</f>
        <v>0.4</v>
      </c>
      <c r="AU10" s="53"/>
      <c r="AV10" s="53"/>
      <c r="AW10" s="53"/>
      <c r="AX10" s="53"/>
      <c r="AY10" s="53"/>
      <c r="AZ10" s="53"/>
      <c r="BA10" s="53"/>
      <c r="BB10" s="54">
        <f>データ!$W$6</f>
        <v>337.5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MLSZoHsjRVOYZsF9ETt1SwpL06rjTywCzD6qkByBWGe6ymONWay5UI4JY/iEY24ZrmN2Ch+JC3fkacy28l3d0A==" saltValue="qc57JcQgmXALOZ975/Ct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452084</v>
      </c>
      <c r="D6" s="34">
        <f t="shared" si="3"/>
        <v>46</v>
      </c>
      <c r="E6" s="34">
        <f t="shared" si="3"/>
        <v>1</v>
      </c>
      <c r="F6" s="34">
        <f t="shared" si="3"/>
        <v>0</v>
      </c>
      <c r="G6" s="34">
        <f t="shared" si="3"/>
        <v>5</v>
      </c>
      <c r="H6" s="34" t="str">
        <f t="shared" si="3"/>
        <v>宮崎県　西都市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40.64</v>
      </c>
      <c r="P6" s="35">
        <f t="shared" si="3"/>
        <v>0.48</v>
      </c>
      <c r="Q6" s="35">
        <f t="shared" si="3"/>
        <v>3014</v>
      </c>
      <c r="R6" s="35">
        <f t="shared" si="3"/>
        <v>29648</v>
      </c>
      <c r="S6" s="35">
        <f t="shared" si="3"/>
        <v>438.79</v>
      </c>
      <c r="T6" s="35">
        <f t="shared" si="3"/>
        <v>67.569999999999993</v>
      </c>
      <c r="U6" s="35">
        <f t="shared" si="3"/>
        <v>135</v>
      </c>
      <c r="V6" s="35">
        <f t="shared" si="3"/>
        <v>0.4</v>
      </c>
      <c r="W6" s="35">
        <f t="shared" si="3"/>
        <v>337.5</v>
      </c>
      <c r="X6" s="36" t="str">
        <f>IF(X7="",NA(),X7)</f>
        <v>-</v>
      </c>
      <c r="Y6" s="36" t="str">
        <f t="shared" ref="Y6:AG6" si="4">IF(Y7="",NA(),Y7)</f>
        <v>-</v>
      </c>
      <c r="Z6" s="36" t="str">
        <f t="shared" si="4"/>
        <v>-</v>
      </c>
      <c r="AA6" s="36">
        <f t="shared" si="4"/>
        <v>114.24</v>
      </c>
      <c r="AB6" s="36">
        <f t="shared" si="4"/>
        <v>107.07</v>
      </c>
      <c r="AC6" s="36" t="str">
        <f t="shared" si="4"/>
        <v>-</v>
      </c>
      <c r="AD6" s="36" t="str">
        <f t="shared" si="4"/>
        <v>-</v>
      </c>
      <c r="AE6" s="36" t="str">
        <f t="shared" si="4"/>
        <v>-</v>
      </c>
      <c r="AF6" s="36">
        <f t="shared" si="4"/>
        <v>88.54</v>
      </c>
      <c r="AG6" s="36">
        <f t="shared" si="4"/>
        <v>97.61</v>
      </c>
      <c r="AH6" s="35" t="str">
        <f>IF(AH7="","",IF(AH7="-","【-】","【"&amp;SUBSTITUTE(TEXT(AH7,"#,##0.00"),"-","△")&amp;"】"))</f>
        <v>【102.33】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163.30000000000001</v>
      </c>
      <c r="AR6" s="36">
        <f t="shared" si="5"/>
        <v>143.65</v>
      </c>
      <c r="AS6" s="35" t="str">
        <f>IF(AS7="","",IF(AS7="-","【-】","【"&amp;SUBSTITUTE(TEXT(AS7,"#,##0.00"),"-","△")&amp;"】"))</f>
        <v>【31.02】</v>
      </c>
      <c r="AT6" s="36" t="str">
        <f>IF(AT7="",NA(),AT7)</f>
        <v>-</v>
      </c>
      <c r="AU6" s="36" t="str">
        <f t="shared" ref="AU6:BC6" si="6">IF(AU7="",NA(),AU7)</f>
        <v>-</v>
      </c>
      <c r="AV6" s="36" t="str">
        <f t="shared" si="6"/>
        <v>-</v>
      </c>
      <c r="AW6" s="36">
        <f t="shared" si="6"/>
        <v>37.43</v>
      </c>
      <c r="AX6" s="36">
        <f t="shared" si="6"/>
        <v>51.72</v>
      </c>
      <c r="AY6" s="36" t="str">
        <f t="shared" si="6"/>
        <v>-</v>
      </c>
      <c r="AZ6" s="36" t="str">
        <f t="shared" si="6"/>
        <v>-</v>
      </c>
      <c r="BA6" s="36" t="str">
        <f t="shared" si="6"/>
        <v>-</v>
      </c>
      <c r="BB6" s="36">
        <f t="shared" si="6"/>
        <v>86.33</v>
      </c>
      <c r="BC6" s="36">
        <f t="shared" si="6"/>
        <v>94.01</v>
      </c>
      <c r="BD6" s="35" t="str">
        <f>IF(BD7="","",IF(BD7="-","【-】","【"&amp;SUBSTITUTE(TEXT(BD7,"#,##0.00"),"-","△")&amp;"】"))</f>
        <v>【186.73】</v>
      </c>
      <c r="BE6" s="36" t="str">
        <f>IF(BE7="",NA(),BE7)</f>
        <v>-</v>
      </c>
      <c r="BF6" s="36" t="str">
        <f t="shared" ref="BF6:BN6" si="7">IF(BF7="",NA(),BF7)</f>
        <v>-</v>
      </c>
      <c r="BG6" s="36" t="str">
        <f t="shared" si="7"/>
        <v>-</v>
      </c>
      <c r="BH6" s="36">
        <f t="shared" si="7"/>
        <v>9560.81</v>
      </c>
      <c r="BI6" s="36">
        <f t="shared" si="7"/>
        <v>8080.25</v>
      </c>
      <c r="BJ6" s="36" t="str">
        <f t="shared" si="7"/>
        <v>-</v>
      </c>
      <c r="BK6" s="36" t="str">
        <f t="shared" si="7"/>
        <v>-</v>
      </c>
      <c r="BL6" s="36" t="str">
        <f t="shared" si="7"/>
        <v>-</v>
      </c>
      <c r="BM6" s="36">
        <f t="shared" si="7"/>
        <v>1077.8499999999999</v>
      </c>
      <c r="BN6" s="36">
        <f t="shared" si="7"/>
        <v>1421.84</v>
      </c>
      <c r="BO6" s="35" t="str">
        <f>IF(BO7="","",IF(BO7="-","【-】","【"&amp;SUBSTITUTE(TEXT(BO7,"#,##0.00"),"-","△")&amp;"】"))</f>
        <v>【1,187.50】</v>
      </c>
      <c r="BP6" s="36" t="str">
        <f>IF(BP7="",NA(),BP7)</f>
        <v>-</v>
      </c>
      <c r="BQ6" s="36" t="str">
        <f t="shared" ref="BQ6:BY6" si="8">IF(BQ7="",NA(),BQ7)</f>
        <v>-</v>
      </c>
      <c r="BR6" s="36" t="str">
        <f t="shared" si="8"/>
        <v>-</v>
      </c>
      <c r="BS6" s="36">
        <f t="shared" si="8"/>
        <v>9.85</v>
      </c>
      <c r="BT6" s="36">
        <f t="shared" si="8"/>
        <v>10.17</v>
      </c>
      <c r="BU6" s="36" t="str">
        <f t="shared" si="8"/>
        <v>-</v>
      </c>
      <c r="BV6" s="36" t="str">
        <f t="shared" si="8"/>
        <v>-</v>
      </c>
      <c r="BW6" s="36" t="str">
        <f t="shared" si="8"/>
        <v>-</v>
      </c>
      <c r="BX6" s="36">
        <f t="shared" si="8"/>
        <v>46.51</v>
      </c>
      <c r="BY6" s="36">
        <f t="shared" si="8"/>
        <v>35.72</v>
      </c>
      <c r="BZ6" s="35" t="str">
        <f>IF(BZ7="","",IF(BZ7="-","【-】","【"&amp;SUBSTITUTE(TEXT(BZ7,"#,##0.00"),"-","△")&amp;"】"))</f>
        <v>【58.90】</v>
      </c>
      <c r="CA6" s="36" t="str">
        <f>IF(CA7="",NA(),CA7)</f>
        <v>-</v>
      </c>
      <c r="CB6" s="36" t="str">
        <f t="shared" ref="CB6:CJ6" si="9">IF(CB7="",NA(),CB7)</f>
        <v>-</v>
      </c>
      <c r="CC6" s="36" t="str">
        <f t="shared" si="9"/>
        <v>-</v>
      </c>
      <c r="CD6" s="36">
        <f t="shared" si="9"/>
        <v>1783.91</v>
      </c>
      <c r="CE6" s="36">
        <f t="shared" si="9"/>
        <v>1686.27</v>
      </c>
      <c r="CF6" s="36" t="str">
        <f t="shared" si="9"/>
        <v>-</v>
      </c>
      <c r="CG6" s="36" t="str">
        <f t="shared" si="9"/>
        <v>-</v>
      </c>
      <c r="CH6" s="36" t="str">
        <f t="shared" si="9"/>
        <v>-</v>
      </c>
      <c r="CI6" s="36">
        <f t="shared" si="9"/>
        <v>481.17</v>
      </c>
      <c r="CJ6" s="36">
        <f t="shared" si="9"/>
        <v>471.3</v>
      </c>
      <c r="CK6" s="35" t="str">
        <f>IF(CK7="","",IF(CK7="-","【-】","【"&amp;SUBSTITUTE(TEXT(CK7,"#,##0.00"),"-","△")&amp;"】"))</f>
        <v>【281.77】</v>
      </c>
      <c r="CL6" s="36" t="str">
        <f>IF(CL7="",NA(),CL7)</f>
        <v>-</v>
      </c>
      <c r="CM6" s="36" t="str">
        <f t="shared" ref="CM6:CU6" si="10">IF(CM7="",NA(),CM7)</f>
        <v>-</v>
      </c>
      <c r="CN6" s="36" t="str">
        <f t="shared" si="10"/>
        <v>-</v>
      </c>
      <c r="CO6" s="36">
        <f t="shared" si="10"/>
        <v>54.8</v>
      </c>
      <c r="CP6" s="36">
        <f t="shared" si="10"/>
        <v>58.95</v>
      </c>
      <c r="CQ6" s="36" t="str">
        <f t="shared" si="10"/>
        <v>-</v>
      </c>
      <c r="CR6" s="36" t="str">
        <f t="shared" si="10"/>
        <v>-</v>
      </c>
      <c r="CS6" s="36" t="str">
        <f t="shared" si="10"/>
        <v>-</v>
      </c>
      <c r="CT6" s="36">
        <f t="shared" si="10"/>
        <v>49.65</v>
      </c>
      <c r="CU6" s="36">
        <f t="shared" si="10"/>
        <v>51.52</v>
      </c>
      <c r="CV6" s="35" t="str">
        <f>IF(CV7="","",IF(CV7="-","【-】","【"&amp;SUBSTITUTE(TEXT(CV7,"#,##0.00"),"-","△")&amp;"】"))</f>
        <v>【50.55】</v>
      </c>
      <c r="CW6" s="36" t="str">
        <f>IF(CW7="",NA(),CW7)</f>
        <v>-</v>
      </c>
      <c r="CX6" s="36" t="str">
        <f t="shared" ref="CX6:DF6" si="11">IF(CX7="",NA(),CX7)</f>
        <v>-</v>
      </c>
      <c r="CY6" s="36" t="str">
        <f t="shared" si="11"/>
        <v>-</v>
      </c>
      <c r="CZ6" s="36">
        <f t="shared" si="11"/>
        <v>59.99</v>
      </c>
      <c r="DA6" s="36">
        <f t="shared" si="11"/>
        <v>59.78</v>
      </c>
      <c r="DB6" s="36" t="str">
        <f t="shared" si="11"/>
        <v>-</v>
      </c>
      <c r="DC6" s="36" t="str">
        <f t="shared" si="11"/>
        <v>-</v>
      </c>
      <c r="DD6" s="36" t="str">
        <f t="shared" si="11"/>
        <v>-</v>
      </c>
      <c r="DE6" s="36">
        <f t="shared" si="11"/>
        <v>64.03</v>
      </c>
      <c r="DF6" s="36">
        <f t="shared" si="11"/>
        <v>61.29</v>
      </c>
      <c r="DG6" s="35" t="str">
        <f>IF(DG7="","",IF(DG7="-","【-】","【"&amp;SUBSTITUTE(TEXT(DG7,"#,##0.00"),"-","△")&amp;"】"))</f>
        <v>【75.11】</v>
      </c>
      <c r="DH6" s="36" t="str">
        <f>IF(DH7="",NA(),DH7)</f>
        <v>-</v>
      </c>
      <c r="DI6" s="36" t="str">
        <f t="shared" ref="DI6:DQ6" si="12">IF(DI7="",NA(),DI7)</f>
        <v>-</v>
      </c>
      <c r="DJ6" s="36" t="str">
        <f t="shared" si="12"/>
        <v>-</v>
      </c>
      <c r="DK6" s="36">
        <f t="shared" si="12"/>
        <v>4.2300000000000004</v>
      </c>
      <c r="DL6" s="36">
        <f t="shared" si="12"/>
        <v>8.43</v>
      </c>
      <c r="DM6" s="36" t="str">
        <f t="shared" si="12"/>
        <v>-</v>
      </c>
      <c r="DN6" s="36" t="str">
        <f t="shared" si="12"/>
        <v>-</v>
      </c>
      <c r="DO6" s="36" t="str">
        <f t="shared" si="12"/>
        <v>-</v>
      </c>
      <c r="DP6" s="36">
        <f t="shared" si="12"/>
        <v>29.03</v>
      </c>
      <c r="DQ6" s="36">
        <f t="shared" si="12"/>
        <v>24.16</v>
      </c>
      <c r="DR6" s="35" t="str">
        <f>IF(DR7="","",IF(DR7="-","【-】","【"&amp;SUBSTITUTE(TEXT(DR7,"#,##0.00"),"-","△")&amp;"】"))</f>
        <v>【33.25】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11.18</v>
      </c>
      <c r="EB6" s="36">
        <f t="shared" si="13"/>
        <v>18.829999999999998</v>
      </c>
      <c r="EC6" s="35" t="str">
        <f>IF(EC7="","",IF(EC7="-","【-】","【"&amp;SUBSTITUTE(TEXT(EC7,"#,##0.00"),"-","△")&amp;"】"))</f>
        <v>【17.19】</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0.25</v>
      </c>
      <c r="EM6" s="36">
        <f t="shared" si="14"/>
        <v>0.96</v>
      </c>
      <c r="EN6" s="35" t="str">
        <f>IF(EN7="","",IF(EN7="-","【-】","【"&amp;SUBSTITUTE(TEXT(EN7,"#,##0.00"),"-","△")&amp;"】"))</f>
        <v>【0.79】</v>
      </c>
    </row>
    <row r="7" spans="1:144" s="37" customFormat="1" x14ac:dyDescent="0.2">
      <c r="A7" s="29"/>
      <c r="B7" s="38">
        <v>2020</v>
      </c>
      <c r="C7" s="38">
        <v>452084</v>
      </c>
      <c r="D7" s="38">
        <v>46</v>
      </c>
      <c r="E7" s="38">
        <v>1</v>
      </c>
      <c r="F7" s="38">
        <v>0</v>
      </c>
      <c r="G7" s="38">
        <v>5</v>
      </c>
      <c r="H7" s="38" t="s">
        <v>93</v>
      </c>
      <c r="I7" s="38" t="s">
        <v>94</v>
      </c>
      <c r="J7" s="38" t="s">
        <v>95</v>
      </c>
      <c r="K7" s="38" t="s">
        <v>96</v>
      </c>
      <c r="L7" s="38" t="s">
        <v>97</v>
      </c>
      <c r="M7" s="38" t="s">
        <v>98</v>
      </c>
      <c r="N7" s="39" t="s">
        <v>99</v>
      </c>
      <c r="O7" s="39">
        <v>40.64</v>
      </c>
      <c r="P7" s="39">
        <v>0.48</v>
      </c>
      <c r="Q7" s="39">
        <v>3014</v>
      </c>
      <c r="R7" s="39">
        <v>29648</v>
      </c>
      <c r="S7" s="39">
        <v>438.79</v>
      </c>
      <c r="T7" s="39">
        <v>67.569999999999993</v>
      </c>
      <c r="U7" s="39">
        <v>135</v>
      </c>
      <c r="V7" s="39">
        <v>0.4</v>
      </c>
      <c r="W7" s="39">
        <v>337.5</v>
      </c>
      <c r="X7" s="39" t="s">
        <v>99</v>
      </c>
      <c r="Y7" s="39" t="s">
        <v>99</v>
      </c>
      <c r="Z7" s="39" t="s">
        <v>99</v>
      </c>
      <c r="AA7" s="39">
        <v>114.24</v>
      </c>
      <c r="AB7" s="39">
        <v>107.07</v>
      </c>
      <c r="AC7" s="39" t="s">
        <v>99</v>
      </c>
      <c r="AD7" s="39" t="s">
        <v>99</v>
      </c>
      <c r="AE7" s="39" t="s">
        <v>99</v>
      </c>
      <c r="AF7" s="39">
        <v>88.54</v>
      </c>
      <c r="AG7" s="39">
        <v>97.61</v>
      </c>
      <c r="AH7" s="39">
        <v>102.33</v>
      </c>
      <c r="AI7" s="39" t="s">
        <v>99</v>
      </c>
      <c r="AJ7" s="39" t="s">
        <v>99</v>
      </c>
      <c r="AK7" s="39" t="s">
        <v>99</v>
      </c>
      <c r="AL7" s="39">
        <v>0</v>
      </c>
      <c r="AM7" s="39">
        <v>0</v>
      </c>
      <c r="AN7" s="39" t="s">
        <v>99</v>
      </c>
      <c r="AO7" s="39" t="s">
        <v>99</v>
      </c>
      <c r="AP7" s="39" t="s">
        <v>99</v>
      </c>
      <c r="AQ7" s="39">
        <v>163.30000000000001</v>
      </c>
      <c r="AR7" s="39">
        <v>143.65</v>
      </c>
      <c r="AS7" s="39">
        <v>31.02</v>
      </c>
      <c r="AT7" s="39" t="s">
        <v>99</v>
      </c>
      <c r="AU7" s="39" t="s">
        <v>99</v>
      </c>
      <c r="AV7" s="39" t="s">
        <v>99</v>
      </c>
      <c r="AW7" s="39">
        <v>37.43</v>
      </c>
      <c r="AX7" s="39">
        <v>51.72</v>
      </c>
      <c r="AY7" s="39" t="s">
        <v>99</v>
      </c>
      <c r="AZ7" s="39" t="s">
        <v>99</v>
      </c>
      <c r="BA7" s="39" t="s">
        <v>99</v>
      </c>
      <c r="BB7" s="39">
        <v>86.33</v>
      </c>
      <c r="BC7" s="39">
        <v>94.01</v>
      </c>
      <c r="BD7" s="39">
        <v>186.73</v>
      </c>
      <c r="BE7" s="39" t="s">
        <v>99</v>
      </c>
      <c r="BF7" s="39" t="s">
        <v>99</v>
      </c>
      <c r="BG7" s="39" t="s">
        <v>99</v>
      </c>
      <c r="BH7" s="39">
        <v>9560.81</v>
      </c>
      <c r="BI7" s="39">
        <v>8080.25</v>
      </c>
      <c r="BJ7" s="39" t="s">
        <v>99</v>
      </c>
      <c r="BK7" s="39" t="s">
        <v>99</v>
      </c>
      <c r="BL7" s="39" t="s">
        <v>99</v>
      </c>
      <c r="BM7" s="39">
        <v>1077.8499999999999</v>
      </c>
      <c r="BN7" s="39">
        <v>1421.84</v>
      </c>
      <c r="BO7" s="39">
        <v>1187.5</v>
      </c>
      <c r="BP7" s="39" t="s">
        <v>99</v>
      </c>
      <c r="BQ7" s="39" t="s">
        <v>99</v>
      </c>
      <c r="BR7" s="39" t="s">
        <v>99</v>
      </c>
      <c r="BS7" s="39">
        <v>9.85</v>
      </c>
      <c r="BT7" s="39">
        <v>10.17</v>
      </c>
      <c r="BU7" s="39" t="s">
        <v>99</v>
      </c>
      <c r="BV7" s="39" t="s">
        <v>99</v>
      </c>
      <c r="BW7" s="39" t="s">
        <v>99</v>
      </c>
      <c r="BX7" s="39">
        <v>46.51</v>
      </c>
      <c r="BY7" s="39">
        <v>35.72</v>
      </c>
      <c r="BZ7" s="39">
        <v>58.9</v>
      </c>
      <c r="CA7" s="39" t="s">
        <v>99</v>
      </c>
      <c r="CB7" s="39" t="s">
        <v>99</v>
      </c>
      <c r="CC7" s="39" t="s">
        <v>99</v>
      </c>
      <c r="CD7" s="39">
        <v>1783.91</v>
      </c>
      <c r="CE7" s="39">
        <v>1686.27</v>
      </c>
      <c r="CF7" s="39" t="s">
        <v>99</v>
      </c>
      <c r="CG7" s="39" t="s">
        <v>99</v>
      </c>
      <c r="CH7" s="39" t="s">
        <v>99</v>
      </c>
      <c r="CI7" s="39">
        <v>481.17</v>
      </c>
      <c r="CJ7" s="39">
        <v>471.3</v>
      </c>
      <c r="CK7" s="39">
        <v>281.77</v>
      </c>
      <c r="CL7" s="39" t="s">
        <v>99</v>
      </c>
      <c r="CM7" s="39" t="s">
        <v>99</v>
      </c>
      <c r="CN7" s="39" t="s">
        <v>99</v>
      </c>
      <c r="CO7" s="39">
        <v>54.8</v>
      </c>
      <c r="CP7" s="39">
        <v>58.95</v>
      </c>
      <c r="CQ7" s="39" t="s">
        <v>99</v>
      </c>
      <c r="CR7" s="39" t="s">
        <v>99</v>
      </c>
      <c r="CS7" s="39" t="s">
        <v>99</v>
      </c>
      <c r="CT7" s="39">
        <v>49.65</v>
      </c>
      <c r="CU7" s="39">
        <v>51.52</v>
      </c>
      <c r="CV7" s="39">
        <v>50.55</v>
      </c>
      <c r="CW7" s="39" t="s">
        <v>99</v>
      </c>
      <c r="CX7" s="39" t="s">
        <v>99</v>
      </c>
      <c r="CY7" s="39" t="s">
        <v>99</v>
      </c>
      <c r="CZ7" s="39">
        <v>59.99</v>
      </c>
      <c r="DA7" s="39">
        <v>59.78</v>
      </c>
      <c r="DB7" s="39" t="s">
        <v>99</v>
      </c>
      <c r="DC7" s="39" t="s">
        <v>99</v>
      </c>
      <c r="DD7" s="39" t="s">
        <v>99</v>
      </c>
      <c r="DE7" s="39">
        <v>64.03</v>
      </c>
      <c r="DF7" s="39">
        <v>61.29</v>
      </c>
      <c r="DG7" s="39">
        <v>75.11</v>
      </c>
      <c r="DH7" s="39" t="s">
        <v>99</v>
      </c>
      <c r="DI7" s="39" t="s">
        <v>99</v>
      </c>
      <c r="DJ7" s="39" t="s">
        <v>99</v>
      </c>
      <c r="DK7" s="39">
        <v>4.2300000000000004</v>
      </c>
      <c r="DL7" s="39">
        <v>8.43</v>
      </c>
      <c r="DM7" s="39" t="s">
        <v>99</v>
      </c>
      <c r="DN7" s="39" t="s">
        <v>99</v>
      </c>
      <c r="DO7" s="39" t="s">
        <v>99</v>
      </c>
      <c r="DP7" s="39">
        <v>29.03</v>
      </c>
      <c r="DQ7" s="39">
        <v>24.16</v>
      </c>
      <c r="DR7" s="39">
        <v>33.25</v>
      </c>
      <c r="DS7" s="39" t="s">
        <v>99</v>
      </c>
      <c r="DT7" s="39" t="s">
        <v>99</v>
      </c>
      <c r="DU7" s="39" t="s">
        <v>99</v>
      </c>
      <c r="DV7" s="39">
        <v>0</v>
      </c>
      <c r="DW7" s="39">
        <v>0</v>
      </c>
      <c r="DX7" s="39" t="s">
        <v>99</v>
      </c>
      <c r="DY7" s="39" t="s">
        <v>99</v>
      </c>
      <c r="DZ7" s="39" t="s">
        <v>99</v>
      </c>
      <c r="EA7" s="39">
        <v>11.18</v>
      </c>
      <c r="EB7" s="39">
        <v>18.829999999999998</v>
      </c>
      <c r="EC7" s="39">
        <v>17.190000000000001</v>
      </c>
      <c r="ED7" s="39" t="s">
        <v>99</v>
      </c>
      <c r="EE7" s="39" t="s">
        <v>99</v>
      </c>
      <c r="EF7" s="39" t="s">
        <v>99</v>
      </c>
      <c r="EG7" s="39">
        <v>0</v>
      </c>
      <c r="EH7" s="39">
        <v>0</v>
      </c>
      <c r="EI7" s="39" t="s">
        <v>99</v>
      </c>
      <c r="EJ7" s="39" t="s">
        <v>99</v>
      </c>
      <c r="EK7" s="39" t="s">
        <v>99</v>
      </c>
      <c r="EL7" s="39">
        <v>0.25</v>
      </c>
      <c r="EM7" s="39">
        <v>0.96</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2021-12-03T06:59:15Z</dcterms:created>
  <dcterms:modified xsi:type="dcterms:W3CDTF">2022-02-21T04:11:38Z</dcterms:modified>
  <cp:category/>
</cp:coreProperties>
</file>