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395F102A-DE46-4649-BCE8-368338194A0F}" xr6:coauthVersionLast="47" xr6:coauthVersionMax="47" xr10:uidLastSave="{00000000-0000-0000-0000-000000000000}"/>
  <workbookProtection workbookAlgorithmName="SHA-512" workbookHashValue="JBIEtzXOYn+UvBJfMD9W2jX4PqeK3nlBPCOkAhW6XPys/Ewxp5OJH6vRX3PJuChi89axF8zE1ujrRGnOtYylDA==" workbookSaltValue="vypUi8x02zqNw6TXevh1/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AA6" i="5"/>
  <c r="Z6" i="5"/>
  <c r="Y6" i="5"/>
  <c r="FZ12" i="4" s="1"/>
  <c r="X6" i="5"/>
  <c r="EG12" i="4" s="1"/>
  <c r="W6" i="5"/>
  <c r="V6" i="5"/>
  <c r="U6" i="5"/>
  <c r="T6" i="5"/>
  <c r="S6" i="5"/>
  <c r="EG10" i="4" s="1"/>
  <c r="R6" i="5"/>
  <c r="Q6" i="5"/>
  <c r="P6" i="5"/>
  <c r="B10" i="4" s="1"/>
  <c r="O6" i="5"/>
  <c r="N6" i="5"/>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CN12" i="4"/>
  <c r="AU12" i="4"/>
  <c r="B12" i="4"/>
  <c r="JW10" i="4"/>
  <c r="ID10" i="4"/>
  <c r="FZ10" i="4"/>
  <c r="CN10" i="4"/>
  <c r="AU10" i="4"/>
  <c r="LP8" i="4"/>
  <c r="JW8" i="4"/>
  <c r="ID8" i="4"/>
  <c r="FZ8" i="4"/>
  <c r="EG8" i="4"/>
  <c r="B8" i="4"/>
  <c r="BX32" i="4" l="1"/>
  <c r="FL32" i="4"/>
  <c r="CS78" i="4"/>
  <c r="BX54" i="4"/>
  <c r="MN54" i="4"/>
  <c r="MN32" i="4"/>
  <c r="MH78" i="4"/>
  <c r="IZ54" i="4"/>
  <c r="IZ32" i="4"/>
  <c r="HM78" i="4"/>
  <c r="FL54" i="4"/>
  <c r="C11" i="5"/>
  <c r="D11" i="5"/>
  <c r="E11" i="5"/>
  <c r="B11" i="5"/>
  <c r="DS54" i="4" l="1"/>
  <c r="DS32" i="4"/>
  <c r="AN78" i="4"/>
  <c r="AE54" i="4"/>
  <c r="KU54" i="4"/>
  <c r="KU32" i="4"/>
  <c r="KC78" i="4"/>
  <c r="HG54" i="4"/>
  <c r="HG32" i="4"/>
  <c r="FH78" i="4"/>
  <c r="AE32" i="4"/>
  <c r="LY54" i="4"/>
  <c r="IK54" i="4"/>
  <c r="GT78" i="4"/>
  <c r="EW54" i="4"/>
  <c r="BZ78" i="4"/>
  <c r="BI54" i="4"/>
  <c r="BI32" i="4"/>
  <c r="LY32" i="4"/>
  <c r="LO78" i="4"/>
  <c r="IK32" i="4"/>
  <c r="EW32" i="4"/>
  <c r="JJ78" i="4"/>
  <c r="DD32" i="4"/>
  <c r="EO78" i="4"/>
  <c r="DD54" i="4"/>
  <c r="U78" i="4"/>
  <c r="P54" i="4"/>
  <c r="P32" i="4"/>
  <c r="KF54" i="4"/>
  <c r="KF32" i="4"/>
  <c r="GR54" i="4"/>
  <c r="GR32" i="4"/>
  <c r="LJ32" i="4"/>
  <c r="KV78" i="4"/>
  <c r="HV54" i="4"/>
  <c r="HV32" i="4"/>
  <c r="GA78" i="4"/>
  <c r="EH54" i="4"/>
  <c r="EH32" i="4"/>
  <c r="BG78" i="4"/>
  <c r="AT54" i="4"/>
  <c r="AT32" i="4"/>
  <c r="LJ54"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<sst xmlns="http://schemas.openxmlformats.org/spreadsheetml/2006/main" count="326" uniqueCount="182">
  <si>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</si>
  <si>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</si>
  <si>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</si>
  <si>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</si>
  <si>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</si>
  <si>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</si>
  <si>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</si>
  <si>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</si>
  <si>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</si>
  <si>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</si>
  <si>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</si>
  <si>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</si>
  <si>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</si>
  <si>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</si>
  <si>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</si>
  <si>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</si>
  <si>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</si>
  <si>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</si>
  <si>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</si>
  <si>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</si>
  <si>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</si>
  <si>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</si>
  <si>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</si>
  <si>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</si>
  <si>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</si>
  <si>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</si>
  <si>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</si>
  <si>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</si>
  <si>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</si>
  <si>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</si>
  <si>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</si>
  <si>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</si>
  <si>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</si>
  <si>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</si>
  <si>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</si>
  <si>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</si>
  <si>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</si>
  <si>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</si>
  <si>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</si>
  <si>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</si>
  <si>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</si>
  <si>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</si>
  <si>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</si>
  <si>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</si>
  <si>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</si>
  <si>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</si>
  <si>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</si>
  <si>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</si>
  <si>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</si>
  <si>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</si>
  <si>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</si>
  <si>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</si>
  <si>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</si>
  <si>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</si>
  <si>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</si>
  <si>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</si>
  <si>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</si>
  <si>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</si>
  <si>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</si>
  <si>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</si>
  <si>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</si>
  <si>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</si>
  <si>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</si>
  <si>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</si>
  <si>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</si>
  <si>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</si>
  <si>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</si>
  <si>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</si>
  <si>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</si>
  <si>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</si>
  <si>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</si>
  <si>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</si>
  <si>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</si>
  <si>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</si>
  <si>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</si>
  <si>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</si>
  <si>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</si>
  <si>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</si>
  <si>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</si>
  <si>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</si>
  <si>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</si>
  <si>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</si>
  <si>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</si>
  <si>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</si>
  <si>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</si>
  <si>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</si>
  <si>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</si>
  <si>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</si>
  <si>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</si>
  <si>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</si>
  <si>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</si>
  <si>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</si>
  <si>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</si>
  <si>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</si>
  <si>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</si>
  <si>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</si>
  <si>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</si>
  <si>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</si>
  <si>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</si>
  <si>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</si>
  <si>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</si>
  <si>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</si>
  <si>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</si>
  <si>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</si>
  <si>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</si>
  <si>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</si>
  <si>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</si>
  <si>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</si>
  <si>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</si>
  <si>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</si>
  <si>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</si>
  <si>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</si>
  <si>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</si>
  <si>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</si>
  <si>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</si>
  <si>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</si>
  <si>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</si>
  <si>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</si>
  <si>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</si>
  <si>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</si>
  <si>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</si>
  <si>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</si>
  <si>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</si>
  <si>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</si>
  <si>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</si>
  <si>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</si>
  <si>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</si>
  <si>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</si>
  <si>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</si>
  <si>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</si>
  <si>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</si>
  <si>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</si>
  <si>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</si>
  <si>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</si>
  <si>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</si>
  <si>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</si>
  <si>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</si>
  <si>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</si>
  <si>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</si>
  <si>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</si>
  <si>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</si>
  <si>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</si>
  <si>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</si>
  <si>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</si>
  <si>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</si>
  <si>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</si>
  <si>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</si>
  <si>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</si>
  <si>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</si>
  <si>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</si>
  <si>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</si>
  <si>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</si>
  <si>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</si>
  <si>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</si>
  <si>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</si>
  <si>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</si>
  <si>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</si>
  <si>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</si>
  <si>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</si>
  <si>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</si>
  <si>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椎葉村</t>
  </si>
  <si>
    <t>椎葉村国民健康保険病院</t>
  </si>
  <si>
    <t>当然財務</t>
  </si>
  <si>
    <t>病院事業</t>
  </si>
  <si>
    <t>一般病院</t>
  </si>
  <si>
    <t>50床未満</t>
  </si>
  <si>
    <t>非設置</t>
  </si>
  <si>
    <t>直営</t>
  </si>
  <si>
    <t>対象</t>
  </si>
  <si>
    <t>ド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</si>
  <si>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</si>
  <si>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</si>
  <si>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</si>
  <si>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</si>
  <si>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</si>
  <si>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</si>
  <si>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</si>
  <si>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</si>
  <si>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当院は、椎葉村内で唯一の病院であり、さらに近隣市町村の最も近い医療機関との距離が３０ｋｍ以上離れていることなどから、本県のへき地医療拠点病院に指定されている。
　このような状況から、通常の診療のほか、２４時間３６５日体制の救急対応、巡回診療、訪問診療、予防接種、各種健診、福祉施設の回診など、不採算であっても担わなければならない業務を多数抱えており、これらの医療サービスを継続させていく必要がある。
　また、令和２年度からは新型コロナウイルス感染症の診療・検査医療機関に指定され、対応している。</t>
    <rPh sb="1" eb="3">
      <t>トウイン</t>
    </rPh>
    <rPh sb="5" eb="7">
      <t>シイバ</t>
    </rPh>
    <rPh sb="7" eb="9">
      <t>ソンナイ</t>
    </rPh>
    <rPh sb="10" eb="12">
      <t>ユイイツ</t>
    </rPh>
    <rPh sb="13" eb="15">
      <t>ビョウイン</t>
    </rPh>
    <rPh sb="22" eb="24">
      <t>キンリン</t>
    </rPh>
    <rPh sb="24" eb="27">
      <t>シチョウソン</t>
    </rPh>
    <rPh sb="28" eb="29">
      <t>モット</t>
    </rPh>
    <rPh sb="30" eb="31">
      <t>チカ</t>
    </rPh>
    <rPh sb="32" eb="34">
      <t>イリョウ</t>
    </rPh>
    <rPh sb="34" eb="36">
      <t>キカン</t>
    </rPh>
    <rPh sb="38" eb="40">
      <t>キョリ</t>
    </rPh>
    <rPh sb="45" eb="47">
      <t>イジョウ</t>
    </rPh>
    <rPh sb="47" eb="48">
      <t>ハナ</t>
    </rPh>
    <rPh sb="59" eb="61">
      <t>ホンケン</t>
    </rPh>
    <rPh sb="64" eb="65">
      <t>チ</t>
    </rPh>
    <rPh sb="65" eb="67">
      <t>イリョウ</t>
    </rPh>
    <rPh sb="67" eb="69">
      <t>キョテン</t>
    </rPh>
    <rPh sb="69" eb="71">
      <t>ビョウイン</t>
    </rPh>
    <rPh sb="72" eb="74">
      <t>シテイ</t>
    </rPh>
    <rPh sb="87" eb="89">
      <t>ジョウキョウ</t>
    </rPh>
    <rPh sb="92" eb="94">
      <t>ツウジョウ</t>
    </rPh>
    <rPh sb="95" eb="97">
      <t>シンリョウ</t>
    </rPh>
    <rPh sb="103" eb="105">
      <t>ジカン</t>
    </rPh>
    <rPh sb="108" eb="109">
      <t>ヒ</t>
    </rPh>
    <rPh sb="109" eb="111">
      <t>タイセイ</t>
    </rPh>
    <rPh sb="112" eb="114">
      <t>キュウキュウ</t>
    </rPh>
    <rPh sb="114" eb="116">
      <t>タイオウ</t>
    </rPh>
    <rPh sb="117" eb="119">
      <t>ジュンカイ</t>
    </rPh>
    <rPh sb="119" eb="121">
      <t>シンリョウ</t>
    </rPh>
    <rPh sb="122" eb="124">
      <t>ホウモン</t>
    </rPh>
    <rPh sb="124" eb="126">
      <t>シンリョウ</t>
    </rPh>
    <rPh sb="127" eb="129">
      <t>ヨボウ</t>
    </rPh>
    <rPh sb="129" eb="131">
      <t>セッシュ</t>
    </rPh>
    <rPh sb="132" eb="134">
      <t>カクシュ</t>
    </rPh>
    <rPh sb="134" eb="136">
      <t>ケンシン</t>
    </rPh>
    <rPh sb="137" eb="139">
      <t>フクシ</t>
    </rPh>
    <rPh sb="139" eb="141">
      <t>シセツ</t>
    </rPh>
    <rPh sb="142" eb="144">
      <t>カイシン</t>
    </rPh>
    <rPh sb="147" eb="150">
      <t>フサイサン</t>
    </rPh>
    <rPh sb="155" eb="156">
      <t>ニナ</t>
    </rPh>
    <rPh sb="165" eb="167">
      <t>ギョウム</t>
    </rPh>
    <rPh sb="168" eb="170">
      <t>タスウ</t>
    </rPh>
    <rPh sb="170" eb="171">
      <t>カカ</t>
    </rPh>
    <rPh sb="180" eb="182">
      <t>イリョウ</t>
    </rPh>
    <rPh sb="187" eb="189">
      <t>ケイゾク</t>
    </rPh>
    <rPh sb="194" eb="196">
      <t>ヒツヨウ</t>
    </rPh>
    <rPh sb="205" eb="207">
      <t>レイワ</t>
    </rPh>
    <rPh sb="208" eb="210">
      <t>ネンド</t>
    </rPh>
    <rPh sb="213" eb="215">
      <t>シンガタ</t>
    </rPh>
    <rPh sb="222" eb="225">
      <t>カンセンショウ</t>
    </rPh>
    <rPh sb="226" eb="228">
      <t>シンリョウ</t>
    </rPh>
    <rPh sb="229" eb="231">
      <t>ケンサ</t>
    </rPh>
    <rPh sb="231" eb="233">
      <t>イリョウ</t>
    </rPh>
    <rPh sb="233" eb="235">
      <t>キカン</t>
    </rPh>
    <rPh sb="236" eb="238">
      <t>シテイ</t>
    </rPh>
    <rPh sb="241" eb="243">
      <t>タイオウ</t>
    </rPh>
    <phoneticPr fontId="5"/>
  </si>
  <si>
    <t>　患者数については、新型コロナウイルス感染症の度重なる流行により、受診を控える住民が多かったことなどが影響し、入院、外来ともに減少した。このことが要因となり、医業収益についても、入院、外来ともに減収となったことで、前年度比で26,455千円(7.2％）の減額となった。
　類似団体と比較して、病床利用率や患者１人１日あたりの収益は低く推移している一方で、病院改革プランの取り組みなどで、累積欠損金比率、経常収支比率、医業収支比率については類似病院よりも良い状況で推移している。</t>
    <rPh sb="1" eb="4">
      <t>カンジャスウ</t>
    </rPh>
    <rPh sb="23" eb="25">
      <t>タビカサ</t>
    </rPh>
    <rPh sb="27" eb="29">
      <t>リュウコウ</t>
    </rPh>
    <rPh sb="55" eb="57">
      <t>ニュウイン</t>
    </rPh>
    <rPh sb="58" eb="60">
      <t>ガイライ</t>
    </rPh>
    <rPh sb="63" eb="65">
      <t>ゲンショウ</t>
    </rPh>
    <rPh sb="73" eb="75">
      <t>ヨウイン</t>
    </rPh>
    <rPh sb="79" eb="81">
      <t>イギョウ</t>
    </rPh>
    <rPh sb="81" eb="83">
      <t>シュウエキ</t>
    </rPh>
    <rPh sb="89" eb="91">
      <t>ニュウイン</t>
    </rPh>
    <rPh sb="92" eb="94">
      <t>ガイライ</t>
    </rPh>
    <rPh sb="97" eb="99">
      <t>ゲンシュウ</t>
    </rPh>
    <rPh sb="107" eb="108">
      <t>マエ</t>
    </rPh>
    <rPh sb="108" eb="109">
      <t>ネン</t>
    </rPh>
    <rPh sb="118" eb="120">
      <t>センエン</t>
    </rPh>
    <rPh sb="127" eb="129">
      <t>ゲンガク</t>
    </rPh>
    <rPh sb="136" eb="138">
      <t>ルイジ</t>
    </rPh>
    <rPh sb="138" eb="140">
      <t>ダンタイ</t>
    </rPh>
    <rPh sb="141" eb="143">
      <t>ヒカク</t>
    </rPh>
    <rPh sb="146" eb="148">
      <t>ビョウショウ</t>
    </rPh>
    <rPh sb="148" eb="151">
      <t>リヨウリツ</t>
    </rPh>
    <rPh sb="152" eb="154">
      <t>カンジャ</t>
    </rPh>
    <rPh sb="155" eb="156">
      <t>ニン</t>
    </rPh>
    <rPh sb="157" eb="158">
      <t>ヒ</t>
    </rPh>
    <rPh sb="162" eb="164">
      <t>シュウエキ</t>
    </rPh>
    <rPh sb="165" eb="166">
      <t>ヒク</t>
    </rPh>
    <rPh sb="167" eb="169">
      <t>スイイ</t>
    </rPh>
    <rPh sb="173" eb="175">
      <t>イッポウ</t>
    </rPh>
    <rPh sb="177" eb="179">
      <t>ビョウイン</t>
    </rPh>
    <rPh sb="179" eb="181">
      <t>カイカク</t>
    </rPh>
    <rPh sb="185" eb="186">
      <t>ト</t>
    </rPh>
    <rPh sb="187" eb="188">
      <t>ク</t>
    </rPh>
    <rPh sb="193" eb="195">
      <t>ルイセキ</t>
    </rPh>
    <rPh sb="195" eb="197">
      <t>ケッソン</t>
    </rPh>
    <rPh sb="197" eb="198">
      <t>キン</t>
    </rPh>
    <rPh sb="198" eb="200">
      <t>ヒリツ</t>
    </rPh>
    <rPh sb="201" eb="203">
      <t>ケイジョウ</t>
    </rPh>
    <rPh sb="203" eb="205">
      <t>シュウシ</t>
    </rPh>
    <rPh sb="205" eb="207">
      <t>ヒリツ</t>
    </rPh>
    <rPh sb="208" eb="210">
      <t>イギョウ</t>
    </rPh>
    <rPh sb="210" eb="212">
      <t>シュウシ</t>
    </rPh>
    <rPh sb="212" eb="214">
      <t>ヒリツ</t>
    </rPh>
    <rPh sb="219" eb="221">
      <t>ルイジ</t>
    </rPh>
    <rPh sb="221" eb="223">
      <t>ビョウイン</t>
    </rPh>
    <rPh sb="226" eb="227">
      <t>ヨ</t>
    </rPh>
    <rPh sb="228" eb="230">
      <t>ジョウキョウ</t>
    </rPh>
    <rPh sb="231" eb="233">
      <t>スイイ</t>
    </rPh>
    <phoneticPr fontId="5"/>
  </si>
  <si>
    <t>　本村は、中山間地域の過疎化が進む自治体であり、面積が広大で公共交通機関も十分でないことから、患者は本村に居住している住民が中心となっている。したがって、患者数の大幅な増加は見込めないものの、へき地医療拠点病院として多機能な役割を果たしていかなければならない。
　経営面としては、患者数や医業収益はやや減少傾向にあるが、病院改革プランのもと効率化を図りながら、経営の安定化をめざしている。　
　令和２年度決算で、現金預金を含む流動資産が負債を大きく上回る546,721千円となっているため、財政健全化比率や公営企業会計における将来負担比率については基準内であり、企業債も令和６年度にすべての償還が終了する予定。</t>
    <rPh sb="1" eb="3">
      <t>ホンソン</t>
    </rPh>
    <rPh sb="5" eb="6">
      <t>チュウ</t>
    </rPh>
    <rPh sb="6" eb="8">
      <t>サンカン</t>
    </rPh>
    <rPh sb="8" eb="10">
      <t>チイキ</t>
    </rPh>
    <rPh sb="11" eb="14">
      <t>カソカ</t>
    </rPh>
    <rPh sb="15" eb="16">
      <t>スス</t>
    </rPh>
    <rPh sb="17" eb="20">
      <t>ジチタイ</t>
    </rPh>
    <rPh sb="24" eb="26">
      <t>メンセキ</t>
    </rPh>
    <rPh sb="27" eb="29">
      <t>コウダイ</t>
    </rPh>
    <rPh sb="30" eb="32">
      <t>コウキョウ</t>
    </rPh>
    <rPh sb="32" eb="34">
      <t>コウツウ</t>
    </rPh>
    <rPh sb="34" eb="36">
      <t>キカン</t>
    </rPh>
    <rPh sb="37" eb="39">
      <t>ジュウブン</t>
    </rPh>
    <rPh sb="47" eb="49">
      <t>カンジャ</t>
    </rPh>
    <rPh sb="50" eb="52">
      <t>ホンソン</t>
    </rPh>
    <rPh sb="53" eb="55">
      <t>キョジュウ</t>
    </rPh>
    <rPh sb="59" eb="61">
      <t>ジュウミン</t>
    </rPh>
    <rPh sb="62" eb="64">
      <t>チュウシン</t>
    </rPh>
    <rPh sb="77" eb="80">
      <t>カンジャスウ</t>
    </rPh>
    <rPh sb="81" eb="83">
      <t>オオハバ</t>
    </rPh>
    <rPh sb="84" eb="86">
      <t>ゾウカ</t>
    </rPh>
    <rPh sb="87" eb="89">
      <t>ミコ</t>
    </rPh>
    <rPh sb="98" eb="99">
      <t>チ</t>
    </rPh>
    <rPh sb="99" eb="101">
      <t>イリョウ</t>
    </rPh>
    <rPh sb="101" eb="103">
      <t>キョテン</t>
    </rPh>
    <rPh sb="103" eb="105">
      <t>ビョウイン</t>
    </rPh>
    <rPh sb="108" eb="111">
      <t>タキノウ</t>
    </rPh>
    <rPh sb="112" eb="114">
      <t>ヤクワリ</t>
    </rPh>
    <rPh sb="115" eb="116">
      <t>ハ</t>
    </rPh>
    <rPh sb="132" eb="135">
      <t>ケイエイメン</t>
    </rPh>
    <rPh sb="140" eb="143">
      <t>カンジャスウ</t>
    </rPh>
    <rPh sb="144" eb="146">
      <t>イギョウ</t>
    </rPh>
    <rPh sb="146" eb="148">
      <t>シュウエキ</t>
    </rPh>
    <rPh sb="151" eb="153">
      <t>ゲンショウ</t>
    </rPh>
    <rPh sb="153" eb="155">
      <t>ケイコウ</t>
    </rPh>
    <rPh sb="160" eb="162">
      <t>ビョウイン</t>
    </rPh>
    <rPh sb="162" eb="164">
      <t>カイカク</t>
    </rPh>
    <rPh sb="170" eb="173">
      <t>コウリツカ</t>
    </rPh>
    <rPh sb="174" eb="175">
      <t>ハカ</t>
    </rPh>
    <rPh sb="180" eb="182">
      <t>ケイエイ</t>
    </rPh>
    <rPh sb="183" eb="186">
      <t>アンテイカ</t>
    </rPh>
    <rPh sb="197" eb="199">
      <t>レイワ</t>
    </rPh>
    <rPh sb="202" eb="204">
      <t>ケッサン</t>
    </rPh>
    <rPh sb="206" eb="208">
      <t>ゲンキン</t>
    </rPh>
    <rPh sb="208" eb="210">
      <t>ヨキン</t>
    </rPh>
    <rPh sb="211" eb="212">
      <t>フク</t>
    </rPh>
    <rPh sb="213" eb="215">
      <t>リュウドウ</t>
    </rPh>
    <rPh sb="215" eb="217">
      <t>シサン</t>
    </rPh>
    <rPh sb="218" eb="220">
      <t>フサイ</t>
    </rPh>
    <rPh sb="221" eb="222">
      <t>オオ</t>
    </rPh>
    <rPh sb="224" eb="226">
      <t>ウワマワ</t>
    </rPh>
    <rPh sb="234" eb="236">
      <t>センエン</t>
    </rPh>
    <rPh sb="245" eb="247">
      <t>ザイセイ</t>
    </rPh>
    <rPh sb="247" eb="250">
      <t>ケンゼンカ</t>
    </rPh>
    <rPh sb="250" eb="252">
      <t>ヒリツ</t>
    </rPh>
    <rPh sb="253" eb="255">
      <t>コウエイ</t>
    </rPh>
    <rPh sb="255" eb="257">
      <t>キギョウ</t>
    </rPh>
    <rPh sb="257" eb="259">
      <t>カイケイ</t>
    </rPh>
    <rPh sb="263" eb="265">
      <t>ショウライ</t>
    </rPh>
    <rPh sb="265" eb="267">
      <t>フタン</t>
    </rPh>
    <rPh sb="267" eb="269">
      <t>ヒリツ</t>
    </rPh>
    <rPh sb="274" eb="276">
      <t>キジュン</t>
    </rPh>
    <rPh sb="276" eb="277">
      <t>ナイ</t>
    </rPh>
    <rPh sb="281" eb="284">
      <t>キギョウサイ</t>
    </rPh>
    <rPh sb="285" eb="287">
      <t>レイワ</t>
    </rPh>
    <rPh sb="288" eb="289">
      <t>ネン</t>
    </rPh>
    <rPh sb="289" eb="290">
      <t>ド</t>
    </rPh>
    <rPh sb="295" eb="297">
      <t>ショウカン</t>
    </rPh>
    <rPh sb="298" eb="300">
      <t>シュウリョウ</t>
    </rPh>
    <rPh sb="302" eb="304">
      <t>ヨテイ</t>
    </rPh>
    <phoneticPr fontId="5"/>
  </si>
  <si>
    <t>　現在の施設は、平成７年の新築移転から２６年以上経過しており、耐震上は問題ないものの、施設や器械設備の一部に更新時期を迎えていることから、公共施設等総合管理計画の個別計画に基づき、年次計画的に改修や更新に取り組んでいる。
　また、有形固定資産や器械備品の減価償却率、1床あたりの有形固定資産額については、類似病院の平均値を下回っており、当面は定期点検をしながら適切な維持管理に取り組むこととし、大規模改修等の予定はない。</t>
    <rPh sb="1" eb="3">
      <t>ゲンザイ</t>
    </rPh>
    <rPh sb="4" eb="6">
      <t>シセツ</t>
    </rPh>
    <rPh sb="8" eb="10">
      <t>ヘイセイ</t>
    </rPh>
    <rPh sb="11" eb="12">
      <t>ネン</t>
    </rPh>
    <rPh sb="13" eb="15">
      <t>シンチク</t>
    </rPh>
    <rPh sb="15" eb="17">
      <t>イテン</t>
    </rPh>
    <rPh sb="21" eb="22">
      <t>ネン</t>
    </rPh>
    <rPh sb="22" eb="24">
      <t>イジョウ</t>
    </rPh>
    <rPh sb="24" eb="26">
      <t>ケイカ</t>
    </rPh>
    <rPh sb="31" eb="33">
      <t>タイシン</t>
    </rPh>
    <rPh sb="33" eb="34">
      <t>ジョウ</t>
    </rPh>
    <rPh sb="35" eb="37">
      <t>モンダイ</t>
    </rPh>
    <rPh sb="43" eb="45">
      <t>シセツ</t>
    </rPh>
    <rPh sb="46" eb="48">
      <t>キカイ</t>
    </rPh>
    <rPh sb="48" eb="50">
      <t>セツビ</t>
    </rPh>
    <rPh sb="51" eb="53">
      <t>イチブ</t>
    </rPh>
    <rPh sb="54" eb="56">
      <t>コウシン</t>
    </rPh>
    <rPh sb="56" eb="58">
      <t>ジキ</t>
    </rPh>
    <rPh sb="59" eb="60">
      <t>ムカ</t>
    </rPh>
    <rPh sb="69" eb="71">
      <t>コウキョウ</t>
    </rPh>
    <rPh sb="71" eb="73">
      <t>シセツ</t>
    </rPh>
    <rPh sb="73" eb="74">
      <t>トウ</t>
    </rPh>
    <rPh sb="74" eb="76">
      <t>ソウゴウ</t>
    </rPh>
    <rPh sb="76" eb="78">
      <t>カンリ</t>
    </rPh>
    <rPh sb="78" eb="80">
      <t>ケイカク</t>
    </rPh>
    <rPh sb="81" eb="83">
      <t>コベツ</t>
    </rPh>
    <rPh sb="83" eb="85">
      <t>ケイカク</t>
    </rPh>
    <rPh sb="86" eb="87">
      <t>モト</t>
    </rPh>
    <rPh sb="90" eb="92">
      <t>ネンジ</t>
    </rPh>
    <rPh sb="92" eb="95">
      <t>ケイカクテキ</t>
    </rPh>
    <rPh sb="96" eb="98">
      <t>カイシュウ</t>
    </rPh>
    <rPh sb="99" eb="101">
      <t>コウシン</t>
    </rPh>
    <rPh sb="102" eb="103">
      <t>ト</t>
    </rPh>
    <rPh sb="104" eb="105">
      <t>ク</t>
    </rPh>
    <rPh sb="115" eb="117">
      <t>ユウケイ</t>
    </rPh>
    <rPh sb="117" eb="121">
      <t>コテイシサン</t>
    </rPh>
    <rPh sb="122" eb="124">
      <t>キカイ</t>
    </rPh>
    <rPh sb="124" eb="126">
      <t>ビヒン</t>
    </rPh>
    <rPh sb="127" eb="129">
      <t>ゲンカ</t>
    </rPh>
    <rPh sb="129" eb="131">
      <t>ショウキャク</t>
    </rPh>
    <rPh sb="131" eb="132">
      <t>リツ</t>
    </rPh>
    <rPh sb="134" eb="135">
      <t>ショウ</t>
    </rPh>
    <rPh sb="139" eb="141">
      <t>ユウケイ</t>
    </rPh>
    <rPh sb="141" eb="145">
      <t>コテイシサン</t>
    </rPh>
    <rPh sb="145" eb="146">
      <t>ガク</t>
    </rPh>
    <rPh sb="152" eb="154">
      <t>ルイジ</t>
    </rPh>
    <rPh sb="154" eb="156">
      <t>ビョウイン</t>
    </rPh>
    <rPh sb="157" eb="160">
      <t>ヘイキンチ</t>
    </rPh>
    <rPh sb="161" eb="163">
      <t>シタマワ</t>
    </rPh>
    <rPh sb="168" eb="170">
      <t>トウメン</t>
    </rPh>
    <rPh sb="171" eb="173">
      <t>テイキ</t>
    </rPh>
    <rPh sb="173" eb="175">
      <t>テンケン</t>
    </rPh>
    <rPh sb="180" eb="182">
      <t>テキセツ</t>
    </rPh>
    <rPh sb="183" eb="185">
      <t>イジ</t>
    </rPh>
    <rPh sb="185" eb="187">
      <t>カンリ</t>
    </rPh>
    <rPh sb="188" eb="189">
      <t>ト</t>
    </rPh>
    <rPh sb="190" eb="191">
      <t>ク</t>
    </rPh>
    <rPh sb="197" eb="200">
      <t>ダイキボ</t>
    </rPh>
    <rPh sb="200" eb="202">
      <t>カイシュウ</t>
    </rPh>
    <rPh sb="202" eb="203">
      <t>トウ</t>
    </rPh>
    <rPh sb="204" eb="20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</si>
</sst>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49.7</c:v>
                </c:pt>
                <c:pt idx="1">
                  <c:v>59.2</c:v>
                </c:pt>
                <c:pt idx="2">
                  <c:v>57.2</c:v>
                </c:pt>
                <c:pt idx="3">
                  <c:v>52</c:v>
                </c:pt>
                <c:pt idx="4">
                  <c:v>43.1</c:v>
                </c:pt>
              </c:numCache>
            </c:numRef>
          </c:val>
          <c:extLst>
            <c:ext xmlns:c16="http://schemas.microsoft.com/office/drawing/2014/chart" uri="{C3380CC4-5D6E-409C-BE32-E72D297353CC}">
              <c16:uniqueId val="{00000000-CA71-4864-B9C5-DF6B168E5ED9}"/>
            </c:ext>
          </c:extLst>
        </c:ser>
        <c:dLbls>
          <c:showLegendKey val="0"/>
          <c:showVal val="0"/>
          <c:showCatName val="0"/>
          <c:showSerName val="0"/>
          <c:showPercent val="0"/>
          <c:showBubbleSize val="0"/>
        </c:dLbls>
        <c:gapWidth val="150"/>
        <c:axId val="191334544"/>
        <c:axId val="19113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CA71-4864-B9C5-DF6B168E5ED9}"/>
            </c:ext>
          </c:extLst>
        </c:ser>
        <c:dLbls>
          <c:showLegendKey val="0"/>
          <c:showVal val="0"/>
          <c:showCatName val="0"/>
          <c:showSerName val="0"/>
          <c:showPercent val="0"/>
          <c:showBubbleSize val="0"/>
        </c:dLbls>
        <c:marker val="1"/>
        <c:smooth val="0"/>
        <c:axId val="191334544"/>
        <c:axId val="191137592"/>
      </c:lineChart>
      <c:catAx>
        <c:axId val="191334544"/>
        <c:scaling>
          <c:orientation val="minMax"/>
        </c:scaling>
        <c:delete val="1"/>
        <c:axPos val="b"/>
        <c:numFmt formatCode="General" sourceLinked="1"/>
        <c:majorTickMark val="none"/>
        <c:minorTickMark val="none"/>
        <c:tickLblPos val="none"/>
        <c:crossAx val="191137592"/>
        <c:crosses val="autoZero"/>
        <c:auto val="1"/>
        <c:lblAlgn val="ctr"/>
        <c:lblOffset val="100"/>
        <c:noMultiLvlLbl val="1"/>
      </c:catAx>
      <c:valAx>
        <c:axId val="19113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33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8585</c:v>
                </c:pt>
                <c:pt idx="1">
                  <c:v>8427</c:v>
                </c:pt>
                <c:pt idx="2">
                  <c:v>7910</c:v>
                </c:pt>
                <c:pt idx="3">
                  <c:v>8576</c:v>
                </c:pt>
                <c:pt idx="4">
                  <c:v>8233</c:v>
                </c:pt>
              </c:numCache>
            </c:numRef>
          </c:val>
          <c:extLst>
            <c:ext xmlns:c16="http://schemas.microsoft.com/office/drawing/2014/chart" uri="{C3380CC4-5D6E-409C-BE32-E72D297353CC}">
              <c16:uniqueId val="{00000000-A8D2-4DEB-9D2B-1A5F5FAE6701}"/>
            </c:ext>
          </c:extLst>
        </c:ser>
        <c:dLbls>
          <c:showLegendKey val="0"/>
          <c:showVal val="0"/>
          <c:showCatName val="0"/>
          <c:showSerName val="0"/>
          <c:showPercent val="0"/>
          <c:showBubbleSize val="0"/>
        </c:dLbls>
        <c:gapWidth val="150"/>
        <c:axId val="190100088"/>
        <c:axId val="19009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A8D2-4DEB-9D2B-1A5F5FAE6701}"/>
            </c:ext>
          </c:extLst>
        </c:ser>
        <c:dLbls>
          <c:showLegendKey val="0"/>
          <c:showVal val="0"/>
          <c:showCatName val="0"/>
          <c:showSerName val="0"/>
          <c:showPercent val="0"/>
          <c:showBubbleSize val="0"/>
        </c:dLbls>
        <c:marker val="1"/>
        <c:smooth val="0"/>
        <c:axId val="190100088"/>
        <c:axId val="190099696"/>
      </c:lineChart>
      <c:catAx>
        <c:axId val="190100088"/>
        <c:scaling>
          <c:orientation val="minMax"/>
        </c:scaling>
        <c:delete val="1"/>
        <c:axPos val="b"/>
        <c:numFmt formatCode="General" sourceLinked="1"/>
        <c:majorTickMark val="none"/>
        <c:minorTickMark val="none"/>
        <c:tickLblPos val="none"/>
        <c:crossAx val="190099696"/>
        <c:crosses val="autoZero"/>
        <c:auto val="1"/>
        <c:lblAlgn val="ctr"/>
        <c:lblOffset val="100"/>
        <c:noMultiLvlLbl val="1"/>
      </c:catAx>
      <c:valAx>
        <c:axId val="19009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010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24688</c:v>
                </c:pt>
                <c:pt idx="1">
                  <c:v>24815</c:v>
                </c:pt>
                <c:pt idx="2">
                  <c:v>23692</c:v>
                </c:pt>
                <c:pt idx="3">
                  <c:v>24641</c:v>
                </c:pt>
                <c:pt idx="4">
                  <c:v>25874</c:v>
                </c:pt>
              </c:numCache>
            </c:numRef>
          </c:val>
          <c:extLst>
            <c:ext xmlns:c16="http://schemas.microsoft.com/office/drawing/2014/chart" uri="{C3380CC4-5D6E-409C-BE32-E72D297353CC}">
              <c16:uniqueId val="{00000000-E45D-4391-8005-46F1C52BE77B}"/>
            </c:ext>
          </c:extLst>
        </c:ser>
        <c:dLbls>
          <c:showLegendKey val="0"/>
          <c:showVal val="0"/>
          <c:showCatName val="0"/>
          <c:showSerName val="0"/>
          <c:showPercent val="0"/>
          <c:showBubbleSize val="0"/>
        </c:dLbls>
        <c:gapWidth val="150"/>
        <c:axId val="190098912"/>
        <c:axId val="39148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E45D-4391-8005-46F1C52BE77B}"/>
            </c:ext>
          </c:extLst>
        </c:ser>
        <c:dLbls>
          <c:showLegendKey val="0"/>
          <c:showVal val="0"/>
          <c:showCatName val="0"/>
          <c:showSerName val="0"/>
          <c:showPercent val="0"/>
          <c:showBubbleSize val="0"/>
        </c:dLbls>
        <c:marker val="1"/>
        <c:smooth val="0"/>
        <c:axId val="190098912"/>
        <c:axId val="391485808"/>
      </c:lineChart>
      <c:catAx>
        <c:axId val="190098912"/>
        <c:scaling>
          <c:orientation val="minMax"/>
        </c:scaling>
        <c:delete val="1"/>
        <c:axPos val="b"/>
        <c:numFmt formatCode="General" sourceLinked="1"/>
        <c:majorTickMark val="none"/>
        <c:minorTickMark val="none"/>
        <c:tickLblPos val="none"/>
        <c:crossAx val="391485808"/>
        <c:crosses val="autoZero"/>
        <c:auto val="1"/>
        <c:lblAlgn val="ctr"/>
        <c:lblOffset val="100"/>
        <c:noMultiLvlLbl val="1"/>
      </c:catAx>
      <c:valAx>
        <c:axId val="39148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009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73.099999999999994</c:v>
                </c:pt>
                <c:pt idx="1">
                  <c:v>69.599999999999994</c:v>
                </c:pt>
                <c:pt idx="2">
                  <c:v>76.3</c:v>
                </c:pt>
                <c:pt idx="3">
                  <c:v>78.2</c:v>
                </c:pt>
                <c:pt idx="4">
                  <c:v>85.2</c:v>
                </c:pt>
              </c:numCache>
            </c:numRef>
          </c:val>
          <c:extLst>
            <c:ext xmlns:c16="http://schemas.microsoft.com/office/drawing/2014/chart" uri="{C3380CC4-5D6E-409C-BE32-E72D297353CC}">
              <c16:uniqueId val="{00000000-0041-4837-8A23-77A3971D02C1}"/>
            </c:ext>
          </c:extLst>
        </c:ser>
        <c:dLbls>
          <c:showLegendKey val="0"/>
          <c:showVal val="0"/>
          <c:showCatName val="0"/>
          <c:showSerName val="0"/>
          <c:showPercent val="0"/>
          <c:showBubbleSize val="0"/>
        </c:dLbls>
        <c:gapWidth val="150"/>
        <c:axId val="390699368"/>
        <c:axId val="39069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0041-4837-8A23-77A3971D02C1}"/>
            </c:ext>
          </c:extLst>
        </c:ser>
        <c:dLbls>
          <c:showLegendKey val="0"/>
          <c:showVal val="0"/>
          <c:showCatName val="0"/>
          <c:showSerName val="0"/>
          <c:showPercent val="0"/>
          <c:showBubbleSize val="0"/>
        </c:dLbls>
        <c:marker val="1"/>
        <c:smooth val="0"/>
        <c:axId val="390699368"/>
        <c:axId val="390699752"/>
      </c:lineChart>
      <c:catAx>
        <c:axId val="390699368"/>
        <c:scaling>
          <c:orientation val="minMax"/>
        </c:scaling>
        <c:delete val="1"/>
        <c:axPos val="b"/>
        <c:numFmt formatCode="General" sourceLinked="1"/>
        <c:majorTickMark val="none"/>
        <c:minorTickMark val="none"/>
        <c:tickLblPos val="none"/>
        <c:crossAx val="390699752"/>
        <c:crosses val="autoZero"/>
        <c:auto val="1"/>
        <c:lblAlgn val="ctr"/>
        <c:lblOffset val="100"/>
        <c:noMultiLvlLbl val="1"/>
      </c:catAx>
      <c:valAx>
        <c:axId val="39069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69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78.400000000000006</c:v>
                </c:pt>
                <c:pt idx="1">
                  <c:v>81.3</c:v>
                </c:pt>
                <c:pt idx="2">
                  <c:v>79.3</c:v>
                </c:pt>
                <c:pt idx="3">
                  <c:v>78.400000000000006</c:v>
                </c:pt>
                <c:pt idx="4">
                  <c:v>72.2</c:v>
                </c:pt>
              </c:numCache>
            </c:numRef>
          </c:val>
          <c:extLst>
            <c:ext xmlns:c16="http://schemas.microsoft.com/office/drawing/2014/chart" uri="{C3380CC4-5D6E-409C-BE32-E72D297353CC}">
              <c16:uniqueId val="{00000000-D3BD-4A99-BBFA-0C4BF9E88181}"/>
            </c:ext>
          </c:extLst>
        </c:ser>
        <c:dLbls>
          <c:showLegendKey val="0"/>
          <c:showVal val="0"/>
          <c:showCatName val="0"/>
          <c:showSerName val="0"/>
          <c:showPercent val="0"/>
          <c:showBubbleSize val="0"/>
        </c:dLbls>
        <c:gapWidth val="150"/>
        <c:axId val="390811000"/>
        <c:axId val="39086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D3BD-4A99-BBFA-0C4BF9E88181}"/>
            </c:ext>
          </c:extLst>
        </c:ser>
        <c:dLbls>
          <c:showLegendKey val="0"/>
          <c:showVal val="0"/>
          <c:showCatName val="0"/>
          <c:showSerName val="0"/>
          <c:showPercent val="0"/>
          <c:showBubbleSize val="0"/>
        </c:dLbls>
        <c:marker val="1"/>
        <c:smooth val="0"/>
        <c:axId val="390811000"/>
        <c:axId val="390861768"/>
      </c:lineChart>
      <c:catAx>
        <c:axId val="390811000"/>
        <c:scaling>
          <c:orientation val="minMax"/>
        </c:scaling>
        <c:delete val="1"/>
        <c:axPos val="b"/>
        <c:numFmt formatCode="General" sourceLinked="1"/>
        <c:majorTickMark val="none"/>
        <c:minorTickMark val="none"/>
        <c:tickLblPos val="none"/>
        <c:crossAx val="390861768"/>
        <c:crosses val="autoZero"/>
        <c:auto val="1"/>
        <c:lblAlgn val="ctr"/>
        <c:lblOffset val="100"/>
        <c:noMultiLvlLbl val="1"/>
      </c:catAx>
      <c:valAx>
        <c:axId val="39086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81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94.2</c:v>
                </c:pt>
                <c:pt idx="1">
                  <c:v>100.3</c:v>
                </c:pt>
                <c:pt idx="2">
                  <c:v>98.7</c:v>
                </c:pt>
                <c:pt idx="3">
                  <c:v>99</c:v>
                </c:pt>
                <c:pt idx="4">
                  <c:v>99.4</c:v>
                </c:pt>
              </c:numCache>
            </c:numRef>
          </c:val>
          <c:extLst>
            <c:ext xmlns:c16="http://schemas.microsoft.com/office/drawing/2014/chart" uri="{C3380CC4-5D6E-409C-BE32-E72D297353CC}">
              <c16:uniqueId val="{00000000-9AB4-45B0-8274-158ECBC1CBBB}"/>
            </c:ext>
          </c:extLst>
        </c:ser>
        <c:dLbls>
          <c:showLegendKey val="0"/>
          <c:showVal val="0"/>
          <c:showCatName val="0"/>
          <c:showSerName val="0"/>
          <c:showPercent val="0"/>
          <c:showBubbleSize val="0"/>
        </c:dLbls>
        <c:gapWidth val="150"/>
        <c:axId val="391167824"/>
        <c:axId val="39116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9AB4-45B0-8274-158ECBC1CBBB}"/>
            </c:ext>
          </c:extLst>
        </c:ser>
        <c:dLbls>
          <c:showLegendKey val="0"/>
          <c:showVal val="0"/>
          <c:showCatName val="0"/>
          <c:showSerName val="0"/>
          <c:showPercent val="0"/>
          <c:showBubbleSize val="0"/>
        </c:dLbls>
        <c:marker val="1"/>
        <c:smooth val="0"/>
        <c:axId val="391167824"/>
        <c:axId val="391168208"/>
      </c:lineChart>
      <c:catAx>
        <c:axId val="391167824"/>
        <c:scaling>
          <c:orientation val="minMax"/>
        </c:scaling>
        <c:delete val="1"/>
        <c:axPos val="b"/>
        <c:numFmt formatCode="General" sourceLinked="1"/>
        <c:majorTickMark val="none"/>
        <c:minorTickMark val="none"/>
        <c:tickLblPos val="none"/>
        <c:crossAx val="391168208"/>
        <c:crosses val="autoZero"/>
        <c:auto val="1"/>
        <c:lblAlgn val="ctr"/>
        <c:lblOffset val="100"/>
        <c:noMultiLvlLbl val="1"/>
      </c:catAx>
      <c:valAx>
        <c:axId val="39116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116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51.4</c:v>
                </c:pt>
                <c:pt idx="1">
                  <c:v>53.8</c:v>
                </c:pt>
                <c:pt idx="2">
                  <c:v>53.1</c:v>
                </c:pt>
                <c:pt idx="3">
                  <c:v>55.1</c:v>
                </c:pt>
                <c:pt idx="4">
                  <c:v>56.4</c:v>
                </c:pt>
              </c:numCache>
            </c:numRef>
          </c:val>
          <c:extLst>
            <c:ext xmlns:c16="http://schemas.microsoft.com/office/drawing/2014/chart" uri="{C3380CC4-5D6E-409C-BE32-E72D297353CC}">
              <c16:uniqueId val="{00000000-F77A-474B-8D3A-F6BD73E71FF0}"/>
            </c:ext>
          </c:extLst>
        </c:ser>
        <c:dLbls>
          <c:showLegendKey val="0"/>
          <c:showVal val="0"/>
          <c:showCatName val="0"/>
          <c:showSerName val="0"/>
          <c:showPercent val="0"/>
          <c:showBubbleSize val="0"/>
        </c:dLbls>
        <c:gapWidth val="150"/>
        <c:axId val="190100872"/>
        <c:axId val="1901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F77A-474B-8D3A-F6BD73E71FF0}"/>
            </c:ext>
          </c:extLst>
        </c:ser>
        <c:dLbls>
          <c:showLegendKey val="0"/>
          <c:showVal val="0"/>
          <c:showCatName val="0"/>
          <c:showSerName val="0"/>
          <c:showPercent val="0"/>
          <c:showBubbleSize val="0"/>
        </c:dLbls>
        <c:marker val="1"/>
        <c:smooth val="0"/>
        <c:axId val="190100872"/>
        <c:axId val="190101264"/>
      </c:lineChart>
      <c:catAx>
        <c:axId val="190100872"/>
        <c:scaling>
          <c:orientation val="minMax"/>
        </c:scaling>
        <c:delete val="1"/>
        <c:axPos val="b"/>
        <c:numFmt formatCode="General" sourceLinked="1"/>
        <c:majorTickMark val="none"/>
        <c:minorTickMark val="none"/>
        <c:tickLblPos val="none"/>
        <c:crossAx val="190101264"/>
        <c:crosses val="autoZero"/>
        <c:auto val="1"/>
        <c:lblAlgn val="ctr"/>
        <c:lblOffset val="100"/>
        <c:noMultiLvlLbl val="1"/>
      </c:catAx>
      <c:valAx>
        <c:axId val="19010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100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63.8</c:v>
                </c:pt>
                <c:pt idx="1">
                  <c:v>70</c:v>
                </c:pt>
                <c:pt idx="2">
                  <c:v>66.400000000000006</c:v>
                </c:pt>
                <c:pt idx="3">
                  <c:v>67.7</c:v>
                </c:pt>
                <c:pt idx="4">
                  <c:v>70.7</c:v>
                </c:pt>
              </c:numCache>
            </c:numRef>
          </c:val>
          <c:extLst>
            <c:ext xmlns:c16="http://schemas.microsoft.com/office/drawing/2014/chart" uri="{C3380CC4-5D6E-409C-BE32-E72D297353CC}">
              <c16:uniqueId val="{00000000-D51F-4963-BC52-25BA775F0FC2}"/>
            </c:ext>
          </c:extLst>
        </c:ser>
        <c:dLbls>
          <c:showLegendKey val="0"/>
          <c:showVal val="0"/>
          <c:showCatName val="0"/>
          <c:showSerName val="0"/>
          <c:showPercent val="0"/>
          <c:showBubbleSize val="0"/>
        </c:dLbls>
        <c:gapWidth val="150"/>
        <c:axId val="391207664"/>
        <c:axId val="39120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D51F-4963-BC52-25BA775F0FC2}"/>
            </c:ext>
          </c:extLst>
        </c:ser>
        <c:dLbls>
          <c:showLegendKey val="0"/>
          <c:showVal val="0"/>
          <c:showCatName val="0"/>
          <c:showSerName val="0"/>
          <c:showPercent val="0"/>
          <c:showBubbleSize val="0"/>
        </c:dLbls>
        <c:marker val="1"/>
        <c:smooth val="0"/>
        <c:axId val="391207664"/>
        <c:axId val="391208056"/>
      </c:lineChart>
      <c:catAx>
        <c:axId val="391207664"/>
        <c:scaling>
          <c:orientation val="minMax"/>
        </c:scaling>
        <c:delete val="1"/>
        <c:axPos val="b"/>
        <c:numFmt formatCode="General" sourceLinked="1"/>
        <c:majorTickMark val="none"/>
        <c:minorTickMark val="none"/>
        <c:tickLblPos val="none"/>
        <c:crossAx val="391208056"/>
        <c:crosses val="autoZero"/>
        <c:auto val="1"/>
        <c:lblAlgn val="ctr"/>
        <c:lblOffset val="100"/>
        <c:noMultiLvlLbl val="1"/>
      </c:catAx>
      <c:valAx>
        <c:axId val="39120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20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40893733</c:v>
                </c:pt>
                <c:pt idx="1">
                  <c:v>41320033</c:v>
                </c:pt>
                <c:pt idx="2">
                  <c:v>43052000</c:v>
                </c:pt>
                <c:pt idx="3">
                  <c:v>43606100</c:v>
                </c:pt>
                <c:pt idx="4">
                  <c:v>44171500</c:v>
                </c:pt>
              </c:numCache>
            </c:numRef>
          </c:val>
          <c:extLst>
            <c:ext xmlns:c16="http://schemas.microsoft.com/office/drawing/2014/chart" uri="{C3380CC4-5D6E-409C-BE32-E72D297353CC}">
              <c16:uniqueId val="{00000000-039D-4F61-AB73-867A1B26F447}"/>
            </c:ext>
          </c:extLst>
        </c:ser>
        <c:dLbls>
          <c:showLegendKey val="0"/>
          <c:showVal val="0"/>
          <c:showCatName val="0"/>
          <c:showSerName val="0"/>
          <c:showPercent val="0"/>
          <c:showBubbleSize val="0"/>
        </c:dLbls>
        <c:gapWidth val="150"/>
        <c:axId val="391208840"/>
        <c:axId val="39120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039D-4F61-AB73-867A1B26F447}"/>
            </c:ext>
          </c:extLst>
        </c:ser>
        <c:dLbls>
          <c:showLegendKey val="0"/>
          <c:showVal val="0"/>
          <c:showCatName val="0"/>
          <c:showSerName val="0"/>
          <c:showPercent val="0"/>
          <c:showBubbleSize val="0"/>
        </c:dLbls>
        <c:marker val="1"/>
        <c:smooth val="0"/>
        <c:axId val="391208840"/>
        <c:axId val="391209232"/>
      </c:lineChart>
      <c:catAx>
        <c:axId val="391208840"/>
        <c:scaling>
          <c:orientation val="minMax"/>
        </c:scaling>
        <c:delete val="1"/>
        <c:axPos val="b"/>
        <c:numFmt formatCode="General" sourceLinked="1"/>
        <c:majorTickMark val="none"/>
        <c:minorTickMark val="none"/>
        <c:tickLblPos val="none"/>
        <c:crossAx val="391209232"/>
        <c:crosses val="autoZero"/>
        <c:auto val="1"/>
        <c:lblAlgn val="ctr"/>
        <c:lblOffset val="100"/>
        <c:noMultiLvlLbl val="1"/>
      </c:catAx>
      <c:valAx>
        <c:axId val="39120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20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28.6</c:v>
                </c:pt>
                <c:pt idx="1">
                  <c:v>25.5</c:v>
                </c:pt>
                <c:pt idx="2">
                  <c:v>24.4</c:v>
                </c:pt>
                <c:pt idx="3">
                  <c:v>24.1</c:v>
                </c:pt>
                <c:pt idx="4">
                  <c:v>24.4</c:v>
                </c:pt>
              </c:numCache>
            </c:numRef>
          </c:val>
          <c:extLst>
            <c:ext xmlns:c16="http://schemas.microsoft.com/office/drawing/2014/chart" uri="{C3380CC4-5D6E-409C-BE32-E72D297353CC}">
              <c16:uniqueId val="{00000000-594E-4C0B-AC3D-59050E94FEEA}"/>
            </c:ext>
          </c:extLst>
        </c:ser>
        <c:dLbls>
          <c:showLegendKey val="0"/>
          <c:showVal val="0"/>
          <c:showCatName val="0"/>
          <c:showSerName val="0"/>
          <c:showPercent val="0"/>
          <c:showBubbleSize val="0"/>
        </c:dLbls>
        <c:gapWidth val="150"/>
        <c:axId val="190100480"/>
        <c:axId val="3912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594E-4C0B-AC3D-59050E94FEEA}"/>
            </c:ext>
          </c:extLst>
        </c:ser>
        <c:dLbls>
          <c:showLegendKey val="0"/>
          <c:showVal val="0"/>
          <c:showCatName val="0"/>
          <c:showSerName val="0"/>
          <c:showPercent val="0"/>
          <c:showBubbleSize val="0"/>
        </c:dLbls>
        <c:marker val="1"/>
        <c:smooth val="0"/>
        <c:axId val="190100480"/>
        <c:axId val="391210016"/>
      </c:lineChart>
      <c:catAx>
        <c:axId val="190100480"/>
        <c:scaling>
          <c:orientation val="minMax"/>
        </c:scaling>
        <c:delete val="1"/>
        <c:axPos val="b"/>
        <c:numFmt formatCode="General" sourceLinked="1"/>
        <c:majorTickMark val="none"/>
        <c:minorTickMark val="none"/>
        <c:tickLblPos val="none"/>
        <c:crossAx val="391210016"/>
        <c:crosses val="autoZero"/>
        <c:auto val="1"/>
        <c:lblAlgn val="ctr"/>
        <c:lblOffset val="100"/>
        <c:noMultiLvlLbl val="1"/>
      </c:catAx>
      <c:valAx>
        <c:axId val="39121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10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74.900000000000006</c:v>
                </c:pt>
                <c:pt idx="1">
                  <c:v>73.3</c:v>
                </c:pt>
                <c:pt idx="2">
                  <c:v>77.3</c:v>
                </c:pt>
                <c:pt idx="3">
                  <c:v>79.3</c:v>
                </c:pt>
                <c:pt idx="4">
                  <c:v>86.8</c:v>
                </c:pt>
              </c:numCache>
            </c:numRef>
          </c:val>
          <c:extLst>
            <c:ext xmlns:c16="http://schemas.microsoft.com/office/drawing/2014/chart" uri="{C3380CC4-5D6E-409C-BE32-E72D297353CC}">
              <c16:uniqueId val="{00000000-8809-468A-9B31-2DE47648FA33}"/>
            </c:ext>
          </c:extLst>
        </c:ser>
        <c:dLbls>
          <c:showLegendKey val="0"/>
          <c:showVal val="0"/>
          <c:showCatName val="0"/>
          <c:showSerName val="0"/>
          <c:showPercent val="0"/>
          <c:showBubbleSize val="0"/>
        </c:dLbls>
        <c:gapWidth val="150"/>
        <c:axId val="391210800"/>
        <c:axId val="39121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8809-468A-9B31-2DE47648FA33}"/>
            </c:ext>
          </c:extLst>
        </c:ser>
        <c:dLbls>
          <c:showLegendKey val="0"/>
          <c:showVal val="0"/>
          <c:showCatName val="0"/>
          <c:showSerName val="0"/>
          <c:showPercent val="0"/>
          <c:showBubbleSize val="0"/>
        </c:dLbls>
        <c:marker val="1"/>
        <c:smooth val="0"/>
        <c:axId val="391210800"/>
        <c:axId val="391211192"/>
      </c:lineChart>
      <c:catAx>
        <c:axId val="391210800"/>
        <c:scaling>
          <c:orientation val="minMax"/>
        </c:scaling>
        <c:delete val="1"/>
        <c:axPos val="b"/>
        <c:numFmt formatCode="General" sourceLinked="1"/>
        <c:majorTickMark val="none"/>
        <c:minorTickMark val="none"/>
        <c:tickLblPos val="none"/>
        <c:crossAx val="391211192"/>
        <c:crosses val="autoZero"/>
        <c:auto val="1"/>
        <c:lblAlgn val="ctr"/>
        <c:lblOffset val="100"/>
        <c:noMultiLvlLbl val="1"/>
      </c:catAx>
      <c:valAx>
        <c:axId val="39121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21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68" sqref="NJ68:NX6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399999999999999"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宮崎県椎葉村　椎葉村国民健康保険病院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2692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2173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399999999999999"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399999999999999"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94.2</v>
      </c>
      <c r="Q33" s="130"/>
      <c r="R33" s="130"/>
      <c r="S33" s="130"/>
      <c r="T33" s="130"/>
      <c r="U33" s="130"/>
      <c r="V33" s="130"/>
      <c r="W33" s="130"/>
      <c r="X33" s="130"/>
      <c r="Y33" s="130"/>
      <c r="Z33" s="130"/>
      <c r="AA33" s="130"/>
      <c r="AB33" s="130"/>
      <c r="AC33" s="130"/>
      <c r="AD33" s="131"/>
      <c r="AE33" s="129">
        <f>データ!AJ7</f>
        <v>100.3</v>
      </c>
      <c r="AF33" s="130"/>
      <c r="AG33" s="130"/>
      <c r="AH33" s="130"/>
      <c r="AI33" s="130"/>
      <c r="AJ33" s="130"/>
      <c r="AK33" s="130"/>
      <c r="AL33" s="130"/>
      <c r="AM33" s="130"/>
      <c r="AN33" s="130"/>
      <c r="AO33" s="130"/>
      <c r="AP33" s="130"/>
      <c r="AQ33" s="130"/>
      <c r="AR33" s="130"/>
      <c r="AS33" s="131"/>
      <c r="AT33" s="129">
        <f>データ!AK7</f>
        <v>98.7</v>
      </c>
      <c r="AU33" s="130"/>
      <c r="AV33" s="130"/>
      <c r="AW33" s="130"/>
      <c r="AX33" s="130"/>
      <c r="AY33" s="130"/>
      <c r="AZ33" s="130"/>
      <c r="BA33" s="130"/>
      <c r="BB33" s="130"/>
      <c r="BC33" s="130"/>
      <c r="BD33" s="130"/>
      <c r="BE33" s="130"/>
      <c r="BF33" s="130"/>
      <c r="BG33" s="130"/>
      <c r="BH33" s="131"/>
      <c r="BI33" s="129">
        <f>データ!AL7</f>
        <v>99</v>
      </c>
      <c r="BJ33" s="130"/>
      <c r="BK33" s="130"/>
      <c r="BL33" s="130"/>
      <c r="BM33" s="130"/>
      <c r="BN33" s="130"/>
      <c r="BO33" s="130"/>
      <c r="BP33" s="130"/>
      <c r="BQ33" s="130"/>
      <c r="BR33" s="130"/>
      <c r="BS33" s="130"/>
      <c r="BT33" s="130"/>
      <c r="BU33" s="130"/>
      <c r="BV33" s="130"/>
      <c r="BW33" s="131"/>
      <c r="BX33" s="129">
        <f>データ!AM7</f>
        <v>99.4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78.400000000000006</v>
      </c>
      <c r="DE33" s="130"/>
      <c r="DF33" s="130"/>
      <c r="DG33" s="130"/>
      <c r="DH33" s="130"/>
      <c r="DI33" s="130"/>
      <c r="DJ33" s="130"/>
      <c r="DK33" s="130"/>
      <c r="DL33" s="130"/>
      <c r="DM33" s="130"/>
      <c r="DN33" s="130"/>
      <c r="DO33" s="130"/>
      <c r="DP33" s="130"/>
      <c r="DQ33" s="130"/>
      <c r="DR33" s="131"/>
      <c r="DS33" s="129">
        <f>データ!AU7</f>
        <v>81.3</v>
      </c>
      <c r="DT33" s="130"/>
      <c r="DU33" s="130"/>
      <c r="DV33" s="130"/>
      <c r="DW33" s="130"/>
      <c r="DX33" s="130"/>
      <c r="DY33" s="130"/>
      <c r="DZ33" s="130"/>
      <c r="EA33" s="130"/>
      <c r="EB33" s="130"/>
      <c r="EC33" s="130"/>
      <c r="ED33" s="130"/>
      <c r="EE33" s="130"/>
      <c r="EF33" s="130"/>
      <c r="EG33" s="131"/>
      <c r="EH33" s="129">
        <f>データ!AV7</f>
        <v>79.3</v>
      </c>
      <c r="EI33" s="130"/>
      <c r="EJ33" s="130"/>
      <c r="EK33" s="130"/>
      <c r="EL33" s="130"/>
      <c r="EM33" s="130"/>
      <c r="EN33" s="130"/>
      <c r="EO33" s="130"/>
      <c r="EP33" s="130"/>
      <c r="EQ33" s="130"/>
      <c r="ER33" s="130"/>
      <c r="ES33" s="130"/>
      <c r="ET33" s="130"/>
      <c r="EU33" s="130"/>
      <c r="EV33" s="131"/>
      <c r="EW33" s="129">
        <f>データ!AW7</f>
        <v>78.400000000000006</v>
      </c>
      <c r="EX33" s="130"/>
      <c r="EY33" s="130"/>
      <c r="EZ33" s="130"/>
      <c r="FA33" s="130"/>
      <c r="FB33" s="130"/>
      <c r="FC33" s="130"/>
      <c r="FD33" s="130"/>
      <c r="FE33" s="130"/>
      <c r="FF33" s="130"/>
      <c r="FG33" s="130"/>
      <c r="FH33" s="130"/>
      <c r="FI33" s="130"/>
      <c r="FJ33" s="130"/>
      <c r="FK33" s="131"/>
      <c r="FL33" s="129">
        <f>データ!AX7</f>
        <v>72.2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73.099999999999994</v>
      </c>
      <c r="GS33" s="130"/>
      <c r="GT33" s="130"/>
      <c r="GU33" s="130"/>
      <c r="GV33" s="130"/>
      <c r="GW33" s="130"/>
      <c r="GX33" s="130"/>
      <c r="GY33" s="130"/>
      <c r="GZ33" s="130"/>
      <c r="HA33" s="130"/>
      <c r="HB33" s="130"/>
      <c r="HC33" s="130"/>
      <c r="HD33" s="130"/>
      <c r="HE33" s="130"/>
      <c r="HF33" s="131"/>
      <c r="HG33" s="129">
        <f>データ!BF7</f>
        <v>69.599999999999994</v>
      </c>
      <c r="HH33" s="130"/>
      <c r="HI33" s="130"/>
      <c r="HJ33" s="130"/>
      <c r="HK33" s="130"/>
      <c r="HL33" s="130"/>
      <c r="HM33" s="130"/>
      <c r="HN33" s="130"/>
      <c r="HO33" s="130"/>
      <c r="HP33" s="130"/>
      <c r="HQ33" s="130"/>
      <c r="HR33" s="130"/>
      <c r="HS33" s="130"/>
      <c r="HT33" s="130"/>
      <c r="HU33" s="131"/>
      <c r="HV33" s="129">
        <f>データ!BG7</f>
        <v>76.3</v>
      </c>
      <c r="HW33" s="130"/>
      <c r="HX33" s="130"/>
      <c r="HY33" s="130"/>
      <c r="HZ33" s="130"/>
      <c r="IA33" s="130"/>
      <c r="IB33" s="130"/>
      <c r="IC33" s="130"/>
      <c r="ID33" s="130"/>
      <c r="IE33" s="130"/>
      <c r="IF33" s="130"/>
      <c r="IG33" s="130"/>
      <c r="IH33" s="130"/>
      <c r="II33" s="130"/>
      <c r="IJ33" s="131"/>
      <c r="IK33" s="129">
        <f>データ!BH7</f>
        <v>78.2</v>
      </c>
      <c r="IL33" s="130"/>
      <c r="IM33" s="130"/>
      <c r="IN33" s="130"/>
      <c r="IO33" s="130"/>
      <c r="IP33" s="130"/>
      <c r="IQ33" s="130"/>
      <c r="IR33" s="130"/>
      <c r="IS33" s="130"/>
      <c r="IT33" s="130"/>
      <c r="IU33" s="130"/>
      <c r="IV33" s="130"/>
      <c r="IW33" s="130"/>
      <c r="IX33" s="130"/>
      <c r="IY33" s="131"/>
      <c r="IZ33" s="129">
        <f>データ!BI7</f>
        <v>85.2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49.7</v>
      </c>
      <c r="KG33" s="130"/>
      <c r="KH33" s="130"/>
      <c r="KI33" s="130"/>
      <c r="KJ33" s="130"/>
      <c r="KK33" s="130"/>
      <c r="KL33" s="130"/>
      <c r="KM33" s="130"/>
      <c r="KN33" s="130"/>
      <c r="KO33" s="130"/>
      <c r="KP33" s="130"/>
      <c r="KQ33" s="130"/>
      <c r="KR33" s="130"/>
      <c r="KS33" s="130"/>
      <c r="KT33" s="131"/>
      <c r="KU33" s="129">
        <f>データ!BQ7</f>
        <v>59.2</v>
      </c>
      <c r="KV33" s="130"/>
      <c r="KW33" s="130"/>
      <c r="KX33" s="130"/>
      <c r="KY33" s="130"/>
      <c r="KZ33" s="130"/>
      <c r="LA33" s="130"/>
      <c r="LB33" s="130"/>
      <c r="LC33" s="130"/>
      <c r="LD33" s="130"/>
      <c r="LE33" s="130"/>
      <c r="LF33" s="130"/>
      <c r="LG33" s="130"/>
      <c r="LH33" s="130"/>
      <c r="LI33" s="131"/>
      <c r="LJ33" s="129">
        <f>データ!BR7</f>
        <v>57.2</v>
      </c>
      <c r="LK33" s="130"/>
      <c r="LL33" s="130"/>
      <c r="LM33" s="130"/>
      <c r="LN33" s="130"/>
      <c r="LO33" s="130"/>
      <c r="LP33" s="130"/>
      <c r="LQ33" s="130"/>
      <c r="LR33" s="130"/>
      <c r="LS33" s="130"/>
      <c r="LT33" s="130"/>
      <c r="LU33" s="130"/>
      <c r="LV33" s="130"/>
      <c r="LW33" s="130"/>
      <c r="LX33" s="131"/>
      <c r="LY33" s="129">
        <f>データ!BS7</f>
        <v>52</v>
      </c>
      <c r="LZ33" s="130"/>
      <c r="MA33" s="130"/>
      <c r="MB33" s="130"/>
      <c r="MC33" s="130"/>
      <c r="MD33" s="130"/>
      <c r="ME33" s="130"/>
      <c r="MF33" s="130"/>
      <c r="MG33" s="130"/>
      <c r="MH33" s="130"/>
      <c r="MI33" s="130"/>
      <c r="MJ33" s="130"/>
      <c r="MK33" s="130"/>
      <c r="ML33" s="130"/>
      <c r="MM33" s="131"/>
      <c r="MN33" s="129">
        <f>データ!BT7</f>
        <v>43.1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24688</v>
      </c>
      <c r="Q55" s="139"/>
      <c r="R55" s="139"/>
      <c r="S55" s="139"/>
      <c r="T55" s="139"/>
      <c r="U55" s="139"/>
      <c r="V55" s="139"/>
      <c r="W55" s="139"/>
      <c r="X55" s="139"/>
      <c r="Y55" s="139"/>
      <c r="Z55" s="139"/>
      <c r="AA55" s="139"/>
      <c r="AB55" s="139"/>
      <c r="AC55" s="139"/>
      <c r="AD55" s="140"/>
      <c r="AE55" s="138">
        <f>データ!CB7</f>
        <v>24815</v>
      </c>
      <c r="AF55" s="139"/>
      <c r="AG55" s="139"/>
      <c r="AH55" s="139"/>
      <c r="AI55" s="139"/>
      <c r="AJ55" s="139"/>
      <c r="AK55" s="139"/>
      <c r="AL55" s="139"/>
      <c r="AM55" s="139"/>
      <c r="AN55" s="139"/>
      <c r="AO55" s="139"/>
      <c r="AP55" s="139"/>
      <c r="AQ55" s="139"/>
      <c r="AR55" s="139"/>
      <c r="AS55" s="140"/>
      <c r="AT55" s="138">
        <f>データ!CC7</f>
        <v>23692</v>
      </c>
      <c r="AU55" s="139"/>
      <c r="AV55" s="139"/>
      <c r="AW55" s="139"/>
      <c r="AX55" s="139"/>
      <c r="AY55" s="139"/>
      <c r="AZ55" s="139"/>
      <c r="BA55" s="139"/>
      <c r="BB55" s="139"/>
      <c r="BC55" s="139"/>
      <c r="BD55" s="139"/>
      <c r="BE55" s="139"/>
      <c r="BF55" s="139"/>
      <c r="BG55" s="139"/>
      <c r="BH55" s="140"/>
      <c r="BI55" s="138">
        <f>データ!CD7</f>
        <v>24641</v>
      </c>
      <c r="BJ55" s="139"/>
      <c r="BK55" s="139"/>
      <c r="BL55" s="139"/>
      <c r="BM55" s="139"/>
      <c r="BN55" s="139"/>
      <c r="BO55" s="139"/>
      <c r="BP55" s="139"/>
      <c r="BQ55" s="139"/>
      <c r="BR55" s="139"/>
      <c r="BS55" s="139"/>
      <c r="BT55" s="139"/>
      <c r="BU55" s="139"/>
      <c r="BV55" s="139"/>
      <c r="BW55" s="140"/>
      <c r="BX55" s="138">
        <f>データ!CE7</f>
        <v>25874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8585</v>
      </c>
      <c r="DE55" s="139"/>
      <c r="DF55" s="139"/>
      <c r="DG55" s="139"/>
      <c r="DH55" s="139"/>
      <c r="DI55" s="139"/>
      <c r="DJ55" s="139"/>
      <c r="DK55" s="139"/>
      <c r="DL55" s="139"/>
      <c r="DM55" s="139"/>
      <c r="DN55" s="139"/>
      <c r="DO55" s="139"/>
      <c r="DP55" s="139"/>
      <c r="DQ55" s="139"/>
      <c r="DR55" s="140"/>
      <c r="DS55" s="138">
        <f>データ!CM7</f>
        <v>8427</v>
      </c>
      <c r="DT55" s="139"/>
      <c r="DU55" s="139"/>
      <c r="DV55" s="139"/>
      <c r="DW55" s="139"/>
      <c r="DX55" s="139"/>
      <c r="DY55" s="139"/>
      <c r="DZ55" s="139"/>
      <c r="EA55" s="139"/>
      <c r="EB55" s="139"/>
      <c r="EC55" s="139"/>
      <c r="ED55" s="139"/>
      <c r="EE55" s="139"/>
      <c r="EF55" s="139"/>
      <c r="EG55" s="140"/>
      <c r="EH55" s="138">
        <f>データ!CN7</f>
        <v>7910</v>
      </c>
      <c r="EI55" s="139"/>
      <c r="EJ55" s="139"/>
      <c r="EK55" s="139"/>
      <c r="EL55" s="139"/>
      <c r="EM55" s="139"/>
      <c r="EN55" s="139"/>
      <c r="EO55" s="139"/>
      <c r="EP55" s="139"/>
      <c r="EQ55" s="139"/>
      <c r="ER55" s="139"/>
      <c r="ES55" s="139"/>
      <c r="ET55" s="139"/>
      <c r="EU55" s="139"/>
      <c r="EV55" s="140"/>
      <c r="EW55" s="138">
        <f>データ!CO7</f>
        <v>8576</v>
      </c>
      <c r="EX55" s="139"/>
      <c r="EY55" s="139"/>
      <c r="EZ55" s="139"/>
      <c r="FA55" s="139"/>
      <c r="FB55" s="139"/>
      <c r="FC55" s="139"/>
      <c r="FD55" s="139"/>
      <c r="FE55" s="139"/>
      <c r="FF55" s="139"/>
      <c r="FG55" s="139"/>
      <c r="FH55" s="139"/>
      <c r="FI55" s="139"/>
      <c r="FJ55" s="139"/>
      <c r="FK55" s="140"/>
      <c r="FL55" s="138">
        <f>データ!CP7</f>
        <v>8233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74.900000000000006</v>
      </c>
      <c r="GS55" s="130"/>
      <c r="GT55" s="130"/>
      <c r="GU55" s="130"/>
      <c r="GV55" s="130"/>
      <c r="GW55" s="130"/>
      <c r="GX55" s="130"/>
      <c r="GY55" s="130"/>
      <c r="GZ55" s="130"/>
      <c r="HA55" s="130"/>
      <c r="HB55" s="130"/>
      <c r="HC55" s="130"/>
      <c r="HD55" s="130"/>
      <c r="HE55" s="130"/>
      <c r="HF55" s="131"/>
      <c r="HG55" s="129">
        <f>データ!CX7</f>
        <v>73.3</v>
      </c>
      <c r="HH55" s="130"/>
      <c r="HI55" s="130"/>
      <c r="HJ55" s="130"/>
      <c r="HK55" s="130"/>
      <c r="HL55" s="130"/>
      <c r="HM55" s="130"/>
      <c r="HN55" s="130"/>
      <c r="HO55" s="130"/>
      <c r="HP55" s="130"/>
      <c r="HQ55" s="130"/>
      <c r="HR55" s="130"/>
      <c r="HS55" s="130"/>
      <c r="HT55" s="130"/>
      <c r="HU55" s="131"/>
      <c r="HV55" s="129">
        <f>データ!CY7</f>
        <v>77.3</v>
      </c>
      <c r="HW55" s="130"/>
      <c r="HX55" s="130"/>
      <c r="HY55" s="130"/>
      <c r="HZ55" s="130"/>
      <c r="IA55" s="130"/>
      <c r="IB55" s="130"/>
      <c r="IC55" s="130"/>
      <c r="ID55" s="130"/>
      <c r="IE55" s="130"/>
      <c r="IF55" s="130"/>
      <c r="IG55" s="130"/>
      <c r="IH55" s="130"/>
      <c r="II55" s="130"/>
      <c r="IJ55" s="131"/>
      <c r="IK55" s="129">
        <f>データ!CZ7</f>
        <v>79.3</v>
      </c>
      <c r="IL55" s="130"/>
      <c r="IM55" s="130"/>
      <c r="IN55" s="130"/>
      <c r="IO55" s="130"/>
      <c r="IP55" s="130"/>
      <c r="IQ55" s="130"/>
      <c r="IR55" s="130"/>
      <c r="IS55" s="130"/>
      <c r="IT55" s="130"/>
      <c r="IU55" s="130"/>
      <c r="IV55" s="130"/>
      <c r="IW55" s="130"/>
      <c r="IX55" s="130"/>
      <c r="IY55" s="131"/>
      <c r="IZ55" s="129">
        <f>データ!DA7</f>
        <v>86.8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28.6</v>
      </c>
      <c r="KG55" s="130"/>
      <c r="KH55" s="130"/>
      <c r="KI55" s="130"/>
      <c r="KJ55" s="130"/>
      <c r="KK55" s="130"/>
      <c r="KL55" s="130"/>
      <c r="KM55" s="130"/>
      <c r="KN55" s="130"/>
      <c r="KO55" s="130"/>
      <c r="KP55" s="130"/>
      <c r="KQ55" s="130"/>
      <c r="KR55" s="130"/>
      <c r="KS55" s="130"/>
      <c r="KT55" s="131"/>
      <c r="KU55" s="129">
        <f>データ!DI7</f>
        <v>25.5</v>
      </c>
      <c r="KV55" s="130"/>
      <c r="KW55" s="130"/>
      <c r="KX55" s="130"/>
      <c r="KY55" s="130"/>
      <c r="KZ55" s="130"/>
      <c r="LA55" s="130"/>
      <c r="LB55" s="130"/>
      <c r="LC55" s="130"/>
      <c r="LD55" s="130"/>
      <c r="LE55" s="130"/>
      <c r="LF55" s="130"/>
      <c r="LG55" s="130"/>
      <c r="LH55" s="130"/>
      <c r="LI55" s="131"/>
      <c r="LJ55" s="129">
        <f>データ!DJ7</f>
        <v>24.4</v>
      </c>
      <c r="LK55" s="130"/>
      <c r="LL55" s="130"/>
      <c r="LM55" s="130"/>
      <c r="LN55" s="130"/>
      <c r="LO55" s="130"/>
      <c r="LP55" s="130"/>
      <c r="LQ55" s="130"/>
      <c r="LR55" s="130"/>
      <c r="LS55" s="130"/>
      <c r="LT55" s="130"/>
      <c r="LU55" s="130"/>
      <c r="LV55" s="130"/>
      <c r="LW55" s="130"/>
      <c r="LX55" s="131"/>
      <c r="LY55" s="129">
        <f>データ!DK7</f>
        <v>24.1</v>
      </c>
      <c r="LZ55" s="130"/>
      <c r="MA55" s="130"/>
      <c r="MB55" s="130"/>
      <c r="MC55" s="130"/>
      <c r="MD55" s="130"/>
      <c r="ME55" s="130"/>
      <c r="MF55" s="130"/>
      <c r="MG55" s="130"/>
      <c r="MH55" s="130"/>
      <c r="MI55" s="130"/>
      <c r="MJ55" s="130"/>
      <c r="MK55" s="130"/>
      <c r="ML55" s="130"/>
      <c r="MM55" s="131"/>
      <c r="MN55" s="129">
        <f>データ!DL7</f>
        <v>24.4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51.4</v>
      </c>
      <c r="V79" s="151"/>
      <c r="W79" s="151"/>
      <c r="X79" s="151"/>
      <c r="Y79" s="151"/>
      <c r="Z79" s="151"/>
      <c r="AA79" s="151"/>
      <c r="AB79" s="151"/>
      <c r="AC79" s="151"/>
      <c r="AD79" s="151"/>
      <c r="AE79" s="151"/>
      <c r="AF79" s="151"/>
      <c r="AG79" s="151"/>
      <c r="AH79" s="151"/>
      <c r="AI79" s="151"/>
      <c r="AJ79" s="151"/>
      <c r="AK79" s="151"/>
      <c r="AL79" s="151"/>
      <c r="AM79" s="151"/>
      <c r="AN79" s="151">
        <f>データ!DT7</f>
        <v>53.8</v>
      </c>
      <c r="AO79" s="151"/>
      <c r="AP79" s="151"/>
      <c r="AQ79" s="151"/>
      <c r="AR79" s="151"/>
      <c r="AS79" s="151"/>
      <c r="AT79" s="151"/>
      <c r="AU79" s="151"/>
      <c r="AV79" s="151"/>
      <c r="AW79" s="151"/>
      <c r="AX79" s="151"/>
      <c r="AY79" s="151"/>
      <c r="AZ79" s="151"/>
      <c r="BA79" s="151"/>
      <c r="BB79" s="151"/>
      <c r="BC79" s="151"/>
      <c r="BD79" s="151"/>
      <c r="BE79" s="151"/>
      <c r="BF79" s="151"/>
      <c r="BG79" s="151">
        <f>データ!DU7</f>
        <v>53.1</v>
      </c>
      <c r="BH79" s="151"/>
      <c r="BI79" s="151"/>
      <c r="BJ79" s="151"/>
      <c r="BK79" s="151"/>
      <c r="BL79" s="151"/>
      <c r="BM79" s="151"/>
      <c r="BN79" s="151"/>
      <c r="BO79" s="151"/>
      <c r="BP79" s="151"/>
      <c r="BQ79" s="151"/>
      <c r="BR79" s="151"/>
      <c r="BS79" s="151"/>
      <c r="BT79" s="151"/>
      <c r="BU79" s="151"/>
      <c r="BV79" s="151"/>
      <c r="BW79" s="151"/>
      <c r="BX79" s="151"/>
      <c r="BY79" s="151"/>
      <c r="BZ79" s="151">
        <f>データ!DV7</f>
        <v>55.1</v>
      </c>
      <c r="CA79" s="151"/>
      <c r="CB79" s="151"/>
      <c r="CC79" s="151"/>
      <c r="CD79" s="151"/>
      <c r="CE79" s="151"/>
      <c r="CF79" s="151"/>
      <c r="CG79" s="151"/>
      <c r="CH79" s="151"/>
      <c r="CI79" s="151"/>
      <c r="CJ79" s="151"/>
      <c r="CK79" s="151"/>
      <c r="CL79" s="151"/>
      <c r="CM79" s="151"/>
      <c r="CN79" s="151"/>
      <c r="CO79" s="151"/>
      <c r="CP79" s="151"/>
      <c r="CQ79" s="151"/>
      <c r="CR79" s="151"/>
      <c r="CS79" s="151">
        <f>データ!DW7</f>
        <v>56.4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63.8</v>
      </c>
      <c r="EP79" s="151"/>
      <c r="EQ79" s="151"/>
      <c r="ER79" s="151"/>
      <c r="ES79" s="151"/>
      <c r="ET79" s="151"/>
      <c r="EU79" s="151"/>
      <c r="EV79" s="151"/>
      <c r="EW79" s="151"/>
      <c r="EX79" s="151"/>
      <c r="EY79" s="151"/>
      <c r="EZ79" s="151"/>
      <c r="FA79" s="151"/>
      <c r="FB79" s="151"/>
      <c r="FC79" s="151"/>
      <c r="FD79" s="151"/>
      <c r="FE79" s="151"/>
      <c r="FF79" s="151"/>
      <c r="FG79" s="151"/>
      <c r="FH79" s="151">
        <f>データ!EE7</f>
        <v>70</v>
      </c>
      <c r="FI79" s="151"/>
      <c r="FJ79" s="151"/>
      <c r="FK79" s="151"/>
      <c r="FL79" s="151"/>
      <c r="FM79" s="151"/>
      <c r="FN79" s="151"/>
      <c r="FO79" s="151"/>
      <c r="FP79" s="151"/>
      <c r="FQ79" s="151"/>
      <c r="FR79" s="151"/>
      <c r="FS79" s="151"/>
      <c r="FT79" s="151"/>
      <c r="FU79" s="151"/>
      <c r="FV79" s="151"/>
      <c r="FW79" s="151"/>
      <c r="FX79" s="151"/>
      <c r="FY79" s="151"/>
      <c r="FZ79" s="151"/>
      <c r="GA79" s="151">
        <f>データ!EF7</f>
        <v>66.400000000000006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67.7</v>
      </c>
      <c r="GU79" s="151"/>
      <c r="GV79" s="151"/>
      <c r="GW79" s="151"/>
      <c r="GX79" s="151"/>
      <c r="GY79" s="151"/>
      <c r="GZ79" s="151"/>
      <c r="HA79" s="151"/>
      <c r="HB79" s="151"/>
      <c r="HC79" s="151"/>
      <c r="HD79" s="151"/>
      <c r="HE79" s="151"/>
      <c r="HF79" s="151"/>
      <c r="HG79" s="151"/>
      <c r="HH79" s="151"/>
      <c r="HI79" s="151"/>
      <c r="HJ79" s="151"/>
      <c r="HK79" s="151"/>
      <c r="HL79" s="151"/>
      <c r="HM79" s="151">
        <f>データ!EH7</f>
        <v>70.7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40893733</v>
      </c>
      <c r="JK79" s="152"/>
      <c r="JL79" s="152"/>
      <c r="JM79" s="152"/>
      <c r="JN79" s="152"/>
      <c r="JO79" s="152"/>
      <c r="JP79" s="152"/>
      <c r="JQ79" s="152"/>
      <c r="JR79" s="152"/>
      <c r="JS79" s="152"/>
      <c r="JT79" s="152"/>
      <c r="JU79" s="152"/>
      <c r="JV79" s="152"/>
      <c r="JW79" s="152"/>
      <c r="JX79" s="152"/>
      <c r="JY79" s="152"/>
      <c r="JZ79" s="152"/>
      <c r="KA79" s="152"/>
      <c r="KB79" s="152"/>
      <c r="KC79" s="152">
        <f>データ!EP7</f>
        <v>41320033</v>
      </c>
      <c r="KD79" s="152"/>
      <c r="KE79" s="152"/>
      <c r="KF79" s="152"/>
      <c r="KG79" s="152"/>
      <c r="KH79" s="152"/>
      <c r="KI79" s="152"/>
      <c r="KJ79" s="152"/>
      <c r="KK79" s="152"/>
      <c r="KL79" s="152"/>
      <c r="KM79" s="152"/>
      <c r="KN79" s="152"/>
      <c r="KO79" s="152"/>
      <c r="KP79" s="152"/>
      <c r="KQ79" s="152"/>
      <c r="KR79" s="152"/>
      <c r="KS79" s="152"/>
      <c r="KT79" s="152"/>
      <c r="KU79" s="152"/>
      <c r="KV79" s="152">
        <f>データ!EQ7</f>
        <v>43052000</v>
      </c>
      <c r="KW79" s="152"/>
      <c r="KX79" s="152"/>
      <c r="KY79" s="152"/>
      <c r="KZ79" s="152"/>
      <c r="LA79" s="152"/>
      <c r="LB79" s="152"/>
      <c r="LC79" s="152"/>
      <c r="LD79" s="152"/>
      <c r="LE79" s="152"/>
      <c r="LF79" s="152"/>
      <c r="LG79" s="152"/>
      <c r="LH79" s="152"/>
      <c r="LI79" s="152"/>
      <c r="LJ79" s="152"/>
      <c r="LK79" s="152"/>
      <c r="LL79" s="152"/>
      <c r="LM79" s="152"/>
      <c r="LN79" s="152"/>
      <c r="LO79" s="152">
        <f>データ!ER7</f>
        <v>43606100</v>
      </c>
      <c r="LP79" s="152"/>
      <c r="LQ79" s="152"/>
      <c r="LR79" s="152"/>
      <c r="LS79" s="152"/>
      <c r="LT79" s="152"/>
      <c r="LU79" s="152"/>
      <c r="LV79" s="152"/>
      <c r="LW79" s="152"/>
      <c r="LX79" s="152"/>
      <c r="LY79" s="152"/>
      <c r="LZ79" s="152"/>
      <c r="MA79" s="152"/>
      <c r="MB79" s="152"/>
      <c r="MC79" s="152"/>
      <c r="MD79" s="152"/>
      <c r="ME79" s="152"/>
      <c r="MF79" s="152"/>
      <c r="MG79" s="152"/>
      <c r="MH79" s="152">
        <f>データ!ES7</f>
        <v>44171500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aTVoFc7+w/3mfPx7wK3h0J+UpIFQwnWVeTkicJHE4tmWc5/bzThANX6EKrFagQwjUkCHpHFojwLAdZoyXozA==" saltValue="dwWepfcZqcCT9jH/f7/nU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154</v>
      </c>
      <c r="BJ5" s="62" t="s">
        <v>148</v>
      </c>
      <c r="BK5" s="62" t="s">
        <v>149</v>
      </c>
      <c r="BL5" s="62" t="s">
        <v>150</v>
      </c>
      <c r="BM5" s="62" t="s">
        <v>151</v>
      </c>
      <c r="BN5" s="62" t="s">
        <v>152</v>
      </c>
      <c r="BO5" s="62" t="s">
        <v>153</v>
      </c>
      <c r="BP5" s="62" t="s">
        <v>143</v>
      </c>
      <c r="BQ5" s="62" t="s">
        <v>155</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156</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157</v>
      </c>
      <c r="B6" s="63">
        <f>B8</f>
        <v>2020</v>
      </c>
      <c r="C6" s="63">
        <f t="shared" ref="C6:M6" si="2">C8</f>
        <v>454303</v>
      </c>
      <c r="D6" s="63">
        <f t="shared" si="2"/>
        <v>46</v>
      </c>
      <c r="E6" s="63">
        <f t="shared" si="2"/>
        <v>6</v>
      </c>
      <c r="F6" s="63">
        <f t="shared" si="2"/>
        <v>0</v>
      </c>
      <c r="G6" s="63">
        <f t="shared" si="2"/>
        <v>1</v>
      </c>
      <c r="H6" s="155" t="str">
        <f>IF(H8&lt;&gt;I8,H8,"")&amp;IF(I8&lt;&gt;J8,I8,"")&amp;"　"&amp;J8</f>
        <v>宮崎県椎葉村　椎葉村国民健康保険病院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H6" si="3">Q8</f>
        <v>3</v>
      </c>
      <c r="R6" s="63" t="str">
        <f t="shared" si="3"/>
        <v>対象</v>
      </c>
      <c r="S6" s="63" t="str">
        <f t="shared" si="3"/>
        <v>ド 訓</v>
      </c>
      <c r="T6" s="63" t="str">
        <f t="shared" si="3"/>
        <v>救 臨 へ</v>
      </c>
      <c r="U6" s="64">
        <f>U8</f>
        <v>2692</v>
      </c>
      <c r="V6" s="64">
        <f>V8</f>
        <v>2173</v>
      </c>
      <c r="W6" s="63" t="str">
        <f>W8</f>
        <v>第１種該当</v>
      </c>
      <c r="X6" s="63" t="str">
        <f t="shared" ref="X6" si="4">X8</f>
        <v>-</v>
      </c>
      <c r="Y6" s="63" t="str">
        <f t="shared" si="3"/>
        <v>１０：１</v>
      </c>
      <c r="Z6" s="64">
        <f t="shared" si="3"/>
        <v>30</v>
      </c>
      <c r="AA6" s="64" t="str">
        <f t="shared" si="3"/>
        <v>-</v>
      </c>
      <c r="AB6" s="64" t="str">
        <f t="shared" si="3"/>
        <v>-</v>
      </c>
      <c r="AC6" s="64" t="str">
        <f t="shared" si="3"/>
        <v>-</v>
      </c>
      <c r="AD6" s="64" t="str">
        <f t="shared" si="3"/>
        <v>-</v>
      </c>
      <c r="AE6" s="64">
        <f t="shared" si="3"/>
        <v>30</v>
      </c>
      <c r="AF6" s="64">
        <f t="shared" si="3"/>
        <v>30</v>
      </c>
      <c r="AG6" s="64" t="str">
        <f t="shared" si="3"/>
        <v>-</v>
      </c>
      <c r="AH6" s="64">
        <f t="shared" si="3"/>
        <v>30</v>
      </c>
      <c r="AI6" s="65">
        <f>IF(AI8="-",NA(),AI8)</f>
        <v>94.2</v>
      </c>
      <c r="AJ6" s="65">
        <f t="shared" ref="AJ6:AR6" si="5">IF(AJ8="-",NA(),AJ8)</f>
        <v>100.3</v>
      </c>
      <c r="AK6" s="65">
        <f t="shared" si="5"/>
        <v>98.7</v>
      </c>
      <c r="AL6" s="65">
        <f t="shared" si="5"/>
        <v>99</v>
      </c>
      <c r="AM6" s="65">
        <f t="shared" si="5"/>
        <v>99.4</v>
      </c>
      <c r="AN6" s="65">
        <f t="shared" si="5"/>
        <v>96.2</v>
      </c>
      <c r="AO6" s="65">
        <f t="shared" si="5"/>
        <v>94.8</v>
      </c>
      <c r="AP6" s="65">
        <f t="shared" si="5"/>
        <v>96.1</v>
      </c>
      <c r="AQ6" s="65">
        <f t="shared" si="5"/>
        <v>96.7</v>
      </c>
      <c r="AR6" s="65">
        <f t="shared" si="5"/>
        <v>98</v>
      </c>
      <c r="AS6" s="65" t="str">
        <f>IF(AS8="-","【-】","【"&amp;SUBSTITUTE(TEXT(AS8,"#,##0.0"),"-","△")&amp;"】")</f>
        <v>【102.5】</v>
      </c>
      <c r="AT6" s="65">
        <f>IF(AT8="-",NA(),AT8)</f>
        <v>78.400000000000006</v>
      </c>
      <c r="AU6" s="65">
        <f t="shared" ref="AU6:BC6" si="6">IF(AU8="-",NA(),AU8)</f>
        <v>81.3</v>
      </c>
      <c r="AV6" s="65">
        <f t="shared" si="6"/>
        <v>79.3</v>
      </c>
      <c r="AW6" s="65">
        <f t="shared" si="6"/>
        <v>78.400000000000006</v>
      </c>
      <c r="AX6" s="65">
        <f t="shared" si="6"/>
        <v>72.2</v>
      </c>
      <c r="AY6" s="65">
        <f t="shared" si="6"/>
        <v>69.5</v>
      </c>
      <c r="AZ6" s="65">
        <f t="shared" si="6"/>
        <v>67.7</v>
      </c>
      <c r="BA6" s="65">
        <f t="shared" si="6"/>
        <v>66.8</v>
      </c>
      <c r="BB6" s="65">
        <f t="shared" si="6"/>
        <v>67.8</v>
      </c>
      <c r="BC6" s="65">
        <f t="shared" si="6"/>
        <v>65</v>
      </c>
      <c r="BD6" s="65" t="str">
        <f>IF(BD8="-","【-】","【"&amp;SUBSTITUTE(TEXT(BD8,"#,##0.0"),"-","△")&amp;"】")</f>
        <v>【84.7】</v>
      </c>
      <c r="BE6" s="65">
        <f>IF(BE8="-",NA(),BE8)</f>
        <v>73.099999999999994</v>
      </c>
      <c r="BF6" s="65">
        <f t="shared" ref="BF6:BN6" si="7">IF(BF8="-",NA(),BF8)</f>
        <v>69.599999999999994</v>
      </c>
      <c r="BG6" s="65">
        <f t="shared" si="7"/>
        <v>76.3</v>
      </c>
      <c r="BH6" s="65">
        <f t="shared" si="7"/>
        <v>78.2</v>
      </c>
      <c r="BI6" s="65">
        <f t="shared" si="7"/>
        <v>85.2</v>
      </c>
      <c r="BJ6" s="65">
        <f t="shared" si="7"/>
        <v>156.6</v>
      </c>
      <c r="BK6" s="65">
        <f t="shared" si="7"/>
        <v>106</v>
      </c>
      <c r="BL6" s="65">
        <f t="shared" si="7"/>
        <v>118.7</v>
      </c>
      <c r="BM6" s="65">
        <f t="shared" si="7"/>
        <v>121.7</v>
      </c>
      <c r="BN6" s="65">
        <f t="shared" si="7"/>
        <v>132.30000000000001</v>
      </c>
      <c r="BO6" s="65" t="str">
        <f>IF(BO8="-","【-】","【"&amp;SUBSTITUTE(TEXT(BO8,"#,##0.0"),"-","△")&amp;"】")</f>
        <v>【69.3】</v>
      </c>
      <c r="BP6" s="65">
        <f>IF(BP8="-",NA(),BP8)</f>
        <v>49.7</v>
      </c>
      <c r="BQ6" s="65">
        <f t="shared" ref="BQ6:BY6" si="8">IF(BQ8="-",NA(),BQ8)</f>
        <v>59.2</v>
      </c>
      <c r="BR6" s="65">
        <f t="shared" si="8"/>
        <v>57.2</v>
      </c>
      <c r="BS6" s="65">
        <f t="shared" si="8"/>
        <v>52</v>
      </c>
      <c r="BT6" s="65">
        <f t="shared" si="8"/>
        <v>43.1</v>
      </c>
      <c r="BU6" s="65">
        <f t="shared" si="8"/>
        <v>63.4</v>
      </c>
      <c r="BV6" s="65">
        <f t="shared" si="8"/>
        <v>62.3</v>
      </c>
      <c r="BW6" s="65">
        <f t="shared" si="8"/>
        <v>59.4</v>
      </c>
      <c r="BX6" s="65">
        <f t="shared" si="8"/>
        <v>61.4</v>
      </c>
      <c r="BY6" s="65">
        <f t="shared" si="8"/>
        <v>55.9</v>
      </c>
      <c r="BZ6" s="65" t="str">
        <f>IF(BZ8="-","【-】","【"&amp;SUBSTITUTE(TEXT(BZ8,"#,##0.0"),"-","△")&amp;"】")</f>
        <v>【67.2】</v>
      </c>
      <c r="CA6" s="66">
        <f>IF(CA8="-",NA(),CA8)</f>
        <v>24688</v>
      </c>
      <c r="CB6" s="66">
        <f t="shared" ref="CB6:CJ6" si="9">IF(CB8="-",NA(),CB8)</f>
        <v>24815</v>
      </c>
      <c r="CC6" s="66">
        <f t="shared" si="9"/>
        <v>23692</v>
      </c>
      <c r="CD6" s="66">
        <f t="shared" si="9"/>
        <v>24641</v>
      </c>
      <c r="CE6" s="66">
        <f t="shared" si="9"/>
        <v>25874</v>
      </c>
      <c r="CF6" s="66">
        <f t="shared" si="9"/>
        <v>24479</v>
      </c>
      <c r="CG6" s="66">
        <f t="shared" si="9"/>
        <v>25136</v>
      </c>
      <c r="CH6" s="66">
        <f t="shared" si="9"/>
        <v>26485</v>
      </c>
      <c r="CI6" s="66">
        <f t="shared" si="9"/>
        <v>27761</v>
      </c>
      <c r="CJ6" s="66">
        <f t="shared" si="9"/>
        <v>29162</v>
      </c>
      <c r="CK6" s="65" t="str">
        <f>IF(CK8="-","【-】","【"&amp;SUBSTITUTE(TEXT(CK8,"#,##0"),"-","△")&amp;"】")</f>
        <v>【56,733】</v>
      </c>
      <c r="CL6" s="66">
        <f>IF(CL8="-",NA(),CL8)</f>
        <v>8585</v>
      </c>
      <c r="CM6" s="66">
        <f t="shared" ref="CM6:CU6" si="10">IF(CM8="-",NA(),CM8)</f>
        <v>8427</v>
      </c>
      <c r="CN6" s="66">
        <f t="shared" si="10"/>
        <v>7910</v>
      </c>
      <c r="CO6" s="66">
        <f t="shared" si="10"/>
        <v>8576</v>
      </c>
      <c r="CP6" s="66">
        <f t="shared" si="10"/>
        <v>8233</v>
      </c>
      <c r="CQ6" s="66">
        <f t="shared" si="10"/>
        <v>8000</v>
      </c>
      <c r="CR6" s="66">
        <f t="shared" si="10"/>
        <v>8023</v>
      </c>
      <c r="CS6" s="66">
        <f t="shared" si="10"/>
        <v>8109</v>
      </c>
      <c r="CT6" s="66">
        <f t="shared" si="10"/>
        <v>8307</v>
      </c>
      <c r="CU6" s="66">
        <f t="shared" si="10"/>
        <v>8904</v>
      </c>
      <c r="CV6" s="65" t="str">
        <f>IF(CV8="-","【-】","【"&amp;SUBSTITUTE(TEXT(CV8,"#,##0"),"-","△")&amp;"】")</f>
        <v>【16,778】</v>
      </c>
      <c r="CW6" s="65">
        <f>IF(CW8="-",NA(),CW8)</f>
        <v>74.900000000000006</v>
      </c>
      <c r="CX6" s="65">
        <f t="shared" ref="CX6:DF6" si="11">IF(CX8="-",NA(),CX8)</f>
        <v>73.3</v>
      </c>
      <c r="CY6" s="65">
        <f t="shared" si="11"/>
        <v>77.3</v>
      </c>
      <c r="CZ6" s="65">
        <f t="shared" si="11"/>
        <v>79.3</v>
      </c>
      <c r="DA6" s="65">
        <f t="shared" si="11"/>
        <v>86.8</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28.6</v>
      </c>
      <c r="DI6" s="65">
        <f t="shared" ref="DI6:DQ6" si="12">IF(DI8="-",NA(),DI8)</f>
        <v>25.5</v>
      </c>
      <c r="DJ6" s="65">
        <f t="shared" si="12"/>
        <v>24.4</v>
      </c>
      <c r="DK6" s="65">
        <f t="shared" si="12"/>
        <v>24.1</v>
      </c>
      <c r="DL6" s="65">
        <f t="shared" si="12"/>
        <v>24.4</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51.4</v>
      </c>
      <c r="DT6" s="65">
        <f t="shared" ref="DT6:EB6" si="13">IF(DT8="-",NA(),DT8)</f>
        <v>53.8</v>
      </c>
      <c r="DU6" s="65">
        <f t="shared" si="13"/>
        <v>53.1</v>
      </c>
      <c r="DV6" s="65">
        <f t="shared" si="13"/>
        <v>55.1</v>
      </c>
      <c r="DW6" s="65">
        <f t="shared" si="13"/>
        <v>56.4</v>
      </c>
      <c r="DX6" s="65">
        <f t="shared" si="13"/>
        <v>52.7</v>
      </c>
      <c r="DY6" s="65">
        <f t="shared" si="13"/>
        <v>52.8</v>
      </c>
      <c r="DZ6" s="65">
        <f t="shared" si="13"/>
        <v>54.2</v>
      </c>
      <c r="EA6" s="65">
        <f t="shared" si="13"/>
        <v>55.4</v>
      </c>
      <c r="EB6" s="65">
        <f t="shared" si="13"/>
        <v>57.6</v>
      </c>
      <c r="EC6" s="65" t="str">
        <f>IF(EC8="-","【-】","【"&amp;SUBSTITUTE(TEXT(EC8,"#,##0.0"),"-","△")&amp;"】")</f>
        <v>【54.8】</v>
      </c>
      <c r="ED6" s="65">
        <f>IF(ED8="-",NA(),ED8)</f>
        <v>63.8</v>
      </c>
      <c r="EE6" s="65">
        <f t="shared" ref="EE6:EM6" si="14">IF(EE8="-",NA(),EE8)</f>
        <v>70</v>
      </c>
      <c r="EF6" s="65">
        <f t="shared" si="14"/>
        <v>66.400000000000006</v>
      </c>
      <c r="EG6" s="65">
        <f t="shared" si="14"/>
        <v>67.7</v>
      </c>
      <c r="EH6" s="65">
        <f t="shared" si="14"/>
        <v>70.7</v>
      </c>
      <c r="EI6" s="65">
        <f t="shared" si="14"/>
        <v>70.5</v>
      </c>
      <c r="EJ6" s="65">
        <f t="shared" si="14"/>
        <v>68.900000000000006</v>
      </c>
      <c r="EK6" s="65">
        <f t="shared" si="14"/>
        <v>70.2</v>
      </c>
      <c r="EL6" s="65">
        <f t="shared" si="14"/>
        <v>72</v>
      </c>
      <c r="EM6" s="65">
        <f t="shared" si="14"/>
        <v>72.3</v>
      </c>
      <c r="EN6" s="65" t="str">
        <f>IF(EN8="-","【-】","【"&amp;SUBSTITUTE(TEXT(EN8,"#,##0.0"),"-","△")&amp;"】")</f>
        <v>【70.3】</v>
      </c>
      <c r="EO6" s="66">
        <f>IF(EO8="-",NA(),EO8)</f>
        <v>40893733</v>
      </c>
      <c r="EP6" s="66">
        <f t="shared" ref="EP6:EX6" si="15">IF(EP8="-",NA(),EP8)</f>
        <v>41320033</v>
      </c>
      <c r="EQ6" s="66">
        <f t="shared" si="15"/>
        <v>43052000</v>
      </c>
      <c r="ER6" s="66">
        <f t="shared" si="15"/>
        <v>43606100</v>
      </c>
      <c r="ES6" s="66">
        <f t="shared" si="15"/>
        <v>44171500</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158</v>
      </c>
      <c r="B7" s="63">
        <f t="shared" ref="B7:AH7" si="16">B8</f>
        <v>2020</v>
      </c>
      <c r="C7" s="63">
        <f t="shared" si="16"/>
        <v>454303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3</v>
      </c>
      <c r="R7" s="63" t="str">
        <f t="shared" si="16"/>
        <v>対象</v>
      </c>
      <c r="S7" s="63" t="str">
        <f t="shared" si="16"/>
        <v>ド 訓</v>
      </c>
      <c r="T7" s="63" t="str">
        <f t="shared" si="16"/>
        <v>救 臨 へ</v>
      </c>
      <c r="U7" s="64">
        <f>U8</f>
        <v>2692</v>
      </c>
      <c r="V7" s="64">
        <f>V8</f>
        <v>2173</v>
      </c>
      <c r="W7" s="63" t="str">
        <f>W8</f>
        <v>第１種該当</v>
      </c>
      <c r="X7" s="63" t="str">
        <f t="shared" si="16"/>
        <v>-</v>
      </c>
      <c r="Y7" s="63" t="str">
        <f t="shared" si="16"/>
        <v>１０：１</v>
      </c>
      <c r="Z7" s="64">
        <f t="shared" si="16"/>
        <v>30</v>
      </c>
      <c r="AA7" s="64" t="str">
        <f t="shared" si="16"/>
        <v>-</v>
      </c>
      <c r="AB7" s="64" t="str">
        <f t="shared" si="16"/>
        <v>-</v>
      </c>
      <c r="AC7" s="64" t="str">
        <f t="shared" si="16"/>
        <v>-</v>
      </c>
      <c r="AD7" s="64" t="str">
        <f t="shared" si="16"/>
        <v>-</v>
      </c>
      <c r="AE7" s="64">
        <f t="shared" si="16"/>
        <v>30</v>
      </c>
      <c r="AF7" s="64">
        <f t="shared" si="16"/>
        <v>30</v>
      </c>
      <c r="AG7" s="64" t="str">
        <f t="shared" si="16"/>
        <v>-</v>
      </c>
      <c r="AH7" s="64">
        <f t="shared" si="16"/>
        <v>30</v>
      </c>
      <c r="AI7" s="65">
        <f>AI8</f>
        <v>94.2</v>
      </c>
      <c r="AJ7" s="65">
        <f t="shared" ref="AJ7:AR7" si="17">AJ8</f>
        <v>100.3</v>
      </c>
      <c r="AK7" s="65">
        <f t="shared" si="17"/>
        <v>98.7</v>
      </c>
      <c r="AL7" s="65">
        <f t="shared" si="17"/>
        <v>99</v>
      </c>
      <c r="AM7" s="65">
        <f t="shared" si="17"/>
        <v>99.4</v>
      </c>
      <c r="AN7" s="65">
        <f t="shared" si="17"/>
        <v>96.2</v>
      </c>
      <c r="AO7" s="65">
        <f t="shared" si="17"/>
        <v>94.8</v>
      </c>
      <c r="AP7" s="65">
        <f t="shared" si="17"/>
        <v>96.1</v>
      </c>
      <c r="AQ7" s="65">
        <f t="shared" si="17"/>
        <v>96.7</v>
      </c>
      <c r="AR7" s="65">
        <f t="shared" si="17"/>
        <v>98</v>
      </c>
      <c r="AS7" s="65"/>
      <c r="AT7" s="65">
        <f>AT8</f>
        <v>78.400000000000006</v>
      </c>
      <c r="AU7" s="65">
        <f t="shared" ref="AU7:BC7" si="18">AU8</f>
        <v>81.3</v>
      </c>
      <c r="AV7" s="65">
        <f t="shared" si="18"/>
        <v>79.3</v>
      </c>
      <c r="AW7" s="65">
        <f t="shared" si="18"/>
        <v>78.400000000000006</v>
      </c>
      <c r="AX7" s="65">
        <f t="shared" si="18"/>
        <v>72.2</v>
      </c>
      <c r="AY7" s="65">
        <f t="shared" si="18"/>
        <v>69.5</v>
      </c>
      <c r="AZ7" s="65">
        <f t="shared" si="18"/>
        <v>67.7</v>
      </c>
      <c r="BA7" s="65">
        <f t="shared" si="18"/>
        <v>66.8</v>
      </c>
      <c r="BB7" s="65">
        <f t="shared" si="18"/>
        <v>67.8</v>
      </c>
      <c r="BC7" s="65">
        <f t="shared" si="18"/>
        <v>65</v>
      </c>
      <c r="BD7" s="65"/>
      <c r="BE7" s="65">
        <f>BE8</f>
        <v>73.099999999999994</v>
      </c>
      <c r="BF7" s="65">
        <f t="shared" ref="BF7:BN7" si="19">BF8</f>
        <v>69.599999999999994</v>
      </c>
      <c r="BG7" s="65">
        <f t="shared" si="19"/>
        <v>76.3</v>
      </c>
      <c r="BH7" s="65">
        <f t="shared" si="19"/>
        <v>78.2</v>
      </c>
      <c r="BI7" s="65">
        <f t="shared" si="19"/>
        <v>85.2</v>
      </c>
      <c r="BJ7" s="65">
        <f t="shared" si="19"/>
        <v>156.6</v>
      </c>
      <c r="BK7" s="65">
        <f t="shared" si="19"/>
        <v>106</v>
      </c>
      <c r="BL7" s="65">
        <f t="shared" si="19"/>
        <v>118.7</v>
      </c>
      <c r="BM7" s="65">
        <f t="shared" si="19"/>
        <v>121.7</v>
      </c>
      <c r="BN7" s="65">
        <f t="shared" si="19"/>
        <v>132.30000000000001</v>
      </c>
      <c r="BO7" s="65"/>
      <c r="BP7" s="65">
        <f>BP8</f>
        <v>49.7</v>
      </c>
      <c r="BQ7" s="65">
        <f t="shared" ref="BQ7:BY7" si="20">BQ8</f>
        <v>59.2</v>
      </c>
      <c r="BR7" s="65">
        <f t="shared" si="20"/>
        <v>57.2</v>
      </c>
      <c r="BS7" s="65">
        <f t="shared" si="20"/>
        <v>52</v>
      </c>
      <c r="BT7" s="65">
        <f t="shared" si="20"/>
        <v>43.1</v>
      </c>
      <c r="BU7" s="65">
        <f t="shared" si="20"/>
        <v>63.4</v>
      </c>
      <c r="BV7" s="65">
        <f t="shared" si="20"/>
        <v>62.3</v>
      </c>
      <c r="BW7" s="65">
        <f t="shared" si="20"/>
        <v>59.4</v>
      </c>
      <c r="BX7" s="65">
        <f t="shared" si="20"/>
        <v>61.4</v>
      </c>
      <c r="BY7" s="65">
        <f t="shared" si="20"/>
        <v>55.9</v>
      </c>
      <c r="BZ7" s="65"/>
      <c r="CA7" s="66">
        <f>CA8</f>
        <v>24688</v>
      </c>
      <c r="CB7" s="66">
        <f t="shared" ref="CB7:CJ7" si="21">CB8</f>
        <v>24815</v>
      </c>
      <c r="CC7" s="66">
        <f t="shared" si="21"/>
        <v>23692</v>
      </c>
      <c r="CD7" s="66">
        <f t="shared" si="21"/>
        <v>24641</v>
      </c>
      <c r="CE7" s="66">
        <f t="shared" si="21"/>
        <v>25874</v>
      </c>
      <c r="CF7" s="66">
        <f t="shared" si="21"/>
        <v>24479</v>
      </c>
      <c r="CG7" s="66">
        <f t="shared" si="21"/>
        <v>25136</v>
      </c>
      <c r="CH7" s="66">
        <f t="shared" si="21"/>
        <v>26485</v>
      </c>
      <c r="CI7" s="66">
        <f t="shared" si="21"/>
        <v>27761</v>
      </c>
      <c r="CJ7" s="66">
        <f t="shared" si="21"/>
        <v>29162</v>
      </c>
      <c r="CK7" s="65"/>
      <c r="CL7" s="66">
        <f>CL8</f>
        <v>8585</v>
      </c>
      <c r="CM7" s="66">
        <f t="shared" ref="CM7:CU7" si="22">CM8</f>
        <v>8427</v>
      </c>
      <c r="CN7" s="66">
        <f t="shared" si="22"/>
        <v>7910</v>
      </c>
      <c r="CO7" s="66">
        <f t="shared" si="22"/>
        <v>8576</v>
      </c>
      <c r="CP7" s="66">
        <f t="shared" si="22"/>
        <v>8233</v>
      </c>
      <c r="CQ7" s="66">
        <f t="shared" si="22"/>
        <v>8000</v>
      </c>
      <c r="CR7" s="66">
        <f t="shared" si="22"/>
        <v>8023</v>
      </c>
      <c r="CS7" s="66">
        <f t="shared" si="22"/>
        <v>8109</v>
      </c>
      <c r="CT7" s="66">
        <f t="shared" si="22"/>
        <v>8307</v>
      </c>
      <c r="CU7" s="66">
        <f t="shared" si="22"/>
        <v>8904</v>
      </c>
      <c r="CV7" s="65"/>
      <c r="CW7" s="65">
        <f>CW8</f>
        <v>74.900000000000006</v>
      </c>
      <c r="CX7" s="65">
        <f t="shared" ref="CX7:DF7" si="23">CX8</f>
        <v>73.3</v>
      </c>
      <c r="CY7" s="65">
        <f t="shared" si="23"/>
        <v>77.3</v>
      </c>
      <c r="CZ7" s="65">
        <f t="shared" si="23"/>
        <v>79.3</v>
      </c>
      <c r="DA7" s="65">
        <f t="shared" si="23"/>
        <v>86.8</v>
      </c>
      <c r="DB7" s="65">
        <f t="shared" si="23"/>
        <v>79.5</v>
      </c>
      <c r="DC7" s="65">
        <f t="shared" si="23"/>
        <v>81.099999999999994</v>
      </c>
      <c r="DD7" s="65">
        <f t="shared" si="23"/>
        <v>81.599999999999994</v>
      </c>
      <c r="DE7" s="65">
        <f t="shared" si="23"/>
        <v>80.099999999999994</v>
      </c>
      <c r="DF7" s="65">
        <f t="shared" si="23"/>
        <v>87.1</v>
      </c>
      <c r="DG7" s="65"/>
      <c r="DH7" s="65">
        <f>DH8</f>
        <v>28.6</v>
      </c>
      <c r="DI7" s="65">
        <f t="shared" ref="DI7:DQ7" si="24">DI8</f>
        <v>25.5</v>
      </c>
      <c r="DJ7" s="65">
        <f t="shared" si="24"/>
        <v>24.4</v>
      </c>
      <c r="DK7" s="65">
        <f t="shared" si="24"/>
        <v>24.1</v>
      </c>
      <c r="DL7" s="65">
        <f t="shared" si="24"/>
        <v>24.4</v>
      </c>
      <c r="DM7" s="65">
        <f t="shared" si="24"/>
        <v>17.600000000000001</v>
      </c>
      <c r="DN7" s="65">
        <f t="shared" si="24"/>
        <v>17.399999999999999</v>
      </c>
      <c r="DO7" s="65">
        <f t="shared" si="24"/>
        <v>16</v>
      </c>
      <c r="DP7" s="65">
        <f t="shared" si="24"/>
        <v>16</v>
      </c>
      <c r="DQ7" s="65">
        <f t="shared" si="24"/>
        <v>15.9</v>
      </c>
      <c r="DR7" s="65"/>
      <c r="DS7" s="65">
        <f>DS8</f>
        <v>51.4</v>
      </c>
      <c r="DT7" s="65">
        <f t="shared" ref="DT7:EB7" si="25">DT8</f>
        <v>53.8</v>
      </c>
      <c r="DU7" s="65">
        <f t="shared" si="25"/>
        <v>53.1</v>
      </c>
      <c r="DV7" s="65">
        <f t="shared" si="25"/>
        <v>55.1</v>
      </c>
      <c r="DW7" s="65">
        <f t="shared" si="25"/>
        <v>56.4</v>
      </c>
      <c r="DX7" s="65">
        <f t="shared" si="25"/>
        <v>52.7</v>
      </c>
      <c r="DY7" s="65">
        <f t="shared" si="25"/>
        <v>52.8</v>
      </c>
      <c r="DZ7" s="65">
        <f t="shared" si="25"/>
        <v>54.2</v>
      </c>
      <c r="EA7" s="65">
        <f t="shared" si="25"/>
        <v>55.4</v>
      </c>
      <c r="EB7" s="65">
        <f t="shared" si="25"/>
        <v>57.6</v>
      </c>
      <c r="EC7" s="65"/>
      <c r="ED7" s="65">
        <f>ED8</f>
        <v>63.8</v>
      </c>
      <c r="EE7" s="65">
        <f t="shared" ref="EE7:EM7" si="26">EE8</f>
        <v>70</v>
      </c>
      <c r="EF7" s="65">
        <f t="shared" si="26"/>
        <v>66.400000000000006</v>
      </c>
      <c r="EG7" s="65">
        <f t="shared" si="26"/>
        <v>67.7</v>
      </c>
      <c r="EH7" s="65">
        <f t="shared" si="26"/>
        <v>70.7</v>
      </c>
      <c r="EI7" s="65">
        <f t="shared" si="26"/>
        <v>70.5</v>
      </c>
      <c r="EJ7" s="65">
        <f t="shared" si="26"/>
        <v>68.900000000000006</v>
      </c>
      <c r="EK7" s="65">
        <f t="shared" si="26"/>
        <v>70.2</v>
      </c>
      <c r="EL7" s="65">
        <f t="shared" si="26"/>
        <v>72</v>
      </c>
      <c r="EM7" s="65">
        <f t="shared" si="26"/>
        <v>72.3</v>
      </c>
      <c r="EN7" s="65"/>
      <c r="EO7" s="66">
        <f>EO8</f>
        <v>40893733</v>
      </c>
      <c r="EP7" s="66">
        <f t="shared" ref="EP7:EX7" si="27">EP8</f>
        <v>41320033</v>
      </c>
      <c r="EQ7" s="66">
        <f t="shared" si="27"/>
        <v>43052000</v>
      </c>
      <c r="ER7" s="66">
        <f t="shared" si="27"/>
        <v>43606100</v>
      </c>
      <c r="ES7" s="66">
        <f t="shared" si="27"/>
        <v>44171500</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454303</v>
      </c>
      <c r="D8" s="68">
        <v>46</v>
      </c>
      <c r="E8" s="68">
        <v>6</v>
      </c>
      <c r="F8" s="68">
        <v>0</v>
      </c>
      <c r="G8" s="68">
        <v>1</v>
      </c>
      <c r="H8" s="68" t="s">
        <v>159</v>
      </c>
      <c r="I8" s="68" t="s">
        <v>160</v>
      </c>
      <c r="J8" s="68" t="s">
        <v>161</v>
      </c>
      <c r="K8" s="68" t="s">
        <v>162</v>
      </c>
      <c r="L8" s="68" t="s">
        <v>163</v>
      </c>
      <c r="M8" s="68" t="s">
        <v>164</v>
      </c>
      <c r="N8" s="68" t="s">
        <v>165</v>
      </c>
      <c r="O8" s="68" t="s">
        <v>166</v>
      </c>
      <c r="P8" s="68" t="s">
        <v>167</v>
      </c>
      <c r="Q8" s="69">
        <v>3</v>
      </c>
      <c r="R8" s="68" t="s">
        <v>168</v>
      </c>
      <c r="S8" s="68" t="s">
        <v>169</v>
      </c>
      <c r="T8" s="68" t="s">
        <v>170</v>
      </c>
      <c r="U8" s="69">
        <v>2692</v>
      </c>
      <c r="V8" s="69">
        <v>2173</v>
      </c>
      <c r="W8" s="68" t="s">
        <v>171</v>
      </c>
      <c r="X8" s="68" t="s">
        <v>39</v>
      </c>
      <c r="Y8" s="70" t="s">
        <v>172</v>
      </c>
      <c r="Z8" s="69">
        <v>30</v>
      </c>
      <c r="AA8" s="69" t="s">
        <v>39</v>
      </c>
      <c r="AB8" s="69" t="s">
        <v>39</v>
      </c>
      <c r="AC8" s="69" t="s">
        <v>39</v>
      </c>
      <c r="AD8" s="69" t="s">
        <v>39</v>
      </c>
      <c r="AE8" s="69">
        <v>30</v>
      </c>
      <c r="AF8" s="69">
        <v>30</v>
      </c>
      <c r="AG8" s="69" t="s">
        <v>39</v>
      </c>
      <c r="AH8" s="69">
        <v>30</v>
      </c>
      <c r="AI8" s="71">
        <v>94.2</v>
      </c>
      <c r="AJ8" s="71">
        <v>100.3</v>
      </c>
      <c r="AK8" s="71">
        <v>98.7</v>
      </c>
      <c r="AL8" s="71">
        <v>99</v>
      </c>
      <c r="AM8" s="71">
        <v>99.4</v>
      </c>
      <c r="AN8" s="71">
        <v>96.2</v>
      </c>
      <c r="AO8" s="71">
        <v>94.8</v>
      </c>
      <c r="AP8" s="71">
        <v>96.1</v>
      </c>
      <c r="AQ8" s="71">
        <v>96.7</v>
      </c>
      <c r="AR8" s="71">
        <v>98</v>
      </c>
      <c r="AS8" s="71">
        <v>102.5</v>
      </c>
      <c r="AT8" s="71">
        <v>78.400000000000006</v>
      </c>
      <c r="AU8" s="71">
        <v>81.3</v>
      </c>
      <c r="AV8" s="71">
        <v>79.3</v>
      </c>
      <c r="AW8" s="71">
        <v>78.400000000000006</v>
      </c>
      <c r="AX8" s="71">
        <v>72.2</v>
      </c>
      <c r="AY8" s="71">
        <v>69.5</v>
      </c>
      <c r="AZ8" s="71">
        <v>67.7</v>
      </c>
      <c r="BA8" s="71">
        <v>66.8</v>
      </c>
      <c r="BB8" s="71">
        <v>67.8</v>
      </c>
      <c r="BC8" s="71">
        <v>65</v>
      </c>
      <c r="BD8" s="71">
        <v>84.7</v>
      </c>
      <c r="BE8" s="72">
        <v>73.099999999999994</v>
      </c>
      <c r="BF8" s="72">
        <v>69.599999999999994</v>
      </c>
      <c r="BG8" s="72">
        <v>76.3</v>
      </c>
      <c r="BH8" s="72">
        <v>78.2</v>
      </c>
      <c r="BI8" s="72">
        <v>85.2</v>
      </c>
      <c r="BJ8" s="72">
        <v>156.6</v>
      </c>
      <c r="BK8" s="72">
        <v>106</v>
      </c>
      <c r="BL8" s="72">
        <v>118.7</v>
      </c>
      <c r="BM8" s="72">
        <v>121.7</v>
      </c>
      <c r="BN8" s="72">
        <v>132.30000000000001</v>
      </c>
      <c r="BO8" s="72">
        <v>69.3</v>
      </c>
      <c r="BP8" s="71">
        <v>49.7</v>
      </c>
      <c r="BQ8" s="71">
        <v>59.2</v>
      </c>
      <c r="BR8" s="71">
        <v>57.2</v>
      </c>
      <c r="BS8" s="71">
        <v>52</v>
      </c>
      <c r="BT8" s="71">
        <v>43.1</v>
      </c>
      <c r="BU8" s="71">
        <v>63.4</v>
      </c>
      <c r="BV8" s="71">
        <v>62.3</v>
      </c>
      <c r="BW8" s="71">
        <v>59.4</v>
      </c>
      <c r="BX8" s="71">
        <v>61.4</v>
      </c>
      <c r="BY8" s="71">
        <v>55.9</v>
      </c>
      <c r="BZ8" s="71">
        <v>67.2</v>
      </c>
      <c r="CA8" s="72">
        <v>24688</v>
      </c>
      <c r="CB8" s="72">
        <v>24815</v>
      </c>
      <c r="CC8" s="72">
        <v>23692</v>
      </c>
      <c r="CD8" s="72">
        <v>24641</v>
      </c>
      <c r="CE8" s="72">
        <v>25874</v>
      </c>
      <c r="CF8" s="72">
        <v>24479</v>
      </c>
      <c r="CG8" s="72">
        <v>25136</v>
      </c>
      <c r="CH8" s="72">
        <v>26485</v>
      </c>
      <c r="CI8" s="72">
        <v>27761</v>
      </c>
      <c r="CJ8" s="72">
        <v>29162</v>
      </c>
      <c r="CK8" s="71">
        <v>56733</v>
      </c>
      <c r="CL8" s="72">
        <v>8585</v>
      </c>
      <c r="CM8" s="72">
        <v>8427</v>
      </c>
      <c r="CN8" s="72">
        <v>7910</v>
      </c>
      <c r="CO8" s="72">
        <v>8576</v>
      </c>
      <c r="CP8" s="72">
        <v>8233</v>
      </c>
      <c r="CQ8" s="72">
        <v>8000</v>
      </c>
      <c r="CR8" s="72">
        <v>8023</v>
      </c>
      <c r="CS8" s="72">
        <v>8109</v>
      </c>
      <c r="CT8" s="72">
        <v>8307</v>
      </c>
      <c r="CU8" s="72">
        <v>8904</v>
      </c>
      <c r="CV8" s="71">
        <v>16778</v>
      </c>
      <c r="CW8" s="72">
        <v>74.900000000000006</v>
      </c>
      <c r="CX8" s="72">
        <v>73.3</v>
      </c>
      <c r="CY8" s="72">
        <v>77.3</v>
      </c>
      <c r="CZ8" s="72">
        <v>79.3</v>
      </c>
      <c r="DA8" s="72">
        <v>86.8</v>
      </c>
      <c r="DB8" s="72">
        <v>79.5</v>
      </c>
      <c r="DC8" s="72">
        <v>81.099999999999994</v>
      </c>
      <c r="DD8" s="72">
        <v>81.599999999999994</v>
      </c>
      <c r="DE8" s="72">
        <v>80.099999999999994</v>
      </c>
      <c r="DF8" s="72">
        <v>87.1</v>
      </c>
      <c r="DG8" s="72">
        <v>58.8</v>
      </c>
      <c r="DH8" s="72">
        <v>28.6</v>
      </c>
      <c r="DI8" s="72">
        <v>25.5</v>
      </c>
      <c r="DJ8" s="72">
        <v>24.4</v>
      </c>
      <c r="DK8" s="72">
        <v>24.1</v>
      </c>
      <c r="DL8" s="72">
        <v>24.4</v>
      </c>
      <c r="DM8" s="72">
        <v>17.600000000000001</v>
      </c>
      <c r="DN8" s="72">
        <v>17.399999999999999</v>
      </c>
      <c r="DO8" s="72">
        <v>16</v>
      </c>
      <c r="DP8" s="72">
        <v>16</v>
      </c>
      <c r="DQ8" s="72">
        <v>15.9</v>
      </c>
      <c r="DR8" s="72">
        <v>24.8</v>
      </c>
      <c r="DS8" s="71">
        <v>51.4</v>
      </c>
      <c r="DT8" s="71">
        <v>53.8</v>
      </c>
      <c r="DU8" s="71">
        <v>53.1</v>
      </c>
      <c r="DV8" s="71">
        <v>55.1</v>
      </c>
      <c r="DW8" s="71">
        <v>56.4</v>
      </c>
      <c r="DX8" s="71">
        <v>52.7</v>
      </c>
      <c r="DY8" s="71">
        <v>52.8</v>
      </c>
      <c r="DZ8" s="71">
        <v>54.2</v>
      </c>
      <c r="EA8" s="71">
        <v>55.4</v>
      </c>
      <c r="EB8" s="71">
        <v>57.6</v>
      </c>
      <c r="EC8" s="71">
        <v>54.8</v>
      </c>
      <c r="ED8" s="71">
        <v>63.8</v>
      </c>
      <c r="EE8" s="71">
        <v>70</v>
      </c>
      <c r="EF8" s="71">
        <v>66.400000000000006</v>
      </c>
      <c r="EG8" s="71">
        <v>67.7</v>
      </c>
      <c r="EH8" s="71">
        <v>70.7</v>
      </c>
      <c r="EI8" s="71">
        <v>70.5</v>
      </c>
      <c r="EJ8" s="71">
        <v>68.900000000000006</v>
      </c>
      <c r="EK8" s="71">
        <v>70.2</v>
      </c>
      <c r="EL8" s="71">
        <v>72</v>
      </c>
      <c r="EM8" s="71">
        <v>72.3</v>
      </c>
      <c r="EN8" s="71">
        <v>70.3</v>
      </c>
      <c r="EO8" s="72">
        <v>40893733</v>
      </c>
      <c r="EP8" s="72">
        <v>41320033</v>
      </c>
      <c r="EQ8" s="72">
        <v>43052000</v>
      </c>
      <c r="ER8" s="72">
        <v>43606100</v>
      </c>
      <c r="ES8" s="72">
        <v>44171500</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2022-02-03T02:05:00Z</cp:lastPrinted>
  <dcterms:created xsi:type="dcterms:W3CDTF">2021-12-03T08:56:40Z</dcterms:created>
  <dcterms:modified xsi:type="dcterms:W3CDTF">2022-02-21T04:23:33Z</dcterms:modified>
  <cp:category/>
</cp:coreProperties>
</file>