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5下水道事業\01公共下水\"/>
    </mc:Choice>
  </mc:AlternateContent>
  <xr:revisionPtr revIDLastSave="0" documentId="13_ncr:1_{27292F85-3336-4571-A434-F67EDA6AF9E9}" xr6:coauthVersionLast="47" xr6:coauthVersionMax="47" xr10:uidLastSave="{00000000-0000-0000-0000-000000000000}"/>
  <workbookProtection workbookAlgorithmName="SHA-512" workbookHashValue="E/TnFKsdurvtfRPGeK117i7oHzewafMVMdHSLEN4XhLPeTsvuhglV027b298D4NStjNye5bvVUP7+RjkkuFAYw==" workbookSaltValue="CDWVJDenAF83pMTrJnQYi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W10" i="4" s="1"/>
  <c r="P6" i="5"/>
  <c r="P10" i="4" s="1"/>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E85" i="4"/>
  <c r="BB8" i="4"/>
  <c r="AD8" i="4"/>
  <c r="I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<sst xmlns="http://schemas.openxmlformats.org/spreadsheetml/2006/main" count="231" uniqueCount="116">
  <si>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</si>
  <si>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</si>
  <si>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</si>
  <si>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</si>
  <si>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</si>
  <si>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</si>
  <si>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</si>
  <si>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</si>
  <si>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</si>
  <si>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</si>
  <si>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</si>
  <si>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</si>
  <si>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</si>
  <si>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</si>
  <si>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</si>
  <si>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</si>
  <si>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</si>
  <si>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</si>
  <si>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</si>
  <si>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</si>
  <si>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</si>
  <si>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</si>
  <si>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</si>
  <si>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</si>
  <si>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</si>
  <si>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</si>
  <si>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</si>
  <si>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</si>
  <si>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</si>
  <si>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</si>
  <si>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</si>
  <si>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</si>
  <si>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</si>
  <si>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</si>
  <si>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</si>
  <si>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</si>
  <si>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</si>
  <si>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</si>
  <si>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</si>
  <si>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</si>
  <si>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</si>
  <si>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</si>
  <si>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</si>
  <si>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</si>
  <si>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</si>
  <si>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</si>
  <si>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</si>
  <si>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</si>
  <si>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</si>
  <si>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</si>
  <si>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</si>
  <si>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</si>
  <si>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</si>
  <si>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</si>
  <si>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</si>
  <si>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</si>
  <si>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</si>
  <si>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</si>
  <si>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</si>
  <si>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</si>
  <si>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</si>
  <si>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</si>
  <si>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</si>
  <si>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</si>
  <si>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</si>
  <si>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</si>
  <si>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</si>
  <si>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</si>
  <si>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</si>
  <si>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</si>
  <si>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</si>
  <si>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</si>
  <si>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</si>
  <si>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</si>
  <si>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</si>
  <si>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</si>
  <si>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</si>
  <si>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</si>
  <si>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</si>
  <si>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</si>
  <si>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</si>
  <si>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</si>
  <si>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</si>
  <si>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</si>
  <si>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</si>
  <si>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</si>
  <si>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</si>
  <si>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</si>
  <si>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</si>
  <si>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</si>
  <si>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</si>
  <si>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</si>
  <si>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</si>
  <si>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</si>
  <si>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</si>
  <si>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</si>
  <si>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</si>
  <si>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</si>
  <si>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</si>
  <si>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</si>
  <si>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</si>
  <si>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</si>
  <si>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</si>
  <si>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</si>
  <si>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</si>
  <si>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</si>
  <si>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</si>
  <si>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</si>
  <si>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</si>
  <si>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</si>
  <si>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</si>
  <si>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</si>
  <si>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</si>
  <si>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については、使用料改定（増額）による下水道使用料の増により、前年度と比較して大きく増加したものの、依然として類似団体平均を下回っています。今後も費用削減及び黒字の確保に努めます。
　「流動比率」については、未収金の増による流動資産の増加及び未払金の減による流動負債の減少のため、前年度と比較して増加し、類似団体平均を上回っています。今後も健全経営に努め比率の上昇を目指します。
　「企業債残高対事業規模比率」については、整備区域の拡大やストックマネジメント計画に基づいた施設の改築・更新工事など投資が増大する見込であり、計画的な事業の推進に努めます。
　「経費回収率」については、下水道使用料の増加及び汚水処理費の減少により100％を超え、使用料で回収すべき経費を全て使用料で賄えている状況と見られますが、今後も費用削減や健全経営の維持に努めます。
　「汚水処理原価」については、類似団体平均値よりも低くなっています。引き続き、効率的な汚水処理の分析に努めます。
　「施設利用率」については、類似団体平均値を下回っていますが、処理区域拡大中であり、将来的には上昇するものと考えています。
　「水洗化率」については、類似団体平均値を下回っており、近年の急激な人口減少、また高齢化及び地理的要因等と推測しています。引き続き水洗化率の向上に向けて取り組みます。</t>
    <rPh sb="17" eb="18">
      <t>リョウ</t>
    </rPh>
    <rPh sb="27" eb="30">
      <t>ゲスイドウ</t>
    </rPh>
    <rPh sb="30" eb="33">
      <t>シヨウリョウ</t>
    </rPh>
    <rPh sb="34" eb="35">
      <t>ゾウ</t>
    </rPh>
    <rPh sb="47" eb="48">
      <t>オオ</t>
    </rPh>
    <rPh sb="58" eb="60">
      <t>イゼン</t>
    </rPh>
    <rPh sb="116" eb="117">
      <t>ゾウ</t>
    </rPh>
    <rPh sb="125" eb="127">
      <t>ゾウカ</t>
    </rPh>
    <rPh sb="133" eb="134">
      <t>ゲン</t>
    </rPh>
    <rPh sb="142" eb="144">
      <t>ゲンショウ</t>
    </rPh>
    <rPh sb="156" eb="158">
      <t>ゾウカ</t>
    </rPh>
    <rPh sb="205" eb="206">
      <t>タイ</t>
    </rPh>
    <rPh sb="206" eb="208">
      <t>ジギョウ</t>
    </rPh>
    <rPh sb="208" eb="210">
      <t>キボ</t>
    </rPh>
    <rPh sb="210" eb="212">
      <t>ヒリツ</t>
    </rPh>
    <rPh sb="326" eb="327">
      <t>コ</t>
    </rPh>
    <rPh sb="352" eb="354">
      <t>ジョウキョウ</t>
    </rPh>
    <rPh sb="355" eb="356">
      <t>ミ</t>
    </rPh>
    <rPh sb="516" eb="518">
      <t>ルイジ</t>
    </rPh>
    <rPh sb="518" eb="520">
      <t>ダンタイ</t>
    </rPh>
    <rPh sb="520" eb="523">
      <t>ヘイキンチ</t>
    </rPh>
    <phoneticPr fontId="4"/>
  </si>
  <si>
    <t>　公共下水道事業については、黒字経営となっていますが、現在も処理区域の拡大を行っており、また施設の改築更新等の必要性も出てきているため、今後の経営環境は厳しさを増していくと見込んでいます。
　今年度見直し中である経営戦略により合理的な投資及び財務状況の現状把握等分析を進めていますが、今後も、健全経営を続けていくための改善点の洗い出しや見直しを進めます。
　使用料改定（増額）については、令和元年度に実施しましたが、今後の人口減少に伴う使用料収入の減少、将来的な財源不足等を考慮し、また、今以上の一般会計からの繰入金に依存することも困難な状況にあるため、近隣及び類似団体の状況も参考としながら、年次的に見直し・検討を実施します。</t>
    <rPh sb="27" eb="29">
      <t>ゲンザイ</t>
    </rPh>
    <rPh sb="96" eb="99">
      <t>コンネンド</t>
    </rPh>
    <rPh sb="99" eb="101">
      <t>ミナオ</t>
    </rPh>
    <rPh sb="102" eb="103">
      <t>チュウ</t>
    </rPh>
    <rPh sb="185" eb="187">
      <t>ゾウガク</t>
    </rPh>
    <rPh sb="237" eb="239">
      <t>コウリョ</t>
    </rPh>
    <phoneticPr fontId="4"/>
  </si>
  <si>
    <t>　「有形固定資産減価償却率」については、過去５年間では毎年増加しており、類似団体平均値を上回っている状況です。これは、更新時期が近付いており、計画的な改築更新が必要とされている施設（資産）が増加していることが示されているため、今後も改築等の財源確保や経営に与える影響を踏まえた分析を行います。
　「管渠老朽化率」については、前年度と比較して減少しているものの、類似団体平均を大きく上回っています。今後も設備の予防保全のための事業費の平準化を図り、計画的な改築更新を進めていきます。
　「管渠改善率」については、事業繰越により前年度と比較して皆減となっていますが、今後も計画的かつ効率的な更新を進めていきます。</t>
    <rPh sb="255" eb="257">
      <t>ジギョウ</t>
    </rPh>
    <rPh sb="257" eb="258">
      <t>ク</t>
    </rPh>
    <rPh sb="258" eb="259">
      <t>コ</t>
    </rPh>
    <rPh sb="270" eb="271">
      <t>ミナ</t>
    </rPh>
    <rPh sb="271" eb="272">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</si>
</sst>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0.68</c:v>
                </c:pt>
                <c:pt idx="1">
                  <c:v>0.78</c:v>
                </c:pt>
                <c:pt idx="2">
                  <c:v>0.86</c:v>
                </c:pt>
                <c:pt idx="3">
                  <c:v>0.56999999999999995</c:v>
                </c:pt>
                <c:pt idx="4" formatCode="#,##0.00;&quot;△&quot;#,##0.00">
                  <c:v>0</c:v>
                </c:pt>
              </c:numCache>
            </c:numRef>
          </c:val>
          <c:extLst>
            <c:ext xmlns:c16="http://schemas.microsoft.com/office/drawing/2014/chart" uri="{C3380CC4-5D6E-409C-BE32-E72D297353CC}">
              <c16:uniqueId val="{00000000-3396-43FA-8117-01D243EB80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3396-43FA-8117-01D243EB80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102.42</c:v>
                </c:pt>
                <c:pt idx="1">
                  <c:v>105.64</c:v>
                </c:pt>
                <c:pt idx="2">
                  <c:v>101.03</c:v>
                </c:pt>
                <c:pt idx="3">
                  <c:v>101.62</c:v>
                </c:pt>
                <c:pt idx="4">
                  <c:v>106.16</c:v>
                </c:pt>
              </c:numCache>
            </c:numRef>
          </c:val>
          <c:extLst>
            <c:ext xmlns:c16="http://schemas.microsoft.com/office/drawing/2014/chart" uri="{C3380CC4-5D6E-409C-BE32-E72D297353CC}">
              <c16:uniqueId val="{00000000-DE9A-448C-A123-21129EA764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105.98</c:v>
                </c:pt>
                <c:pt idx="1">
                  <c:v>105.53</c:v>
                </c:pt>
                <c:pt idx="2">
                  <c:v>105.06</c:v>
                </c:pt>
                <c:pt idx="3">
                  <c:v>106.81</c:v>
                </c:pt>
                <c:pt idx="4">
                  <c:v>106.5</c:v>
                </c:pt>
              </c:numCache>
            </c:numRef>
          </c:val>
          <c:smooth val="0"/>
          <c:extLst>
            <c:ext xmlns:c16="http://schemas.microsoft.com/office/drawing/2014/chart" uri="{C3380CC4-5D6E-409C-BE32-E72D297353CC}">
              <c16:uniqueId val="{00000001-DE9A-448C-A123-21129EA764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47.01</c:v>
                </c:pt>
                <c:pt idx="1">
                  <c:v>47.57</c:v>
                </c:pt>
                <c:pt idx="2">
                  <c:v>48.78</c:v>
                </c:pt>
                <c:pt idx="3">
                  <c:v>49.58</c:v>
                </c:pt>
                <c:pt idx="4">
                  <c:v>50.13</c:v>
                </c:pt>
              </c:numCache>
            </c:numRef>
          </c:val>
          <c:extLst>
            <c:ext xmlns:c16="http://schemas.microsoft.com/office/drawing/2014/chart" uri="{C3380CC4-5D6E-409C-BE32-E72D297353CC}">
              <c16:uniqueId val="{00000000-2CA1-4D1F-988D-9803420706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27.12</c:v>
                </c:pt>
                <c:pt idx="1">
                  <c:v>29.5</c:v>
                </c:pt>
                <c:pt idx="2">
                  <c:v>30.6</c:v>
                </c:pt>
                <c:pt idx="3">
                  <c:v>29.23</c:v>
                </c:pt>
                <c:pt idx="4">
                  <c:v>20.78</c:v>
                </c:pt>
              </c:numCache>
            </c:numRef>
          </c:val>
          <c:smooth val="0"/>
          <c:extLst>
            <c:ext xmlns:c16="http://schemas.microsoft.com/office/drawing/2014/chart" uri="{C3380CC4-5D6E-409C-BE32-E72D297353CC}">
              <c16:uniqueId val="{00000001-2CA1-4D1F-988D-9803420706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
                  <c:v>0</c:v>
                </c:pt>
                <c:pt idx="1">
                  <c:v>6.15</c:v>
                </c:pt>
                <c:pt idx="2">
                  <c:v>6.26</c:v>
                </c:pt>
                <c:pt idx="3">
                  <c:v>6.22</c:v>
                </c:pt>
                <c:pt idx="4">
                  <c:v>6.18</c:v>
                </c:pt>
              </c:numCache>
            </c:numRef>
          </c:val>
          <c:extLst>
            <c:ext xmlns:c16="http://schemas.microsoft.com/office/drawing/2014/chart" uri="{C3380CC4-5D6E-409C-BE32-E72D297353CC}">
              <c16:uniqueId val="{00000000-8377-4D54-8AF2-583C52CE47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1.93</c:v>
                </c:pt>
                <c:pt idx="1">
                  <c:v>1.92</c:v>
                </c:pt>
                <c:pt idx="2">
                  <c:v>1.83</c:v>
                </c:pt>
                <c:pt idx="3">
                  <c:v>1.37</c:v>
                </c:pt>
                <c:pt idx="4">
                  <c:v>1.34</c:v>
                </c:pt>
              </c:numCache>
            </c:numRef>
          </c:val>
          <c:smooth val="0"/>
          <c:extLst>
            <c:ext xmlns:c16="http://schemas.microsoft.com/office/drawing/2014/chart" uri="{C3380CC4-5D6E-409C-BE32-E72D297353CC}">
              <c16:uniqueId val="{00000001-8377-4D54-8AF2-583C52CE47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F2-4513-9D42-397C104F7E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41.15</c:v>
                </c:pt>
                <c:pt idx="1">
                  <c:v>39.08</c:v>
                </c:pt>
                <c:pt idx="2">
                  <c:v>41.56</c:v>
                </c:pt>
                <c:pt idx="3">
                  <c:v>34.4</c:v>
                </c:pt>
                <c:pt idx="4">
                  <c:v>18.36</c:v>
                </c:pt>
              </c:numCache>
            </c:numRef>
          </c:val>
          <c:smooth val="0"/>
          <c:extLst>
            <c:ext xmlns:c16="http://schemas.microsoft.com/office/drawing/2014/chart" uri="{C3380CC4-5D6E-409C-BE32-E72D297353CC}">
              <c16:uniqueId val="{00000001-5CF2-4513-9D42-397C104F7E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70.3</c:v>
                </c:pt>
                <c:pt idx="1">
                  <c:v>84.36</c:v>
                </c:pt>
                <c:pt idx="2">
                  <c:v>120.76</c:v>
                </c:pt>
                <c:pt idx="3">
                  <c:v>80.48</c:v>
                </c:pt>
                <c:pt idx="4">
                  <c:v>101.77</c:v>
                </c:pt>
              </c:numCache>
            </c:numRef>
          </c:val>
          <c:extLst>
            <c:ext xmlns:c16="http://schemas.microsoft.com/office/drawing/2014/chart" uri="{C3380CC4-5D6E-409C-BE32-E72D297353CC}">
              <c16:uniqueId val="{00000000-8419-401A-8D56-DC27E6F4E4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88.12</c:v>
                </c:pt>
                <c:pt idx="1">
                  <c:v>81.33</c:v>
                </c:pt>
                <c:pt idx="2">
                  <c:v>80.81</c:v>
                </c:pt>
                <c:pt idx="3">
                  <c:v>68.17</c:v>
                </c:pt>
                <c:pt idx="4">
                  <c:v>55.6</c:v>
                </c:pt>
              </c:numCache>
            </c:numRef>
          </c:val>
          <c:smooth val="0"/>
          <c:extLst>
            <c:ext xmlns:c16="http://schemas.microsoft.com/office/drawing/2014/chart" uri="{C3380CC4-5D6E-409C-BE32-E72D297353CC}">
              <c16:uniqueId val="{00000001-8419-401A-8D56-DC27E6F4E4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2508.46</c:v>
                </c:pt>
                <c:pt idx="1">
                  <c:v>2677.12</c:v>
                </c:pt>
                <c:pt idx="2">
                  <c:v>2733.57</c:v>
                </c:pt>
                <c:pt idx="3">
                  <c:v>2705.76</c:v>
                </c:pt>
                <c:pt idx="4">
                  <c:v>2460.3200000000002</c:v>
                </c:pt>
              </c:numCache>
            </c:numRef>
          </c:val>
          <c:extLst>
            <c:ext xmlns:c16="http://schemas.microsoft.com/office/drawing/2014/chart" uri="{C3380CC4-5D6E-409C-BE32-E72D297353CC}">
              <c16:uniqueId val="{00000000-D4BF-42A3-90E1-24AD4CC8EA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D4BF-42A3-90E1-24AD4CC8EA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98.02</c:v>
                </c:pt>
                <c:pt idx="1">
                  <c:v>98.61</c:v>
                </c:pt>
                <c:pt idx="2">
                  <c:v>95.41</c:v>
                </c:pt>
                <c:pt idx="3">
                  <c:v>101.62</c:v>
                </c:pt>
                <c:pt idx="4">
                  <c:v>108.21</c:v>
                </c:pt>
              </c:numCache>
            </c:numRef>
          </c:val>
          <c:extLst>
            <c:ext xmlns:c16="http://schemas.microsoft.com/office/drawing/2014/chart" uri="{C3380CC4-5D6E-409C-BE32-E72D297353CC}">
              <c16:uniqueId val="{00000000-D113-4E3E-8C3D-AFAB61D950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D113-4E3E-8C3D-AFAB61D950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150.01</c:v>
                </c:pt>
                <c:pt idx="1">
                  <c:v>149.56</c:v>
                </c:pt>
                <c:pt idx="2">
                  <c:v>153.4</c:v>
                </c:pt>
                <c:pt idx="3">
                  <c:v>150</c:v>
                </c:pt>
                <c:pt idx="4">
                  <c:v>150.24</c:v>
                </c:pt>
              </c:numCache>
            </c:numRef>
          </c:val>
          <c:extLst>
            <c:ext xmlns:c16="http://schemas.microsoft.com/office/drawing/2014/chart" uri="{C3380CC4-5D6E-409C-BE32-E72D297353CC}">
              <c16:uniqueId val="{00000000-9A90-435C-83C1-4391D2D1FB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9A90-435C-83C1-4391D2D1FB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44.28</c:v>
                </c:pt>
                <c:pt idx="1">
                  <c:v>40.85</c:v>
                </c:pt>
                <c:pt idx="2">
                  <c:v>42.59</c:v>
                </c:pt>
                <c:pt idx="3">
                  <c:v>44.1</c:v>
                </c:pt>
                <c:pt idx="4">
                  <c:v>43.48</c:v>
                </c:pt>
              </c:numCache>
            </c:numRef>
          </c:val>
          <c:extLst>
            <c:ext xmlns:c16="http://schemas.microsoft.com/office/drawing/2014/chart" uri="{C3380CC4-5D6E-409C-BE32-E72D297353CC}">
              <c16:uniqueId val="{00000000-5E8C-43B3-99F7-3546BEDB10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5E8C-43B3-99F7-3546BEDB10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80.290000000000006</c:v>
                </c:pt>
                <c:pt idx="1">
                  <c:v>80.02</c:v>
                </c:pt>
                <c:pt idx="2">
                  <c:v>78.39</c:v>
                </c:pt>
                <c:pt idx="3">
                  <c:v>81.96</c:v>
                </c:pt>
                <c:pt idx="4">
                  <c:v>81.81</c:v>
                </c:pt>
              </c:numCache>
            </c:numRef>
          </c:val>
          <c:extLst>
            <c:ext xmlns:c16="http://schemas.microsoft.com/office/drawing/2014/chart" uri="{C3380CC4-5D6E-409C-BE32-E72D297353CC}">
              <c16:uniqueId val="{00000000-0D86-449C-9281-BDC7048C53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0D86-449C-9281-BDC7048C53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宮崎県　日南市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51878</v>
      </c>
      <c r="AM8" s="75"/>
      <c r="AN8" s="75"/>
      <c r="AO8" s="75"/>
      <c r="AP8" s="75"/>
      <c r="AQ8" s="75"/>
      <c r="AR8" s="75"/>
      <c r="AS8" s="75"/>
      <c r="AT8" s="74">
        <f>データ!T6</f>
        <v>536.11</v>
      </c>
      <c r="AU8" s="74"/>
      <c r="AV8" s="74"/>
      <c r="AW8" s="74"/>
      <c r="AX8" s="74"/>
      <c r="AY8" s="74"/>
      <c r="AZ8" s="74"/>
      <c r="BA8" s="74"/>
      <c r="BB8" s="74">
        <f>データ!U6</f>
        <v>96.77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53.38</v>
      </c>
      <c r="J10" s="74"/>
      <c r="K10" s="74"/>
      <c r="L10" s="74"/>
      <c r="M10" s="74"/>
      <c r="N10" s="74"/>
      <c r="O10" s="74"/>
      <c r="P10" s="74">
        <f>データ!P6</f>
        <v>35.450000000000003</v>
      </c>
      <c r="Q10" s="74"/>
      <c r="R10" s="74"/>
      <c r="S10" s="74"/>
      <c r="T10" s="74"/>
      <c r="U10" s="74"/>
      <c r="V10" s="74"/>
      <c r="W10" s="74">
        <f>データ!Q6</f>
        <v>75.12</v>
      </c>
      <c r="X10" s="74"/>
      <c r="Y10" s="74"/>
      <c r="Z10" s="74"/>
      <c r="AA10" s="74"/>
      <c r="AB10" s="74"/>
      <c r="AC10" s="74"/>
      <c r="AD10" s="75">
        <f>データ!R6</f>
        <v>3025</v>
      </c>
      <c r="AE10" s="75"/>
      <c r="AF10" s="75"/>
      <c r="AG10" s="75"/>
      <c r="AH10" s="75"/>
      <c r="AI10" s="75"/>
      <c r="AJ10" s="75"/>
      <c r="AK10" s="2"/>
      <c r="AL10" s="75">
        <f>データ!V6</f>
        <v>18250</v>
      </c>
      <c r="AM10" s="75"/>
      <c r="AN10" s="75"/>
      <c r="AO10" s="75"/>
      <c r="AP10" s="75"/>
      <c r="AQ10" s="75"/>
      <c r="AR10" s="75"/>
      <c r="AS10" s="75"/>
      <c r="AT10" s="74">
        <f>データ!W6</f>
        <v>5.83</v>
      </c>
      <c r="AU10" s="74"/>
      <c r="AV10" s="74"/>
      <c r="AW10" s="74"/>
      <c r="AX10" s="74"/>
      <c r="AY10" s="74"/>
      <c r="AZ10" s="74"/>
      <c r="BA10" s="74"/>
      <c r="BB10" s="74">
        <f>データ!X6</f>
        <v>3130.36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A3cITDYYtqG6hRMSJwR6iXjIFrbk2aTI9THRbGXtPhBZCqogUBh0RBAn51YkrtxoArVz7CLIVd3igtL3MW9oAQ==" saltValue="RVzty6KlOpIT4KeChYKM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452041</v>
      </c>
      <c r="D6" s="33">
        <f t="shared" si="3"/>
        <v>46</v>
      </c>
      <c r="E6" s="33">
        <f t="shared" si="3"/>
        <v>17</v>
      </c>
      <c r="F6" s="33">
        <f t="shared" si="3"/>
        <v>1</v>
      </c>
      <c r="G6" s="33">
        <f t="shared" si="3"/>
        <v>0</v>
      </c>
      <c r="H6" s="33" t="str">
        <f t="shared" si="3"/>
        <v>宮崎県　日南市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53.38</v>
      </c>
      <c r="P6" s="34">
        <f t="shared" si="3"/>
        <v>35.450000000000003</v>
      </c>
      <c r="Q6" s="34">
        <f t="shared" si="3"/>
        <v>75.12</v>
      </c>
      <c r="R6" s="34">
        <f t="shared" si="3"/>
        <v>3025</v>
      </c>
      <c r="S6" s="34">
        <f t="shared" si="3"/>
        <v>51878</v>
      </c>
      <c r="T6" s="34">
        <f t="shared" si="3"/>
        <v>536.11</v>
      </c>
      <c r="U6" s="34">
        <f t="shared" si="3"/>
        <v>96.77</v>
      </c>
      <c r="V6" s="34">
        <f t="shared" si="3"/>
        <v>18250</v>
      </c>
      <c r="W6" s="34">
        <f t="shared" si="3"/>
        <v>5.83</v>
      </c>
      <c r="X6" s="34">
        <f t="shared" si="3"/>
        <v>3130.36</v>
      </c>
      <c r="Y6" s="35">
        <f>IF(Y7="",NA(),Y7)</f>
        <v>102.42</v>
      </c>
      <c r="Z6" s="35">
        <f t="shared" ref="Z6:AH6" si="4">IF(Z7="",NA(),Z7)</f>
        <v>105.64</v>
      </c>
      <c r="AA6" s="35">
        <f t="shared" si="4"/>
        <v>101.03</v>
      </c>
      <c r="AB6" s="35">
        <f t="shared" si="4"/>
        <v>101.62</v>
      </c>
      <c r="AC6" s="35">
        <f t="shared" si="4"/>
        <v>106.16</v>
      </c>
      <c r="AD6" s="35">
        <f t="shared" si="4"/>
        <v>105.98</v>
      </c>
      <c r="AE6" s="35">
        <f t="shared" si="4"/>
        <v>105.53</v>
      </c>
      <c r="AF6" s="35">
        <f t="shared" si="4"/>
        <v>105.06</v>
      </c>
      <c r="AG6" s="35">
        <f t="shared" si="4"/>
        <v>106.81</v>
      </c>
      <c r="AH6" s="35">
        <f t="shared" si="4"/>
        <v>106.5</v>
      </c>
      <c r="AI6" s="34" t="str">
        <f>IF(AI7="","",IF(AI7="-","【-】","【"&amp;SUBSTITUTE(TEXT(AI7,"#,##0.00"),"-","△")&amp;"】"))</f>
        <v>【106.67】</v>
      </c>
      <c r="AJ6" s="34">
        <f>IF(AJ7="",NA(),AJ7)</f>
        <v>0</v>
      </c>
      <c r="AK6" s="34">
        <f t="shared" ref="AK6:AS6" si="5">IF(AK7="",NA(),AK7)</f>
        <v>0</v>
      </c>
      <c r="AL6" s="34">
        <f t="shared" si="5"/>
        <v>0</v>
      </c>
      <c r="AM6" s="34">
        <f t="shared" si="5"/>
        <v>0</v>
      </c>
      <c r="AN6" s="34">
        <f t="shared" si="5"/>
        <v>0</v>
      </c>
      <c r="AO6" s="35">
        <f t="shared" si="5"/>
        <v>41.15</v>
      </c>
      <c r="AP6" s="35">
        <f t="shared" si="5"/>
        <v>39.08</v>
      </c>
      <c r="AQ6" s="35">
        <f t="shared" si="5"/>
        <v>41.56</v>
      </c>
      <c r="AR6" s="35">
        <f t="shared" si="5"/>
        <v>34.4</v>
      </c>
      <c r="AS6" s="35">
        <f t="shared" si="5"/>
        <v>18.36</v>
      </c>
      <c r="AT6" s="34" t="str">
        <f>IF(AT7="","",IF(AT7="-","【-】","【"&amp;SUBSTITUTE(TEXT(AT7,"#,##0.00"),"-","△")&amp;"】"))</f>
        <v>【3.64】</v>
      </c>
      <c r="AU6" s="35">
        <f>IF(AU7="",NA(),AU7)</f>
        <v>70.3</v>
      </c>
      <c r="AV6" s="35">
        <f t="shared" ref="AV6:BD6" si="6">IF(AV7="",NA(),AV7)</f>
        <v>84.36</v>
      </c>
      <c r="AW6" s="35">
        <f t="shared" si="6"/>
        <v>120.76</v>
      </c>
      <c r="AX6" s="35">
        <f t="shared" si="6"/>
        <v>80.48</v>
      </c>
      <c r="AY6" s="35">
        <f t="shared" si="6"/>
        <v>101.77</v>
      </c>
      <c r="AZ6" s="35">
        <f t="shared" si="6"/>
        <v>88.12</v>
      </c>
      <c r="BA6" s="35">
        <f t="shared" si="6"/>
        <v>81.33</v>
      </c>
      <c r="BB6" s="35">
        <f t="shared" si="6"/>
        <v>80.81</v>
      </c>
      <c r="BC6" s="35">
        <f t="shared" si="6"/>
        <v>68.17</v>
      </c>
      <c r="BD6" s="35">
        <f t="shared" si="6"/>
        <v>55.6</v>
      </c>
      <c r="BE6" s="34" t="str">
        <f>IF(BE7="","",IF(BE7="-","【-】","【"&amp;SUBSTITUTE(TEXT(BE7,"#,##0.00"),"-","△")&amp;"】"))</f>
        <v>【67.52】</v>
      </c>
      <c r="BF6" s="35">
        <f>IF(BF7="",NA(),BF7)</f>
        <v>2508.46</v>
      </c>
      <c r="BG6" s="35">
        <f t="shared" ref="BG6:BO6" si="7">IF(BG7="",NA(),BG7)</f>
        <v>2677.12</v>
      </c>
      <c r="BH6" s="35">
        <f t="shared" si="7"/>
        <v>2733.57</v>
      </c>
      <c r="BI6" s="35">
        <f t="shared" si="7"/>
        <v>2705.76</v>
      </c>
      <c r="BJ6" s="35">
        <f t="shared" si="7"/>
        <v>2460.3200000000002</v>
      </c>
      <c r="BK6" s="35">
        <f t="shared" si="7"/>
        <v>716.96</v>
      </c>
      <c r="BL6" s="35">
        <f t="shared" si="7"/>
        <v>799.11</v>
      </c>
      <c r="BM6" s="35">
        <f t="shared" si="7"/>
        <v>768.62</v>
      </c>
      <c r="BN6" s="35">
        <f t="shared" si="7"/>
        <v>789.44</v>
      </c>
      <c r="BO6" s="35">
        <f t="shared" si="7"/>
        <v>789.08</v>
      </c>
      <c r="BP6" s="34" t="str">
        <f>IF(BP7="","",IF(BP7="-","【-】","【"&amp;SUBSTITUTE(TEXT(BP7,"#,##0.00"),"-","△")&amp;"】"))</f>
        <v>【705.21】</v>
      </c>
      <c r="BQ6" s="35">
        <f>IF(BQ7="",NA(),BQ7)</f>
        <v>98.02</v>
      </c>
      <c r="BR6" s="35">
        <f t="shared" ref="BR6:BZ6" si="8">IF(BR7="",NA(),BR7)</f>
        <v>98.61</v>
      </c>
      <c r="BS6" s="35">
        <f t="shared" si="8"/>
        <v>95.41</v>
      </c>
      <c r="BT6" s="35">
        <f t="shared" si="8"/>
        <v>101.62</v>
      </c>
      <c r="BU6" s="35">
        <f t="shared" si="8"/>
        <v>108.21</v>
      </c>
      <c r="BV6" s="35">
        <f t="shared" si="8"/>
        <v>88.09</v>
      </c>
      <c r="BW6" s="35">
        <f t="shared" si="8"/>
        <v>87.69</v>
      </c>
      <c r="BX6" s="35">
        <f t="shared" si="8"/>
        <v>88.06</v>
      </c>
      <c r="BY6" s="35">
        <f t="shared" si="8"/>
        <v>87.29</v>
      </c>
      <c r="BZ6" s="35">
        <f t="shared" si="8"/>
        <v>88.25</v>
      </c>
      <c r="CA6" s="34" t="str">
        <f>IF(CA7="","",IF(CA7="-","【-】","【"&amp;SUBSTITUTE(TEXT(CA7,"#,##0.00"),"-","△")&amp;"】"))</f>
        <v>【98.96】</v>
      </c>
      <c r="CB6" s="35">
        <f>IF(CB7="",NA(),CB7)</f>
        <v>150.01</v>
      </c>
      <c r="CC6" s="35">
        <f t="shared" ref="CC6:CK6" si="9">IF(CC7="",NA(),CC7)</f>
        <v>149.56</v>
      </c>
      <c r="CD6" s="35">
        <f t="shared" si="9"/>
        <v>153.4</v>
      </c>
      <c r="CE6" s="35">
        <f t="shared" si="9"/>
        <v>150</v>
      </c>
      <c r="CF6" s="35">
        <f t="shared" si="9"/>
        <v>150.24</v>
      </c>
      <c r="CG6" s="35">
        <f t="shared" si="9"/>
        <v>181.8</v>
      </c>
      <c r="CH6" s="35">
        <f t="shared" si="9"/>
        <v>180.07</v>
      </c>
      <c r="CI6" s="35">
        <f t="shared" si="9"/>
        <v>179.32</v>
      </c>
      <c r="CJ6" s="35">
        <f t="shared" si="9"/>
        <v>176.67</v>
      </c>
      <c r="CK6" s="35">
        <f t="shared" si="9"/>
        <v>176.37</v>
      </c>
      <c r="CL6" s="34" t="str">
        <f>IF(CL7="","",IF(CL7="-","【-】","【"&amp;SUBSTITUTE(TEXT(CL7,"#,##0.00"),"-","△")&amp;"】"))</f>
        <v>【134.52】</v>
      </c>
      <c r="CM6" s="35">
        <f>IF(CM7="",NA(),CM7)</f>
        <v>44.28</v>
      </c>
      <c r="CN6" s="35">
        <f t="shared" ref="CN6:CV6" si="10">IF(CN7="",NA(),CN7)</f>
        <v>40.85</v>
      </c>
      <c r="CO6" s="35">
        <f t="shared" si="10"/>
        <v>42.59</v>
      </c>
      <c r="CP6" s="35">
        <f t="shared" si="10"/>
        <v>44.1</v>
      </c>
      <c r="CQ6" s="35">
        <f t="shared" si="10"/>
        <v>43.48</v>
      </c>
      <c r="CR6" s="35">
        <f t="shared" si="10"/>
        <v>59.35</v>
      </c>
      <c r="CS6" s="35">
        <f t="shared" si="10"/>
        <v>58.4</v>
      </c>
      <c r="CT6" s="35">
        <f t="shared" si="10"/>
        <v>58</v>
      </c>
      <c r="CU6" s="35">
        <f t="shared" si="10"/>
        <v>57.42</v>
      </c>
      <c r="CV6" s="35">
        <f t="shared" si="10"/>
        <v>56.72</v>
      </c>
      <c r="CW6" s="34" t="str">
        <f>IF(CW7="","",IF(CW7="-","【-】","【"&amp;SUBSTITUTE(TEXT(CW7,"#,##0.00"),"-","△")&amp;"】"))</f>
        <v>【59.57】</v>
      </c>
      <c r="CX6" s="35">
        <f>IF(CX7="",NA(),CX7)</f>
        <v>80.290000000000006</v>
      </c>
      <c r="CY6" s="35">
        <f t="shared" ref="CY6:DG6" si="11">IF(CY7="",NA(),CY7)</f>
        <v>80.02</v>
      </c>
      <c r="CZ6" s="35">
        <f t="shared" si="11"/>
        <v>78.39</v>
      </c>
      <c r="DA6" s="35">
        <f t="shared" si="11"/>
        <v>81.96</v>
      </c>
      <c r="DB6" s="35">
        <f t="shared" si="11"/>
        <v>81.81</v>
      </c>
      <c r="DC6" s="35">
        <f t="shared" si="11"/>
        <v>89.88</v>
      </c>
      <c r="DD6" s="35">
        <f t="shared" si="11"/>
        <v>89.68</v>
      </c>
      <c r="DE6" s="35">
        <f t="shared" si="11"/>
        <v>89.79</v>
      </c>
      <c r="DF6" s="35">
        <f t="shared" si="11"/>
        <v>90.42</v>
      </c>
      <c r="DG6" s="35">
        <f t="shared" si="11"/>
        <v>90.72</v>
      </c>
      <c r="DH6" s="34" t="str">
        <f>IF(DH7="","",IF(DH7="-","【-】","【"&amp;SUBSTITUTE(TEXT(DH7,"#,##0.00"),"-","△")&amp;"】"))</f>
        <v>【95.57】</v>
      </c>
      <c r="DI6" s="35">
        <f>IF(DI7="",NA(),DI7)</f>
        <v>47.01</v>
      </c>
      <c r="DJ6" s="35">
        <f t="shared" ref="DJ6:DR6" si="12">IF(DJ7="",NA(),DJ7)</f>
        <v>47.57</v>
      </c>
      <c r="DK6" s="35">
        <f t="shared" si="12"/>
        <v>48.78</v>
      </c>
      <c r="DL6" s="35">
        <f t="shared" si="12"/>
        <v>49.58</v>
      </c>
      <c r="DM6" s="35">
        <f t="shared" si="12"/>
        <v>50.13</v>
      </c>
      <c r="DN6" s="35">
        <f t="shared" si="12"/>
        <v>27.12</v>
      </c>
      <c r="DO6" s="35">
        <f t="shared" si="12"/>
        <v>29.5</v>
      </c>
      <c r="DP6" s="35">
        <f t="shared" si="12"/>
        <v>30.6</v>
      </c>
      <c r="DQ6" s="35">
        <f t="shared" si="12"/>
        <v>29.23</v>
      </c>
      <c r="DR6" s="35">
        <f t="shared" si="12"/>
        <v>20.78</v>
      </c>
      <c r="DS6" s="34" t="str">
        <f>IF(DS7="","",IF(DS7="-","【-】","【"&amp;SUBSTITUTE(TEXT(DS7,"#,##0.00"),"-","△")&amp;"】"))</f>
        <v>【36.52】</v>
      </c>
      <c r="DT6" s="34">
        <f>IF(DT7="",NA(),DT7)</f>
        <v>0</v>
      </c>
      <c r="DU6" s="35">
        <f t="shared" ref="DU6:EC6" si="13">IF(DU7="",NA(),DU7)</f>
        <v>6.15</v>
      </c>
      <c r="DV6" s="35">
        <f t="shared" si="13"/>
        <v>6.26</v>
      </c>
      <c r="DW6" s="35">
        <f t="shared" si="13"/>
        <v>6.22</v>
      </c>
      <c r="DX6" s="35">
        <f t="shared" si="13"/>
        <v>6.18</v>
      </c>
      <c r="DY6" s="35">
        <f t="shared" si="13"/>
        <v>1.93</v>
      </c>
      <c r="DZ6" s="35">
        <f t="shared" si="13"/>
        <v>1.92</v>
      </c>
      <c r="EA6" s="35">
        <f t="shared" si="13"/>
        <v>1.83</v>
      </c>
      <c r="EB6" s="35">
        <f t="shared" si="13"/>
        <v>1.37</v>
      </c>
      <c r="EC6" s="35">
        <f t="shared" si="13"/>
        <v>1.34</v>
      </c>
      <c r="ED6" s="34" t="str">
        <f>IF(ED7="","",IF(ED7="-","【-】","【"&amp;SUBSTITUTE(TEXT(ED7,"#,##0.00"),"-","△")&amp;"】"))</f>
        <v>【5.72】</v>
      </c>
      <c r="EE6" s="35">
        <f>IF(EE7="",NA(),EE7)</f>
        <v>0.68</v>
      </c>
      <c r="EF6" s="35">
        <f t="shared" ref="EF6:EN6" si="14">IF(EF7="",NA(),EF7)</f>
        <v>0.78</v>
      </c>
      <c r="EG6" s="35">
        <f t="shared" si="14"/>
        <v>0.86</v>
      </c>
      <c r="EH6" s="35">
        <f t="shared" si="14"/>
        <v>0.56999999999999995</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8" s="36" customFormat="1" x14ac:dyDescent="0.2">
      <c r="A7" s="28"/>
      <c r="B7" s="37">
        <v>2020</v>
      </c>
      <c r="C7" s="37">
        <v>452041</v>
      </c>
      <c r="D7" s="37">
        <v>46</v>
      </c>
      <c r="E7" s="37">
        <v>17</v>
      </c>
      <c r="F7" s="37">
        <v>1</v>
      </c>
      <c r="G7" s="37">
        <v>0</v>
      </c>
      <c r="H7" s="37" t="s">
        <v>96</v>
      </c>
      <c r="I7" s="37" t="s">
        <v>97</v>
      </c>
      <c r="J7" s="37" t="s">
        <v>98</v>
      </c>
      <c r="K7" s="37" t="s">
        <v>99</v>
      </c>
      <c r="L7" s="37" t="s">
        <v>100</v>
      </c>
      <c r="M7" s="37" t="s">
        <v>101</v>
      </c>
      <c r="N7" s="38" t="s">
        <v>102</v>
      </c>
      <c r="O7" s="38">
        <v>53.38</v>
      </c>
      <c r="P7" s="38">
        <v>35.450000000000003</v>
      </c>
      <c r="Q7" s="38">
        <v>75.12</v>
      </c>
      <c r="R7" s="38">
        <v>3025</v>
      </c>
      <c r="S7" s="38">
        <v>51878</v>
      </c>
      <c r="T7" s="38">
        <v>536.11</v>
      </c>
      <c r="U7" s="38">
        <v>96.77</v>
      </c>
      <c r="V7" s="38">
        <v>18250</v>
      </c>
      <c r="W7" s="38">
        <v>5.83</v>
      </c>
      <c r="X7" s="38">
        <v>3130.36</v>
      </c>
      <c r="Y7" s="38">
        <v>102.42</v>
      </c>
      <c r="Z7" s="38">
        <v>105.64</v>
      </c>
      <c r="AA7" s="38">
        <v>101.03</v>
      </c>
      <c r="AB7" s="38">
        <v>101.62</v>
      </c>
      <c r="AC7" s="38">
        <v>106.16</v>
      </c>
      <c r="AD7" s="38">
        <v>105.98</v>
      </c>
      <c r="AE7" s="38">
        <v>105.53</v>
      </c>
      <c r="AF7" s="38">
        <v>105.06</v>
      </c>
      <c r="AG7" s="38">
        <v>106.81</v>
      </c>
      <c r="AH7" s="38">
        <v>106.5</v>
      </c>
      <c r="AI7" s="38">
        <v>106.67</v>
      </c>
      <c r="AJ7" s="38">
        <v>0</v>
      </c>
      <c r="AK7" s="38">
        <v>0</v>
      </c>
      <c r="AL7" s="38">
        <v>0</v>
      </c>
      <c r="AM7" s="38">
        <v>0</v>
      </c>
      <c r="AN7" s="38">
        <v>0</v>
      </c>
      <c r="AO7" s="38">
        <v>41.15</v>
      </c>
      <c r="AP7" s="38">
        <v>39.08</v>
      </c>
      <c r="AQ7" s="38">
        <v>41.56</v>
      </c>
      <c r="AR7" s="38">
        <v>34.4</v>
      </c>
      <c r="AS7" s="38">
        <v>18.36</v>
      </c>
      <c r="AT7" s="38">
        <v>3.64</v>
      </c>
      <c r="AU7" s="38">
        <v>70.3</v>
      </c>
      <c r="AV7" s="38">
        <v>84.36</v>
      </c>
      <c r="AW7" s="38">
        <v>120.76</v>
      </c>
      <c r="AX7" s="38">
        <v>80.48</v>
      </c>
      <c r="AY7" s="38">
        <v>101.77</v>
      </c>
      <c r="AZ7" s="38">
        <v>88.12</v>
      </c>
      <c r="BA7" s="38">
        <v>81.33</v>
      </c>
      <c r="BB7" s="38">
        <v>80.81</v>
      </c>
      <c r="BC7" s="38">
        <v>68.17</v>
      </c>
      <c r="BD7" s="38">
        <v>55.6</v>
      </c>
      <c r="BE7" s="38">
        <v>67.52</v>
      </c>
      <c r="BF7" s="38">
        <v>2508.46</v>
      </c>
      <c r="BG7" s="38">
        <v>2677.12</v>
      </c>
      <c r="BH7" s="38">
        <v>2733.57</v>
      </c>
      <c r="BI7" s="38">
        <v>2705.76</v>
      </c>
      <c r="BJ7" s="38">
        <v>2460.3200000000002</v>
      </c>
      <c r="BK7" s="38">
        <v>716.96</v>
      </c>
      <c r="BL7" s="38">
        <v>799.11</v>
      </c>
      <c r="BM7" s="38">
        <v>768.62</v>
      </c>
      <c r="BN7" s="38">
        <v>789.44</v>
      </c>
      <c r="BO7" s="38">
        <v>789.08</v>
      </c>
      <c r="BP7" s="38">
        <v>705.21</v>
      </c>
      <c r="BQ7" s="38">
        <v>98.02</v>
      </c>
      <c r="BR7" s="38">
        <v>98.61</v>
      </c>
      <c r="BS7" s="38">
        <v>95.41</v>
      </c>
      <c r="BT7" s="38">
        <v>101.62</v>
      </c>
      <c r="BU7" s="38">
        <v>108.21</v>
      </c>
      <c r="BV7" s="38">
        <v>88.09</v>
      </c>
      <c r="BW7" s="38">
        <v>87.69</v>
      </c>
      <c r="BX7" s="38">
        <v>88.06</v>
      </c>
      <c r="BY7" s="38">
        <v>87.29</v>
      </c>
      <c r="BZ7" s="38">
        <v>88.25</v>
      </c>
      <c r="CA7" s="38">
        <v>98.96</v>
      </c>
      <c r="CB7" s="38">
        <v>150.01</v>
      </c>
      <c r="CC7" s="38">
        <v>149.56</v>
      </c>
      <c r="CD7" s="38">
        <v>153.4</v>
      </c>
      <c r="CE7" s="38">
        <v>150</v>
      </c>
      <c r="CF7" s="38">
        <v>150.24</v>
      </c>
      <c r="CG7" s="38">
        <v>181.8</v>
      </c>
      <c r="CH7" s="38">
        <v>180.07</v>
      </c>
      <c r="CI7" s="38">
        <v>179.32</v>
      </c>
      <c r="CJ7" s="38">
        <v>176.67</v>
      </c>
      <c r="CK7" s="38">
        <v>176.37</v>
      </c>
      <c r="CL7" s="38">
        <v>134.52000000000001</v>
      </c>
      <c r="CM7" s="38">
        <v>44.28</v>
      </c>
      <c r="CN7" s="38">
        <v>40.85</v>
      </c>
      <c r="CO7" s="38">
        <v>42.59</v>
      </c>
      <c r="CP7" s="38">
        <v>44.1</v>
      </c>
      <c r="CQ7" s="38">
        <v>43.48</v>
      </c>
      <c r="CR7" s="38">
        <v>59.35</v>
      </c>
      <c r="CS7" s="38">
        <v>58.4</v>
      </c>
      <c r="CT7" s="38">
        <v>58</v>
      </c>
      <c r="CU7" s="38">
        <v>57.42</v>
      </c>
      <c r="CV7" s="38">
        <v>56.72</v>
      </c>
      <c r="CW7" s="38">
        <v>59.57</v>
      </c>
      <c r="CX7" s="38">
        <v>80.290000000000006</v>
      </c>
      <c r="CY7" s="38">
        <v>80.02</v>
      </c>
      <c r="CZ7" s="38">
        <v>78.39</v>
      </c>
      <c r="DA7" s="38">
        <v>81.96</v>
      </c>
      <c r="DB7" s="38">
        <v>81.81</v>
      </c>
      <c r="DC7" s="38">
        <v>89.88</v>
      </c>
      <c r="DD7" s="38">
        <v>89.68</v>
      </c>
      <c r="DE7" s="38">
        <v>89.79</v>
      </c>
      <c r="DF7" s="38">
        <v>90.42</v>
      </c>
      <c r="DG7" s="38">
        <v>90.72</v>
      </c>
      <c r="DH7" s="38">
        <v>95.57</v>
      </c>
      <c r="DI7" s="38">
        <v>47.01</v>
      </c>
      <c r="DJ7" s="38">
        <v>47.57</v>
      </c>
      <c r="DK7" s="38">
        <v>48.78</v>
      </c>
      <c r="DL7" s="38">
        <v>49.58</v>
      </c>
      <c r="DM7" s="38">
        <v>50.13</v>
      </c>
      <c r="DN7" s="38">
        <v>27.12</v>
      </c>
      <c r="DO7" s="38">
        <v>29.5</v>
      </c>
      <c r="DP7" s="38">
        <v>30.6</v>
      </c>
      <c r="DQ7" s="38">
        <v>29.23</v>
      </c>
      <c r="DR7" s="38">
        <v>20.78</v>
      </c>
      <c r="DS7" s="38">
        <v>36.520000000000003</v>
      </c>
      <c r="DT7" s="38">
        <v>0</v>
      </c>
      <c r="DU7" s="38">
        <v>6.15</v>
      </c>
      <c r="DV7" s="38">
        <v>6.26</v>
      </c>
      <c r="DW7" s="38">
        <v>6.22</v>
      </c>
      <c r="DX7" s="38">
        <v>6.18</v>
      </c>
      <c r="DY7" s="38">
        <v>1.93</v>
      </c>
      <c r="DZ7" s="38">
        <v>1.92</v>
      </c>
      <c r="EA7" s="38">
        <v>1.83</v>
      </c>
      <c r="EB7" s="38">
        <v>1.37</v>
      </c>
      <c r="EC7" s="38">
        <v>1.34</v>
      </c>
      <c r="ED7" s="38">
        <v>5.72</v>
      </c>
      <c r="EE7" s="38">
        <v>0.68</v>
      </c>
      <c r="EF7" s="38">
        <v>0.78</v>
      </c>
      <c r="EG7" s="38">
        <v>0.86</v>
      </c>
      <c r="EH7" s="38">
        <v>0.56999999999999995</v>
      </c>
      <c r="EI7" s="38">
        <v>0</v>
      </c>
      <c r="EJ7" s="38">
        <v>0.19</v>
      </c>
      <c r="EK7" s="38">
        <v>0.23</v>
      </c>
      <c r="EL7" s="38">
        <v>0.21</v>
      </c>
      <c r="EM7" s="38">
        <v>0.17</v>
      </c>
      <c r="EN7" s="38">
        <v>0.15</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2022-01-17T04:22:23Z</cp:lastPrinted>
  <dcterms:created xsi:type="dcterms:W3CDTF">2021-12-03T07:19:49Z</dcterms:created>
  <dcterms:modified xsi:type="dcterms:W3CDTF">2022-02-21T04:34:49Z</dcterms:modified>
  <cp:category/>
</cp:coreProperties>
</file>