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20105【】公営企業に係る「経営比較分析表」の分析等について（照会）\03市町村→県\01法適用\05下水道事業\01公共下水\"/>
    </mc:Choice>
  </mc:AlternateContent>
  <xr:revisionPtr revIDLastSave="0" documentId="13_ncr:1_{657880E2-2282-4EBD-A05D-A1C0B48D9509}" xr6:coauthVersionLast="47" xr6:coauthVersionMax="47" xr10:uidLastSave="{00000000-0000-0000-0000-000000000000}"/>
  <workbookProtection workbookAlgorithmName="SHA-512" workbookHashValue="xy2o3ZA/gyrJeTdfBw/hxkM5vinHq/jPUaLTM4hcOMvH+hj7FCry+jxPF8bOCzKCbLH/nC6V6CThFG3Kzv2t3w==" workbookSaltValue="nYSTQYZIcN3bKQpYkLK67Q==" workbookSpinCount="100000" lockStructure="1"/>
  <bookViews>
    <workbookView xWindow="-108" yWindow="-108" windowWidth="23256" windowHeight="1257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W10" i="4"/>
  <c r="P10" i="4"/>
  <c r="BB8" i="4"/>
  <c r="AT8" i="4"/>
  <c r="AD8" i="4"/>
  <c r="W8" i="4"/>
  <c r="B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<sst xmlns="http://schemas.openxmlformats.org/spreadsheetml/2006/main" count="319" uniqueCount="118">
  <si>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</si>
  <si>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</si>
  <si>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</si>
  <si>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</si>
  <si>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</si>
  <si>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</si>
  <si>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</si>
  <si>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</si>
  <si>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</si>
  <si>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</si>
  <si>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</si>
  <si>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</si>
  <si>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</si>
  <si>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</si>
  <si>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</si>
  <si>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</si>
  <si>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</si>
  <si>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</si>
  <si>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</si>
  <si>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</si>
  <si>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</si>
  <si>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</si>
  <si>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</si>
  <si>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</si>
  <si>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</si>
  <si>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</si>
  <si>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</si>
  <si>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</si>
  <si>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</si>
  <si>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</si>
  <si>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</si>
  <si>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</si>
  <si>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</si>
  <si>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</si>
  <si>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</si>
  <si>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</si>
  <si>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</si>
  <si>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</si>
  <si>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</si>
  <si>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</si>
  <si>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</si>
  <si>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</si>
  <si>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</si>
  <si>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</si>
  <si>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</si>
  <si>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</si>
  <si>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</si>
  <si>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</si>
  <si>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</si>
  <si>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</si>
  <si>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</si>
  <si>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</si>
  <si>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</si>
  <si>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</si>
  <si>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</si>
  <si>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</si>
  <si>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</si>
  <si>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</si>
  <si>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</si>
  <si>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</si>
  <si>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</si>
  <si>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</si>
  <si>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</si>
  <si>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</si>
  <si>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</si>
  <si>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</si>
  <si>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</si>
  <si>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</si>
  <si>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</si>
  <si>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</si>
  <si>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</si>
  <si>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</si>
  <si>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</si>
  <si>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</si>
  <si>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</si>
  <si>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</si>
  <si>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</si>
  <si>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</si>
  <si>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</si>
  <si>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</si>
  <si>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</si>
  <si>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</si>
  <si>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</si>
  <si>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</si>
  <si>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</si>
  <si>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</si>
  <si>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</si>
  <si>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</si>
  <si>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</si>
  <si>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</si>
  <si>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</si>
  <si>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</si>
  <si>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</si>
  <si>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</si>
  <si>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</si>
  <si>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</si>
  <si>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小林市</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</si>
  <si>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</si>
  <si>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</si>
  <si>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</si>
  <si>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</si>
  <si>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</si>
  <si>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</si>
  <si>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</si>
  <si>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</si>
  <si>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</si>
  <si>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</si>
  <si>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</si>
  <si>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</si>
  <si>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</si>
  <si>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</si>
  <si>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</si>
  <si>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</si>
  <si>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</si>
  <si>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</si>
  <si>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下水道整備計画に沿って、管渠布設等の事業を実施している段階にあり、老朽化による施設の更新を必要とする箇所がありませんでした。
　しかしながら、供用開始から約20年を経過し、今後施設の老朽化も予想されることから、下水道ストックマネジメント計画に基づき施設の更新も実施していく予定です。</t>
    <rPh sb="34" eb="37">
      <t>ロウキュウカ</t>
    </rPh>
    <rPh sb="43" eb="45">
      <t>コウシン</t>
    </rPh>
    <rPh sb="72" eb="74">
      <t>キョウヨウ</t>
    </rPh>
    <rPh sb="74" eb="76">
      <t>カイシ</t>
    </rPh>
    <rPh sb="78" eb="79">
      <t>ヤク</t>
    </rPh>
    <rPh sb="81" eb="82">
      <t>ネン</t>
    </rPh>
    <rPh sb="83" eb="85">
      <t>ケイカ</t>
    </rPh>
    <rPh sb="87" eb="89">
      <t>コンゴ</t>
    </rPh>
    <rPh sb="89" eb="91">
      <t>シセツ</t>
    </rPh>
    <rPh sb="92" eb="95">
      <t>ロウキュウカ</t>
    </rPh>
    <rPh sb="96" eb="98">
      <t>ヨソウ</t>
    </rPh>
    <rPh sb="106" eb="108">
      <t>ゲスイ</t>
    </rPh>
    <rPh sb="108" eb="109">
      <t>ドウ</t>
    </rPh>
    <rPh sb="119" eb="121">
      <t>ケイカク</t>
    </rPh>
    <rPh sb="122" eb="123">
      <t>モト</t>
    </rPh>
    <rPh sb="125" eb="127">
      <t>シセツ</t>
    </rPh>
    <rPh sb="128" eb="130">
      <t>コウシン</t>
    </rPh>
    <rPh sb="131" eb="133">
      <t>ジッシ</t>
    </rPh>
    <rPh sb="137" eb="139">
      <t>ヨテイ</t>
    </rPh>
    <phoneticPr fontId="4"/>
  </si>
  <si>
    <t>　現在の建設事業は、将来における当市を取り巻く様々な要因や費用対効果を推計した結果、全体計画の見直しを図りましたが、人口減少や高齢者世帯の増加等により、下水道接続件数が増加しにくい状況にあります。
　下水道事業の安定的な運営を図るため令和2年4月1日に地方公営企業法の全部適用を行い、さらに詳しい経営状況等の把握が可能となりました。今後は経営戦略の策定や更なる水洗化普及活動により接続率向上を図り、料金収入の確保を行っていきます。</t>
    <rPh sb="117" eb="119">
      <t>レイワ</t>
    </rPh>
    <rPh sb="120" eb="121">
      <t>ネン</t>
    </rPh>
    <rPh sb="122" eb="123">
      <t>ガツ</t>
    </rPh>
    <rPh sb="124" eb="125">
      <t>ニチ</t>
    </rPh>
    <rPh sb="134" eb="136">
      <t>ゼンブ</t>
    </rPh>
    <rPh sb="145" eb="146">
      <t>クワ</t>
    </rPh>
    <rPh sb="148" eb="150">
      <t>ケイエイ</t>
    </rPh>
    <rPh sb="150" eb="152">
      <t>ジョウキョウ</t>
    </rPh>
    <rPh sb="152" eb="153">
      <t>トウ</t>
    </rPh>
    <rPh sb="154" eb="156">
      <t>ハアク</t>
    </rPh>
    <rPh sb="157" eb="159">
      <t>カノウ</t>
    </rPh>
    <rPh sb="166" eb="168">
      <t>コンゴ</t>
    </rPh>
    <rPh sb="177" eb="178">
      <t>サラ</t>
    </rPh>
    <phoneticPr fontId="4"/>
  </si>
  <si>
    <r>
      <t>　①経常収支比率は、100％を上回り、比較的健全な状況を維持していると考えられます。
　②累積欠損金比率は、欠損金を計上しておりません。
　③流動比率は、類似団体、全国平均をともに下回っています。保有現金が少なく、企業債償還金が大きいことが原因であり、資金繰りが厳しい状況となっています。
　④</t>
    </r>
    <r>
      <rPr>
        <sz val="11"/>
        <rFont val="ＭＳ ゴシック"/>
        <family val="3"/>
        <charset val="128"/>
      </rPr>
      <t>企業債残高対事業規模比率については、一般会計からの繰入金で賄っていますが、今後、更なる経営改善を図ることが求められます。</t>
    </r>
    <r>
      <rPr>
        <sz val="11"/>
        <color theme="1"/>
        <rFont val="ＭＳ ゴシック"/>
        <family val="3"/>
        <charset val="128"/>
      </rPr>
      <t xml:space="preserve">
　</t>
    </r>
    <r>
      <rPr>
        <sz val="11"/>
        <rFont val="ＭＳ ゴシック"/>
        <family val="3"/>
        <charset val="128"/>
      </rPr>
      <t>⑤経費回収率は、90％を上回っているものの、汚水処理に要する費用を使用料では賄えていないため、経費回収率の向上を図る必要があります。</t>
    </r>
    <r>
      <rPr>
        <sz val="11"/>
        <color theme="1"/>
        <rFont val="ＭＳ ゴシック"/>
        <family val="3"/>
        <charset val="128"/>
      </rPr>
      <t xml:space="preserve">
　</t>
    </r>
    <r>
      <rPr>
        <sz val="11"/>
        <rFont val="ＭＳ ゴシック"/>
        <family val="3"/>
        <charset val="128"/>
      </rPr>
      <t>⑥汚水処理原価は、類似団体の平均値より低く抑えられていますが、さらに費用の効率性を高めるよう、経費削減等の取り組みを実施する必要があります。</t>
    </r>
    <r>
      <rPr>
        <sz val="11"/>
        <color theme="1"/>
        <rFont val="ＭＳ ゴシック"/>
        <family val="3"/>
        <charset val="128"/>
      </rPr>
      <t xml:space="preserve">
　⑦施設利用率については、類似団体、全国平均をともに下回っていますが、今後事業完了に近づくにつれ、利用率も上昇するものと思われます。
　⑧水洗化率は、類似団体、全国平均をともに下回っていますが、供用開始区域の拡大により徐々に増加することが予想されます。今後も引き続き水洗化普及員等による活動を行い、水洗化率の向上を推進していきます。</t>
    </r>
    <rPh sb="2" eb="4">
      <t>ケイジョウ</t>
    </rPh>
    <rPh sb="15" eb="16">
      <t>ウエ</t>
    </rPh>
    <rPh sb="45" eb="47">
      <t>ルイセキ</t>
    </rPh>
    <rPh sb="47" eb="50">
      <t>ケッソンキン</t>
    </rPh>
    <rPh sb="50" eb="52">
      <t>ヒリツ</t>
    </rPh>
    <rPh sb="54" eb="57">
      <t>ケッソンキン</t>
    </rPh>
    <rPh sb="58" eb="60">
      <t>ケイジョウ</t>
    </rPh>
    <rPh sb="71" eb="73">
      <t>リュウドウ</t>
    </rPh>
    <rPh sb="73" eb="75">
      <t>ヒリツ</t>
    </rPh>
    <rPh sb="77" eb="79">
      <t>ルイジ</t>
    </rPh>
    <rPh sb="79" eb="81">
      <t>ダンタイ</t>
    </rPh>
    <rPh sb="82" eb="84">
      <t>ゼンコク</t>
    </rPh>
    <rPh sb="84" eb="86">
      <t>ヘイキン</t>
    </rPh>
    <rPh sb="90" eb="92">
      <t>シタマワ</t>
    </rPh>
    <rPh sb="98" eb="100">
      <t>ホユウ</t>
    </rPh>
    <rPh sb="100" eb="102">
      <t>ゲンキン</t>
    </rPh>
    <rPh sb="103" eb="104">
      <t>スク</t>
    </rPh>
    <rPh sb="107" eb="110">
      <t>キギョウサイ</t>
    </rPh>
    <rPh sb="110" eb="113">
      <t>ショウカンキン</t>
    </rPh>
    <rPh sb="114" eb="115">
      <t>オオ</t>
    </rPh>
    <rPh sb="120" eb="122">
      <t>ゲンイン</t>
    </rPh>
    <rPh sb="126" eb="129">
      <t>シキング</t>
    </rPh>
    <rPh sb="131" eb="132">
      <t>キビ</t>
    </rPh>
    <rPh sb="134" eb="136">
      <t>ジョウキョウ</t>
    </rPh>
    <rPh sb="221" eb="223">
      <t>ウワマワ</t>
    </rPh>
    <rPh sb="231" eb="233">
      <t>オスイ</t>
    </rPh>
    <rPh sb="236" eb="237">
      <t>ヨウ</t>
    </rPh>
    <rPh sb="239" eb="241">
      <t>ヒヨウ</t>
    </rPh>
    <rPh sb="242" eb="245">
      <t>シヨウリョウ</t>
    </rPh>
    <rPh sb="247" eb="248">
      <t>マカナ</t>
    </rPh>
    <rPh sb="256" eb="258">
      <t>ケイヒ</t>
    </rPh>
    <rPh sb="258" eb="260">
      <t>カイシュウ</t>
    </rPh>
    <rPh sb="260" eb="261">
      <t>リツ</t>
    </rPh>
    <rPh sb="262" eb="264">
      <t>コウジョウ</t>
    </rPh>
    <rPh sb="265" eb="266">
      <t>ハカ</t>
    </rPh>
    <rPh sb="267" eb="269">
      <t>ヒツヨウ</t>
    </rPh>
    <rPh sb="298" eb="299">
      <t>オサ</t>
    </rPh>
    <rPh sb="328" eb="329">
      <t>トウ</t>
    </rPh>
    <rPh sb="335" eb="337">
      <t>ジッシ</t>
    </rPh>
    <rPh sb="452" eb="454">
      <t>カクダイ</t>
    </rPh>
    <rPh sb="457" eb="459">
      <t>ジョジョ</t>
    </rPh>
    <rPh sb="460" eb="462">
      <t>ゾウカ</t>
    </rPh>
    <rPh sb="467" eb="469">
      <t>ヨソウ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</si>
</sst>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474-4AAF-8582-26CCC5F58A4B}"/>
            </c:ext>
          </c:extLst>
        </c:ser>
        <c:dLbls>
          <c:showLegendKey val="0"/>
          <c:showVal val="0"/>
          <c:showCatName val="0"/>
          <c:showSerName val="0"/>
          <c:showPercent val="0"/>
          <c:showBubbleSize val="0"/>
        </c:dLbls>
        <c:gapWidth val="150"/>
        <c:axId val="159746304"/>
        <c:axId val="159756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0.32</c:v>
                </c:pt>
              </c:numCache>
            </c:numRef>
          </c:val>
          <c:smooth val="0"/>
          <c:extLst>
            <c:ext xmlns:c16="http://schemas.microsoft.com/office/drawing/2014/chart" uri="{C3380CC4-5D6E-409C-BE32-E72D297353CC}">
              <c16:uniqueId val="{00000001-7474-4AAF-8582-26CCC5F58A4B}"/>
            </c:ext>
          </c:extLst>
        </c:ser>
        <c:dLbls>
          <c:showLegendKey val="0"/>
          <c:showVal val="0"/>
          <c:showCatName val="0"/>
          <c:showSerName val="0"/>
          <c:showPercent val="0"/>
          <c:showBubbleSize val="0"/>
        </c:dLbls>
        <c:marker val="1"/>
        <c:smooth val="0"/>
        <c:axId val="159746304"/>
        <c:axId val="159756672"/>
      </c:lineChart>
      <c:dateAx>
        <c:axId val="159746304"/>
        <c:scaling>
          <c:orientation val="minMax"/>
        </c:scaling>
        <c:delete val="1"/>
        <c:axPos val="b"/>
        <c:numFmt formatCode="&quot;H&quot;yy" sourceLinked="1"/>
        <c:majorTickMark val="none"/>
        <c:minorTickMark val="none"/>
        <c:tickLblPos val="none"/>
        <c:crossAx val="159756672"/>
        <c:crosses val="autoZero"/>
        <c:auto val="1"/>
        <c:lblOffset val="100"/>
        <c:baseTimeUnit val="years"/>
      </c:dateAx>
      <c:valAx>
        <c:axId val="159756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74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49.03</c:v>
                </c:pt>
              </c:numCache>
            </c:numRef>
          </c:val>
          <c:extLst>
            <c:ext xmlns:c16="http://schemas.microsoft.com/office/drawing/2014/chart" uri="{C3380CC4-5D6E-409C-BE32-E72D297353CC}">
              <c16:uniqueId val="{00000000-0311-4D50-BDB5-4A4E630C8DD4}"/>
            </c:ext>
          </c:extLst>
        </c:ser>
        <c:dLbls>
          <c:showLegendKey val="0"/>
          <c:showVal val="0"/>
          <c:showCatName val="0"/>
          <c:showSerName val="0"/>
          <c:showPercent val="0"/>
          <c:showBubbleSize val="0"/>
        </c:dLbls>
        <c:gapWidth val="150"/>
        <c:axId val="160905472"/>
        <c:axId val="160911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49.47</c:v>
                </c:pt>
              </c:numCache>
            </c:numRef>
          </c:val>
          <c:smooth val="0"/>
          <c:extLst>
            <c:ext xmlns:c16="http://schemas.microsoft.com/office/drawing/2014/chart" uri="{C3380CC4-5D6E-409C-BE32-E72D297353CC}">
              <c16:uniqueId val="{00000001-0311-4D50-BDB5-4A4E630C8DD4}"/>
            </c:ext>
          </c:extLst>
        </c:ser>
        <c:dLbls>
          <c:showLegendKey val="0"/>
          <c:showVal val="0"/>
          <c:showCatName val="0"/>
          <c:showSerName val="0"/>
          <c:showPercent val="0"/>
          <c:showBubbleSize val="0"/>
        </c:dLbls>
        <c:marker val="1"/>
        <c:smooth val="0"/>
        <c:axId val="160905472"/>
        <c:axId val="160911744"/>
      </c:lineChart>
      <c:dateAx>
        <c:axId val="160905472"/>
        <c:scaling>
          <c:orientation val="minMax"/>
        </c:scaling>
        <c:delete val="1"/>
        <c:axPos val="b"/>
        <c:numFmt formatCode="&quot;H&quot;yy" sourceLinked="1"/>
        <c:majorTickMark val="none"/>
        <c:minorTickMark val="none"/>
        <c:tickLblPos val="none"/>
        <c:crossAx val="160911744"/>
        <c:crosses val="autoZero"/>
        <c:auto val="1"/>
        <c:lblOffset val="100"/>
        <c:baseTimeUnit val="years"/>
      </c:dateAx>
      <c:valAx>
        <c:axId val="1609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0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80.7</c:v>
                </c:pt>
              </c:numCache>
            </c:numRef>
          </c:val>
          <c:extLst>
            <c:ext xmlns:c16="http://schemas.microsoft.com/office/drawing/2014/chart" uri="{C3380CC4-5D6E-409C-BE32-E72D297353CC}">
              <c16:uniqueId val="{00000000-25E5-47EA-83B7-569F00DFD66E}"/>
            </c:ext>
          </c:extLst>
        </c:ser>
        <c:dLbls>
          <c:showLegendKey val="0"/>
          <c:showVal val="0"/>
          <c:showCatName val="0"/>
          <c:showSerName val="0"/>
          <c:showPercent val="0"/>
          <c:showBubbleSize val="0"/>
        </c:dLbls>
        <c:gapWidth val="150"/>
        <c:axId val="160955776"/>
        <c:axId val="16056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82.06</c:v>
                </c:pt>
              </c:numCache>
            </c:numRef>
          </c:val>
          <c:smooth val="0"/>
          <c:extLst>
            <c:ext xmlns:c16="http://schemas.microsoft.com/office/drawing/2014/chart" uri="{C3380CC4-5D6E-409C-BE32-E72D297353CC}">
              <c16:uniqueId val="{00000001-25E5-47EA-83B7-569F00DFD66E}"/>
            </c:ext>
          </c:extLst>
        </c:ser>
        <c:dLbls>
          <c:showLegendKey val="0"/>
          <c:showVal val="0"/>
          <c:showCatName val="0"/>
          <c:showSerName val="0"/>
          <c:showPercent val="0"/>
          <c:showBubbleSize val="0"/>
        </c:dLbls>
        <c:marker val="1"/>
        <c:smooth val="0"/>
        <c:axId val="160955776"/>
        <c:axId val="160568448"/>
      </c:lineChart>
      <c:dateAx>
        <c:axId val="160955776"/>
        <c:scaling>
          <c:orientation val="minMax"/>
        </c:scaling>
        <c:delete val="1"/>
        <c:axPos val="b"/>
        <c:numFmt formatCode="&quot;H&quot;yy" sourceLinked="1"/>
        <c:majorTickMark val="none"/>
        <c:minorTickMark val="none"/>
        <c:tickLblPos val="none"/>
        <c:crossAx val="160568448"/>
        <c:crosses val="autoZero"/>
        <c:auto val="1"/>
        <c:lblOffset val="100"/>
        <c:baseTimeUnit val="years"/>
      </c:dateAx>
      <c:valAx>
        <c:axId val="1605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955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103.78</c:v>
                </c:pt>
              </c:numCache>
            </c:numRef>
          </c:val>
          <c:extLst>
            <c:ext xmlns:c16="http://schemas.microsoft.com/office/drawing/2014/chart" uri="{C3380CC4-5D6E-409C-BE32-E72D297353CC}">
              <c16:uniqueId val="{00000000-5F01-444E-9292-6A50A93BBDF2}"/>
            </c:ext>
          </c:extLst>
        </c:ser>
        <c:dLbls>
          <c:showLegendKey val="0"/>
          <c:showVal val="0"/>
          <c:showCatName val="0"/>
          <c:showSerName val="0"/>
          <c:showPercent val="0"/>
          <c:showBubbleSize val="0"/>
        </c:dLbls>
        <c:gapWidth val="150"/>
        <c:axId val="160451200"/>
        <c:axId val="160453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107.81</c:v>
                </c:pt>
              </c:numCache>
            </c:numRef>
          </c:val>
          <c:smooth val="0"/>
          <c:extLst>
            <c:ext xmlns:c16="http://schemas.microsoft.com/office/drawing/2014/chart" uri="{C3380CC4-5D6E-409C-BE32-E72D297353CC}">
              <c16:uniqueId val="{00000001-5F01-444E-9292-6A50A93BBDF2}"/>
            </c:ext>
          </c:extLst>
        </c:ser>
        <c:dLbls>
          <c:showLegendKey val="0"/>
          <c:showVal val="0"/>
          <c:showCatName val="0"/>
          <c:showSerName val="0"/>
          <c:showPercent val="0"/>
          <c:showBubbleSize val="0"/>
        </c:dLbls>
        <c:marker val="1"/>
        <c:smooth val="0"/>
        <c:axId val="160451200"/>
        <c:axId val="160453376"/>
      </c:lineChart>
      <c:dateAx>
        <c:axId val="160451200"/>
        <c:scaling>
          <c:orientation val="minMax"/>
        </c:scaling>
        <c:delete val="1"/>
        <c:axPos val="b"/>
        <c:numFmt formatCode="&quot;H&quot;yy" sourceLinked="1"/>
        <c:majorTickMark val="none"/>
        <c:minorTickMark val="none"/>
        <c:tickLblPos val="none"/>
        <c:crossAx val="160453376"/>
        <c:crosses val="autoZero"/>
        <c:auto val="1"/>
        <c:lblOffset val="100"/>
        <c:baseTimeUnit val="years"/>
      </c:dateAx>
      <c:valAx>
        <c:axId val="1604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51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3.18</c:v>
                </c:pt>
              </c:numCache>
            </c:numRef>
          </c:val>
          <c:extLst>
            <c:ext xmlns:c16="http://schemas.microsoft.com/office/drawing/2014/chart" uri="{C3380CC4-5D6E-409C-BE32-E72D297353CC}">
              <c16:uniqueId val="{00000000-38C6-4617-9E9E-9C5153F85967}"/>
            </c:ext>
          </c:extLst>
        </c:ser>
        <c:dLbls>
          <c:showLegendKey val="0"/>
          <c:showVal val="0"/>
          <c:showCatName val="0"/>
          <c:showSerName val="0"/>
          <c:showPercent val="0"/>
          <c:showBubbleSize val="0"/>
        </c:dLbls>
        <c:gapWidth val="150"/>
        <c:axId val="160243712"/>
        <c:axId val="160245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19.93</c:v>
                </c:pt>
              </c:numCache>
            </c:numRef>
          </c:val>
          <c:smooth val="0"/>
          <c:extLst>
            <c:ext xmlns:c16="http://schemas.microsoft.com/office/drawing/2014/chart" uri="{C3380CC4-5D6E-409C-BE32-E72D297353CC}">
              <c16:uniqueId val="{00000001-38C6-4617-9E9E-9C5153F85967}"/>
            </c:ext>
          </c:extLst>
        </c:ser>
        <c:dLbls>
          <c:showLegendKey val="0"/>
          <c:showVal val="0"/>
          <c:showCatName val="0"/>
          <c:showSerName val="0"/>
          <c:showPercent val="0"/>
          <c:showBubbleSize val="0"/>
        </c:dLbls>
        <c:marker val="1"/>
        <c:smooth val="0"/>
        <c:axId val="160243712"/>
        <c:axId val="160245248"/>
      </c:lineChart>
      <c:dateAx>
        <c:axId val="160243712"/>
        <c:scaling>
          <c:orientation val="minMax"/>
        </c:scaling>
        <c:delete val="1"/>
        <c:axPos val="b"/>
        <c:numFmt formatCode="&quot;H&quot;yy" sourceLinked="1"/>
        <c:majorTickMark val="none"/>
        <c:minorTickMark val="none"/>
        <c:tickLblPos val="none"/>
        <c:crossAx val="160245248"/>
        <c:crosses val="autoZero"/>
        <c:auto val="1"/>
        <c:lblOffset val="100"/>
        <c:baseTimeUnit val="years"/>
      </c:dateAx>
      <c:valAx>
        <c:axId val="160245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43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F762-4E2D-AC9C-513E2436CF8F}"/>
            </c:ext>
          </c:extLst>
        </c:ser>
        <c:dLbls>
          <c:showLegendKey val="0"/>
          <c:showVal val="0"/>
          <c:showCatName val="0"/>
          <c:showSerName val="0"/>
          <c:showPercent val="0"/>
          <c:showBubbleSize val="0"/>
        </c:dLbls>
        <c:gapWidth val="150"/>
        <c:axId val="160259456"/>
        <c:axId val="16027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F762-4E2D-AC9C-513E2436CF8F}"/>
            </c:ext>
          </c:extLst>
        </c:ser>
        <c:dLbls>
          <c:showLegendKey val="0"/>
          <c:showVal val="0"/>
          <c:showCatName val="0"/>
          <c:showSerName val="0"/>
          <c:showPercent val="0"/>
          <c:showBubbleSize val="0"/>
        </c:dLbls>
        <c:marker val="1"/>
        <c:smooth val="0"/>
        <c:axId val="160259456"/>
        <c:axId val="160278016"/>
      </c:lineChart>
      <c:dateAx>
        <c:axId val="160259456"/>
        <c:scaling>
          <c:orientation val="minMax"/>
        </c:scaling>
        <c:delete val="1"/>
        <c:axPos val="b"/>
        <c:numFmt formatCode="&quot;H&quot;yy" sourceLinked="1"/>
        <c:majorTickMark val="none"/>
        <c:minorTickMark val="none"/>
        <c:tickLblPos val="none"/>
        <c:crossAx val="160278016"/>
        <c:crosses val="autoZero"/>
        <c:auto val="1"/>
        <c:lblOffset val="100"/>
        <c:baseTimeUnit val="years"/>
      </c:dateAx>
      <c:valAx>
        <c:axId val="16027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259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FC0-4752-B476-251DBDB97C55}"/>
            </c:ext>
          </c:extLst>
        </c:ser>
        <c:dLbls>
          <c:showLegendKey val="0"/>
          <c:showVal val="0"/>
          <c:showCatName val="0"/>
          <c:showSerName val="0"/>
          <c:showPercent val="0"/>
          <c:showBubbleSize val="0"/>
        </c:dLbls>
        <c:gapWidth val="150"/>
        <c:axId val="160315648"/>
        <c:axId val="16032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18.2</c:v>
                </c:pt>
              </c:numCache>
            </c:numRef>
          </c:val>
          <c:smooth val="0"/>
          <c:extLst>
            <c:ext xmlns:c16="http://schemas.microsoft.com/office/drawing/2014/chart" uri="{C3380CC4-5D6E-409C-BE32-E72D297353CC}">
              <c16:uniqueId val="{00000001-DFC0-4752-B476-251DBDB97C55}"/>
            </c:ext>
          </c:extLst>
        </c:ser>
        <c:dLbls>
          <c:showLegendKey val="0"/>
          <c:showVal val="0"/>
          <c:showCatName val="0"/>
          <c:showSerName val="0"/>
          <c:showPercent val="0"/>
          <c:showBubbleSize val="0"/>
        </c:dLbls>
        <c:marker val="1"/>
        <c:smooth val="0"/>
        <c:axId val="160315648"/>
        <c:axId val="160321920"/>
      </c:lineChart>
      <c:dateAx>
        <c:axId val="160315648"/>
        <c:scaling>
          <c:orientation val="minMax"/>
        </c:scaling>
        <c:delete val="1"/>
        <c:axPos val="b"/>
        <c:numFmt formatCode="&quot;H&quot;yy" sourceLinked="1"/>
        <c:majorTickMark val="none"/>
        <c:minorTickMark val="none"/>
        <c:tickLblPos val="none"/>
        <c:crossAx val="160321920"/>
        <c:crosses val="autoZero"/>
        <c:auto val="1"/>
        <c:lblOffset val="100"/>
        <c:baseTimeUnit val="years"/>
      </c:dateAx>
      <c:valAx>
        <c:axId val="16032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1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43.34</c:v>
                </c:pt>
              </c:numCache>
            </c:numRef>
          </c:val>
          <c:extLst>
            <c:ext xmlns:c16="http://schemas.microsoft.com/office/drawing/2014/chart" uri="{C3380CC4-5D6E-409C-BE32-E72D297353CC}">
              <c16:uniqueId val="{00000000-F683-4E47-9004-7DBB36DB083A}"/>
            </c:ext>
          </c:extLst>
        </c:ser>
        <c:dLbls>
          <c:showLegendKey val="0"/>
          <c:showVal val="0"/>
          <c:showCatName val="0"/>
          <c:showSerName val="0"/>
          <c:showPercent val="0"/>
          <c:showBubbleSize val="0"/>
        </c:dLbls>
        <c:gapWidth val="150"/>
        <c:axId val="160365184"/>
        <c:axId val="160367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48.56</c:v>
                </c:pt>
              </c:numCache>
            </c:numRef>
          </c:val>
          <c:smooth val="0"/>
          <c:extLst>
            <c:ext xmlns:c16="http://schemas.microsoft.com/office/drawing/2014/chart" uri="{C3380CC4-5D6E-409C-BE32-E72D297353CC}">
              <c16:uniqueId val="{00000001-F683-4E47-9004-7DBB36DB083A}"/>
            </c:ext>
          </c:extLst>
        </c:ser>
        <c:dLbls>
          <c:showLegendKey val="0"/>
          <c:showVal val="0"/>
          <c:showCatName val="0"/>
          <c:showSerName val="0"/>
          <c:showPercent val="0"/>
          <c:showBubbleSize val="0"/>
        </c:dLbls>
        <c:marker val="1"/>
        <c:smooth val="0"/>
        <c:axId val="160365184"/>
        <c:axId val="160367360"/>
      </c:lineChart>
      <c:dateAx>
        <c:axId val="160365184"/>
        <c:scaling>
          <c:orientation val="minMax"/>
        </c:scaling>
        <c:delete val="1"/>
        <c:axPos val="b"/>
        <c:numFmt formatCode="&quot;H&quot;yy" sourceLinked="1"/>
        <c:majorTickMark val="none"/>
        <c:minorTickMark val="none"/>
        <c:tickLblPos val="none"/>
        <c:crossAx val="160367360"/>
        <c:crosses val="autoZero"/>
        <c:auto val="1"/>
        <c:lblOffset val="100"/>
        <c:baseTimeUnit val="years"/>
      </c:dateAx>
      <c:valAx>
        <c:axId val="1603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6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165-4E5D-A28E-22DFA3A4F091}"/>
            </c:ext>
          </c:extLst>
        </c:ser>
        <c:dLbls>
          <c:showLegendKey val="0"/>
          <c:showVal val="0"/>
          <c:showCatName val="0"/>
          <c:showSerName val="0"/>
          <c:showPercent val="0"/>
          <c:showBubbleSize val="0"/>
        </c:dLbls>
        <c:gapWidth val="150"/>
        <c:axId val="160398336"/>
        <c:axId val="160404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1245.0999999999999</c:v>
                </c:pt>
              </c:numCache>
            </c:numRef>
          </c:val>
          <c:smooth val="0"/>
          <c:extLst>
            <c:ext xmlns:c16="http://schemas.microsoft.com/office/drawing/2014/chart" uri="{C3380CC4-5D6E-409C-BE32-E72D297353CC}">
              <c16:uniqueId val="{00000001-3165-4E5D-A28E-22DFA3A4F091}"/>
            </c:ext>
          </c:extLst>
        </c:ser>
        <c:dLbls>
          <c:showLegendKey val="0"/>
          <c:showVal val="0"/>
          <c:showCatName val="0"/>
          <c:showSerName val="0"/>
          <c:showPercent val="0"/>
          <c:showBubbleSize val="0"/>
        </c:dLbls>
        <c:marker val="1"/>
        <c:smooth val="0"/>
        <c:axId val="160398336"/>
        <c:axId val="160404608"/>
      </c:lineChart>
      <c:dateAx>
        <c:axId val="160398336"/>
        <c:scaling>
          <c:orientation val="minMax"/>
        </c:scaling>
        <c:delete val="1"/>
        <c:axPos val="b"/>
        <c:numFmt formatCode="&quot;H&quot;yy" sourceLinked="1"/>
        <c:majorTickMark val="none"/>
        <c:minorTickMark val="none"/>
        <c:tickLblPos val="none"/>
        <c:crossAx val="160404608"/>
        <c:crosses val="autoZero"/>
        <c:auto val="1"/>
        <c:lblOffset val="100"/>
        <c:baseTimeUnit val="years"/>
      </c:dateAx>
      <c:valAx>
        <c:axId val="16040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398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92.01</c:v>
                </c:pt>
              </c:numCache>
            </c:numRef>
          </c:val>
          <c:extLst>
            <c:ext xmlns:c16="http://schemas.microsoft.com/office/drawing/2014/chart" uri="{C3380CC4-5D6E-409C-BE32-E72D297353CC}">
              <c16:uniqueId val="{00000000-0E99-4F2E-BCCD-88D3B82AE316}"/>
            </c:ext>
          </c:extLst>
        </c:ser>
        <c:dLbls>
          <c:showLegendKey val="0"/>
          <c:showVal val="0"/>
          <c:showCatName val="0"/>
          <c:showSerName val="0"/>
          <c:showPercent val="0"/>
          <c:showBubbleSize val="0"/>
        </c:dLbls>
        <c:gapWidth val="150"/>
        <c:axId val="160427392"/>
        <c:axId val="160835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79.77</c:v>
                </c:pt>
              </c:numCache>
            </c:numRef>
          </c:val>
          <c:smooth val="0"/>
          <c:extLst>
            <c:ext xmlns:c16="http://schemas.microsoft.com/office/drawing/2014/chart" uri="{C3380CC4-5D6E-409C-BE32-E72D297353CC}">
              <c16:uniqueId val="{00000001-0E99-4F2E-BCCD-88D3B82AE316}"/>
            </c:ext>
          </c:extLst>
        </c:ser>
        <c:dLbls>
          <c:showLegendKey val="0"/>
          <c:showVal val="0"/>
          <c:showCatName val="0"/>
          <c:showSerName val="0"/>
          <c:showPercent val="0"/>
          <c:showBubbleSize val="0"/>
        </c:dLbls>
        <c:marker val="1"/>
        <c:smooth val="0"/>
        <c:axId val="160427392"/>
        <c:axId val="160835072"/>
      </c:lineChart>
      <c:dateAx>
        <c:axId val="160427392"/>
        <c:scaling>
          <c:orientation val="minMax"/>
        </c:scaling>
        <c:delete val="1"/>
        <c:axPos val="b"/>
        <c:numFmt formatCode="&quot;H&quot;yy" sourceLinked="1"/>
        <c:majorTickMark val="none"/>
        <c:minorTickMark val="none"/>
        <c:tickLblPos val="none"/>
        <c:crossAx val="160835072"/>
        <c:crosses val="autoZero"/>
        <c:auto val="1"/>
        <c:lblOffset val="100"/>
        <c:baseTimeUnit val="years"/>
      </c:dateAx>
      <c:valAx>
        <c:axId val="16083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42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150</c:v>
                </c:pt>
              </c:numCache>
            </c:numRef>
          </c:val>
          <c:extLst>
            <c:ext xmlns:c16="http://schemas.microsoft.com/office/drawing/2014/chart" uri="{C3380CC4-5D6E-409C-BE32-E72D297353CC}">
              <c16:uniqueId val="{00000000-0E9B-49F4-B292-1BBFC9AC95A7}"/>
            </c:ext>
          </c:extLst>
        </c:ser>
        <c:dLbls>
          <c:showLegendKey val="0"/>
          <c:showVal val="0"/>
          <c:showCatName val="0"/>
          <c:showSerName val="0"/>
          <c:showPercent val="0"/>
          <c:showBubbleSize val="0"/>
        </c:dLbls>
        <c:gapWidth val="150"/>
        <c:axId val="160862208"/>
        <c:axId val="160864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214.56</c:v>
                </c:pt>
              </c:numCache>
            </c:numRef>
          </c:val>
          <c:smooth val="0"/>
          <c:extLst>
            <c:ext xmlns:c16="http://schemas.microsoft.com/office/drawing/2014/chart" uri="{C3380CC4-5D6E-409C-BE32-E72D297353CC}">
              <c16:uniqueId val="{00000001-0E9B-49F4-B292-1BBFC9AC95A7}"/>
            </c:ext>
          </c:extLst>
        </c:ser>
        <c:dLbls>
          <c:showLegendKey val="0"/>
          <c:showVal val="0"/>
          <c:showCatName val="0"/>
          <c:showSerName val="0"/>
          <c:showPercent val="0"/>
          <c:showBubbleSize val="0"/>
        </c:dLbls>
        <c:marker val="1"/>
        <c:smooth val="0"/>
        <c:axId val="160862208"/>
        <c:axId val="160864128"/>
      </c:lineChart>
      <c:dateAx>
        <c:axId val="160862208"/>
        <c:scaling>
          <c:orientation val="minMax"/>
        </c:scaling>
        <c:delete val="1"/>
        <c:axPos val="b"/>
        <c:numFmt formatCode="&quot;H&quot;yy" sourceLinked="1"/>
        <c:majorTickMark val="none"/>
        <c:minorTickMark val="none"/>
        <c:tickLblPos val="none"/>
        <c:crossAx val="160864128"/>
        <c:crosses val="autoZero"/>
        <c:auto val="1"/>
        <c:lblOffset val="100"/>
        <c:baseTimeUnit val="years"/>
      </c:dateAx>
      <c:valAx>
        <c:axId val="1608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6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宮崎県　小林市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tr">
        <f>データ!$M$6</f>
        <v>非設置</v>
      </c>
      <c r="AE8" s="50"/>
      <c r="AF8" s="50"/>
      <c r="AG8" s="50"/>
      <c r="AH8" s="50"/>
      <c r="AI8" s="50"/>
      <c r="AJ8" s="50"/>
      <c r="AK8" s="3"/>
      <c r="AL8" s="51">
        <f>データ!S6</f>
        <v>44634</v>
      </c>
      <c r="AM8" s="51"/>
      <c r="AN8" s="51"/>
      <c r="AO8" s="51"/>
      <c r="AP8" s="51"/>
      <c r="AQ8" s="51"/>
      <c r="AR8" s="51"/>
      <c r="AS8" s="51"/>
      <c r="AT8" s="46">
        <f>データ!T6</f>
        <v>562.95000000000005</v>
      </c>
      <c r="AU8" s="46"/>
      <c r="AV8" s="46"/>
      <c r="AW8" s="46"/>
      <c r="AX8" s="46"/>
      <c r="AY8" s="46"/>
      <c r="AZ8" s="46"/>
      <c r="BA8" s="46"/>
      <c r="BB8" s="46">
        <f>データ!U6</f>
        <v>79.290000000000006</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f>データ!O6</f>
        <v>55.54</v>
      </c>
      <c r="J10" s="46"/>
      <c r="K10" s="46"/>
      <c r="L10" s="46"/>
      <c r="M10" s="46"/>
      <c r="N10" s="46"/>
      <c r="O10" s="46"/>
      <c r="P10" s="46">
        <f>データ!P6</f>
        <v>20.83</v>
      </c>
      <c r="Q10" s="46"/>
      <c r="R10" s="46"/>
      <c r="S10" s="46"/>
      <c r="T10" s="46"/>
      <c r="U10" s="46"/>
      <c r="V10" s="46"/>
      <c r="W10" s="46">
        <f>データ!Q6</f>
        <v>92.39</v>
      </c>
      <c r="X10" s="46"/>
      <c r="Y10" s="46"/>
      <c r="Z10" s="46"/>
      <c r="AA10" s="46"/>
      <c r="AB10" s="46"/>
      <c r="AC10" s="46"/>
      <c r="AD10" s="51">
        <f>データ!R6</f>
        <v>2882</v>
      </c>
      <c r="AE10" s="51"/>
      <c r="AF10" s="51"/>
      <c r="AG10" s="51"/>
      <c r="AH10" s="51"/>
      <c r="AI10" s="51"/>
      <c r="AJ10" s="51"/>
      <c r="AK10" s="2"/>
      <c r="AL10" s="51">
        <f>データ!V6</f>
        <v>9338</v>
      </c>
      <c r="AM10" s="51"/>
      <c r="AN10" s="51"/>
      <c r="AO10" s="51"/>
      <c r="AP10" s="51"/>
      <c r="AQ10" s="51"/>
      <c r="AR10" s="51"/>
      <c r="AS10" s="51"/>
      <c r="AT10" s="46">
        <f>データ!W6</f>
        <v>3.86</v>
      </c>
      <c r="AU10" s="46"/>
      <c r="AV10" s="46"/>
      <c r="AW10" s="46"/>
      <c r="AX10" s="46"/>
      <c r="AY10" s="46"/>
      <c r="AZ10" s="46"/>
      <c r="BA10" s="46"/>
      <c r="BB10" s="46">
        <f>データ!X6</f>
        <v>2419.17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hidden="1" x14ac:dyDescent="0.2">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2">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ypiznOsX279YBJa+tFxTJRwnYuXCBDboJdb+uMu2+VyrT570E2WyKML9UHW/Fkm7yI48ZdnCWTPVQ26ZKpsRVg==" saltValue="vmICQcO5AotAuQmovV6le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2">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2">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2">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2">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2">
      <c r="A6" s="28" t="s">
        <v>95</v>
      </c>
      <c r="B6" s="33">
        <f>B7</f>
        <v>2020</v>
      </c>
      <c r="C6" s="33">
        <f t="shared" ref="C6:X6" si="3">C7</f>
        <v>452050</v>
      </c>
      <c r="D6" s="33">
        <f t="shared" si="3"/>
        <v>46</v>
      </c>
      <c r="E6" s="33">
        <f t="shared" si="3"/>
        <v>17</v>
      </c>
      <c r="F6" s="33">
        <f t="shared" si="3"/>
        <v>1</v>
      </c>
      <c r="G6" s="33">
        <f t="shared" si="3"/>
        <v>0</v>
      </c>
      <c r="H6" s="33" t="str">
        <f t="shared" si="3"/>
        <v>宮崎県　小林市</v>
      </c>
      <c r="I6" s="33" t="str">
        <f t="shared" si="3"/>
        <v>法適用</v>
      </c>
      <c r="J6" s="33" t="str">
        <f t="shared" si="3"/>
        <v>下水道事業</v>
      </c>
      <c r="K6" s="33" t="str">
        <f t="shared" si="3"/>
        <v>公共下水道</v>
      </c>
      <c r="L6" s="33" t="str">
        <f t="shared" si="3"/>
        <v>Cd2</v>
      </c>
      <c r="M6" s="33" t="str">
        <f t="shared" si="3"/>
        <v>非設置</v>
      </c>
      <c r="N6" s="34" t="str">
        <f t="shared" si="3"/>
        <v>-</v>
      </c>
      <c r="O6" s="34">
        <f t="shared" si="3"/>
        <v>55.54</v>
      </c>
      <c r="P6" s="34">
        <f t="shared" si="3"/>
        <v>20.83</v>
      </c>
      <c r="Q6" s="34">
        <f t="shared" si="3"/>
        <v>92.39</v>
      </c>
      <c r="R6" s="34">
        <f t="shared" si="3"/>
        <v>2882</v>
      </c>
      <c r="S6" s="34">
        <f t="shared" si="3"/>
        <v>44634</v>
      </c>
      <c r="T6" s="34">
        <f t="shared" si="3"/>
        <v>562.95000000000005</v>
      </c>
      <c r="U6" s="34">
        <f t="shared" si="3"/>
        <v>79.290000000000006</v>
      </c>
      <c r="V6" s="34">
        <f t="shared" si="3"/>
        <v>9338</v>
      </c>
      <c r="W6" s="34">
        <f t="shared" si="3"/>
        <v>3.86</v>
      </c>
      <c r="X6" s="34">
        <f t="shared" si="3"/>
        <v>2419.17</v>
      </c>
      <c r="Y6" s="35" t="str">
        <f>IF(Y7="",NA(),Y7)</f>
        <v>-</v>
      </c>
      <c r="Z6" s="35" t="str">
        <f t="shared" ref="Z6:AH6" si="4">IF(Z7="",NA(),Z7)</f>
        <v>-</v>
      </c>
      <c r="AA6" s="35" t="str">
        <f t="shared" si="4"/>
        <v>-</v>
      </c>
      <c r="AB6" s="35" t="str">
        <f t="shared" si="4"/>
        <v>-</v>
      </c>
      <c r="AC6" s="35">
        <f t="shared" si="4"/>
        <v>103.78</v>
      </c>
      <c r="AD6" s="35" t="str">
        <f t="shared" si="4"/>
        <v>-</v>
      </c>
      <c r="AE6" s="35" t="str">
        <f t="shared" si="4"/>
        <v>-</v>
      </c>
      <c r="AF6" s="35" t="str">
        <f t="shared" si="4"/>
        <v>-</v>
      </c>
      <c r="AG6" s="35" t="str">
        <f t="shared" si="4"/>
        <v>-</v>
      </c>
      <c r="AH6" s="35">
        <f t="shared" si="4"/>
        <v>107.81</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18.2</v>
      </c>
      <c r="AT6" s="34" t="str">
        <f>IF(AT7="","",IF(AT7="-","【-】","【"&amp;SUBSTITUTE(TEXT(AT7,"#,##0.00"),"-","△")&amp;"】"))</f>
        <v>【3.64】</v>
      </c>
      <c r="AU6" s="35" t="str">
        <f>IF(AU7="",NA(),AU7)</f>
        <v>-</v>
      </c>
      <c r="AV6" s="35" t="str">
        <f t="shared" ref="AV6:BD6" si="6">IF(AV7="",NA(),AV7)</f>
        <v>-</v>
      </c>
      <c r="AW6" s="35" t="str">
        <f t="shared" si="6"/>
        <v>-</v>
      </c>
      <c r="AX6" s="35" t="str">
        <f t="shared" si="6"/>
        <v>-</v>
      </c>
      <c r="AY6" s="35">
        <f t="shared" si="6"/>
        <v>43.34</v>
      </c>
      <c r="AZ6" s="35" t="str">
        <f t="shared" si="6"/>
        <v>-</v>
      </c>
      <c r="BA6" s="35" t="str">
        <f t="shared" si="6"/>
        <v>-</v>
      </c>
      <c r="BB6" s="35" t="str">
        <f t="shared" si="6"/>
        <v>-</v>
      </c>
      <c r="BC6" s="35" t="str">
        <f t="shared" si="6"/>
        <v>-</v>
      </c>
      <c r="BD6" s="35">
        <f t="shared" si="6"/>
        <v>48.56</v>
      </c>
      <c r="BE6" s="34" t="str">
        <f>IF(BE7="","",IF(BE7="-","【-】","【"&amp;SUBSTITUTE(TEXT(BE7,"#,##0.00"),"-","△")&amp;"】"))</f>
        <v>【67.52】</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1245.0999999999999</v>
      </c>
      <c r="BP6" s="34" t="str">
        <f>IF(BP7="","",IF(BP7="-","【-】","【"&amp;SUBSTITUTE(TEXT(BP7,"#,##0.00"),"-","△")&amp;"】"))</f>
        <v>【705.21】</v>
      </c>
      <c r="BQ6" s="35" t="str">
        <f>IF(BQ7="",NA(),BQ7)</f>
        <v>-</v>
      </c>
      <c r="BR6" s="35" t="str">
        <f t="shared" ref="BR6:BZ6" si="8">IF(BR7="",NA(),BR7)</f>
        <v>-</v>
      </c>
      <c r="BS6" s="35" t="str">
        <f t="shared" si="8"/>
        <v>-</v>
      </c>
      <c r="BT6" s="35" t="str">
        <f t="shared" si="8"/>
        <v>-</v>
      </c>
      <c r="BU6" s="35">
        <f t="shared" si="8"/>
        <v>92.01</v>
      </c>
      <c r="BV6" s="35" t="str">
        <f t="shared" si="8"/>
        <v>-</v>
      </c>
      <c r="BW6" s="35" t="str">
        <f t="shared" si="8"/>
        <v>-</v>
      </c>
      <c r="BX6" s="35" t="str">
        <f t="shared" si="8"/>
        <v>-</v>
      </c>
      <c r="BY6" s="35" t="str">
        <f t="shared" si="8"/>
        <v>-</v>
      </c>
      <c r="BZ6" s="35">
        <f t="shared" si="8"/>
        <v>79.77</v>
      </c>
      <c r="CA6" s="34" t="str">
        <f>IF(CA7="","",IF(CA7="-","【-】","【"&amp;SUBSTITUTE(TEXT(CA7,"#,##0.00"),"-","△")&amp;"】"))</f>
        <v>【98.96】</v>
      </c>
      <c r="CB6" s="35" t="str">
        <f>IF(CB7="",NA(),CB7)</f>
        <v>-</v>
      </c>
      <c r="CC6" s="35" t="str">
        <f t="shared" ref="CC6:CK6" si="9">IF(CC7="",NA(),CC7)</f>
        <v>-</v>
      </c>
      <c r="CD6" s="35" t="str">
        <f t="shared" si="9"/>
        <v>-</v>
      </c>
      <c r="CE6" s="35" t="str">
        <f t="shared" si="9"/>
        <v>-</v>
      </c>
      <c r="CF6" s="35">
        <f t="shared" si="9"/>
        <v>150</v>
      </c>
      <c r="CG6" s="35" t="str">
        <f t="shared" si="9"/>
        <v>-</v>
      </c>
      <c r="CH6" s="35" t="str">
        <f t="shared" si="9"/>
        <v>-</v>
      </c>
      <c r="CI6" s="35" t="str">
        <f t="shared" si="9"/>
        <v>-</v>
      </c>
      <c r="CJ6" s="35" t="str">
        <f t="shared" si="9"/>
        <v>-</v>
      </c>
      <c r="CK6" s="35">
        <f t="shared" si="9"/>
        <v>214.56</v>
      </c>
      <c r="CL6" s="34" t="str">
        <f>IF(CL7="","",IF(CL7="-","【-】","【"&amp;SUBSTITUTE(TEXT(CL7,"#,##0.00"),"-","△")&amp;"】"))</f>
        <v>【134.52】</v>
      </c>
      <c r="CM6" s="35" t="str">
        <f>IF(CM7="",NA(),CM7)</f>
        <v>-</v>
      </c>
      <c r="CN6" s="35" t="str">
        <f t="shared" ref="CN6:CV6" si="10">IF(CN7="",NA(),CN7)</f>
        <v>-</v>
      </c>
      <c r="CO6" s="35" t="str">
        <f t="shared" si="10"/>
        <v>-</v>
      </c>
      <c r="CP6" s="35" t="str">
        <f t="shared" si="10"/>
        <v>-</v>
      </c>
      <c r="CQ6" s="35">
        <f t="shared" si="10"/>
        <v>49.03</v>
      </c>
      <c r="CR6" s="35" t="str">
        <f t="shared" si="10"/>
        <v>-</v>
      </c>
      <c r="CS6" s="35" t="str">
        <f t="shared" si="10"/>
        <v>-</v>
      </c>
      <c r="CT6" s="35" t="str">
        <f t="shared" si="10"/>
        <v>-</v>
      </c>
      <c r="CU6" s="35" t="str">
        <f t="shared" si="10"/>
        <v>-</v>
      </c>
      <c r="CV6" s="35">
        <f t="shared" si="10"/>
        <v>49.47</v>
      </c>
      <c r="CW6" s="34" t="str">
        <f>IF(CW7="","",IF(CW7="-","【-】","【"&amp;SUBSTITUTE(TEXT(CW7,"#,##0.00"),"-","△")&amp;"】"))</f>
        <v>【59.57】</v>
      </c>
      <c r="CX6" s="35" t="str">
        <f>IF(CX7="",NA(),CX7)</f>
        <v>-</v>
      </c>
      <c r="CY6" s="35" t="str">
        <f t="shared" ref="CY6:DG6" si="11">IF(CY7="",NA(),CY7)</f>
        <v>-</v>
      </c>
      <c r="CZ6" s="35" t="str">
        <f t="shared" si="11"/>
        <v>-</v>
      </c>
      <c r="DA6" s="35" t="str">
        <f t="shared" si="11"/>
        <v>-</v>
      </c>
      <c r="DB6" s="35">
        <f t="shared" si="11"/>
        <v>80.7</v>
      </c>
      <c r="DC6" s="35" t="str">
        <f t="shared" si="11"/>
        <v>-</v>
      </c>
      <c r="DD6" s="35" t="str">
        <f t="shared" si="11"/>
        <v>-</v>
      </c>
      <c r="DE6" s="35" t="str">
        <f t="shared" si="11"/>
        <v>-</v>
      </c>
      <c r="DF6" s="35" t="str">
        <f t="shared" si="11"/>
        <v>-</v>
      </c>
      <c r="DG6" s="35">
        <f t="shared" si="11"/>
        <v>82.06</v>
      </c>
      <c r="DH6" s="34" t="str">
        <f>IF(DH7="","",IF(DH7="-","【-】","【"&amp;SUBSTITUTE(TEXT(DH7,"#,##0.00"),"-","△")&amp;"】"))</f>
        <v>【95.57】</v>
      </c>
      <c r="DI6" s="35" t="str">
        <f>IF(DI7="",NA(),DI7)</f>
        <v>-</v>
      </c>
      <c r="DJ6" s="35" t="str">
        <f t="shared" ref="DJ6:DR6" si="12">IF(DJ7="",NA(),DJ7)</f>
        <v>-</v>
      </c>
      <c r="DK6" s="35" t="str">
        <f t="shared" si="12"/>
        <v>-</v>
      </c>
      <c r="DL6" s="35" t="str">
        <f t="shared" si="12"/>
        <v>-</v>
      </c>
      <c r="DM6" s="35">
        <f t="shared" si="12"/>
        <v>3.18</v>
      </c>
      <c r="DN6" s="35" t="str">
        <f t="shared" si="12"/>
        <v>-</v>
      </c>
      <c r="DO6" s="35" t="str">
        <f t="shared" si="12"/>
        <v>-</v>
      </c>
      <c r="DP6" s="35" t="str">
        <f t="shared" si="12"/>
        <v>-</v>
      </c>
      <c r="DQ6" s="35" t="str">
        <f t="shared" si="12"/>
        <v>-</v>
      </c>
      <c r="DR6" s="35">
        <f t="shared" si="12"/>
        <v>19.93</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【5.72】</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0.32</v>
      </c>
      <c r="EO6" s="34" t="str">
        <f>IF(EO7="","",IF(EO7="-","【-】","【"&amp;SUBSTITUTE(TEXT(EO7,"#,##0.00"),"-","△")&amp;"】"))</f>
        <v>【0.30】</v>
      </c>
    </row>
    <row r="7" spans="1:148" s="36" customFormat="1" x14ac:dyDescent="0.2">
      <c r="A7" s="28"/>
      <c r="B7" s="37">
        <v>2020</v>
      </c>
      <c r="C7" s="37">
        <v>452050</v>
      </c>
      <c r="D7" s="37">
        <v>46</v>
      </c>
      <c r="E7" s="37">
        <v>17</v>
      </c>
      <c r="F7" s="37">
        <v>1</v>
      </c>
      <c r="G7" s="37">
        <v>0</v>
      </c>
      <c r="H7" s="37" t="s">
        <v>96</v>
      </c>
      <c r="I7" s="37" t="s">
        <v>97</v>
      </c>
      <c r="J7" s="37" t="s">
        <v>98</v>
      </c>
      <c r="K7" s="37" t="s">
        <v>99</v>
      </c>
      <c r="L7" s="37" t="s">
        <v>100</v>
      </c>
      <c r="M7" s="37" t="s">
        <v>101</v>
      </c>
      <c r="N7" s="38" t="s">
        <v>102</v>
      </c>
      <c r="O7" s="38">
        <v>55.54</v>
      </c>
      <c r="P7" s="38">
        <v>20.83</v>
      </c>
      <c r="Q7" s="38">
        <v>92.39</v>
      </c>
      <c r="R7" s="38">
        <v>2882</v>
      </c>
      <c r="S7" s="38">
        <v>44634</v>
      </c>
      <c r="T7" s="38">
        <v>562.95000000000005</v>
      </c>
      <c r="U7" s="38">
        <v>79.290000000000006</v>
      </c>
      <c r="V7" s="38">
        <v>9338</v>
      </c>
      <c r="W7" s="38">
        <v>3.86</v>
      </c>
      <c r="X7" s="38">
        <v>2419.17</v>
      </c>
      <c r="Y7" s="38" t="s">
        <v>102</v>
      </c>
      <c r="Z7" s="38" t="s">
        <v>102</v>
      </c>
      <c r="AA7" s="38" t="s">
        <v>102</v>
      </c>
      <c r="AB7" s="38" t="s">
        <v>102</v>
      </c>
      <c r="AC7" s="38">
        <v>103.78</v>
      </c>
      <c r="AD7" s="38" t="s">
        <v>102</v>
      </c>
      <c r="AE7" s="38" t="s">
        <v>102</v>
      </c>
      <c r="AF7" s="38" t="s">
        <v>102</v>
      </c>
      <c r="AG7" s="38" t="s">
        <v>102</v>
      </c>
      <c r="AH7" s="38">
        <v>107.81</v>
      </c>
      <c r="AI7" s="38">
        <v>106.67</v>
      </c>
      <c r="AJ7" s="38" t="s">
        <v>102</v>
      </c>
      <c r="AK7" s="38" t="s">
        <v>102</v>
      </c>
      <c r="AL7" s="38" t="s">
        <v>102</v>
      </c>
      <c r="AM7" s="38" t="s">
        <v>102</v>
      </c>
      <c r="AN7" s="38">
        <v>0</v>
      </c>
      <c r="AO7" s="38" t="s">
        <v>102</v>
      </c>
      <c r="AP7" s="38" t="s">
        <v>102</v>
      </c>
      <c r="AQ7" s="38" t="s">
        <v>102</v>
      </c>
      <c r="AR7" s="38" t="s">
        <v>102</v>
      </c>
      <c r="AS7" s="38">
        <v>18.2</v>
      </c>
      <c r="AT7" s="38">
        <v>3.64</v>
      </c>
      <c r="AU7" s="38" t="s">
        <v>102</v>
      </c>
      <c r="AV7" s="38" t="s">
        <v>102</v>
      </c>
      <c r="AW7" s="38" t="s">
        <v>102</v>
      </c>
      <c r="AX7" s="38" t="s">
        <v>102</v>
      </c>
      <c r="AY7" s="38">
        <v>43.34</v>
      </c>
      <c r="AZ7" s="38" t="s">
        <v>102</v>
      </c>
      <c r="BA7" s="38" t="s">
        <v>102</v>
      </c>
      <c r="BB7" s="38" t="s">
        <v>102</v>
      </c>
      <c r="BC7" s="38" t="s">
        <v>102</v>
      </c>
      <c r="BD7" s="38">
        <v>48.56</v>
      </c>
      <c r="BE7" s="38">
        <v>67.52</v>
      </c>
      <c r="BF7" s="38" t="s">
        <v>102</v>
      </c>
      <c r="BG7" s="38" t="s">
        <v>102</v>
      </c>
      <c r="BH7" s="38" t="s">
        <v>102</v>
      </c>
      <c r="BI7" s="38" t="s">
        <v>102</v>
      </c>
      <c r="BJ7" s="38">
        <v>0</v>
      </c>
      <c r="BK7" s="38" t="s">
        <v>102</v>
      </c>
      <c r="BL7" s="38" t="s">
        <v>102</v>
      </c>
      <c r="BM7" s="38" t="s">
        <v>102</v>
      </c>
      <c r="BN7" s="38" t="s">
        <v>102</v>
      </c>
      <c r="BO7" s="38">
        <v>1245.0999999999999</v>
      </c>
      <c r="BP7" s="38">
        <v>705.21</v>
      </c>
      <c r="BQ7" s="38" t="s">
        <v>102</v>
      </c>
      <c r="BR7" s="38" t="s">
        <v>102</v>
      </c>
      <c r="BS7" s="38" t="s">
        <v>102</v>
      </c>
      <c r="BT7" s="38" t="s">
        <v>102</v>
      </c>
      <c r="BU7" s="38">
        <v>92.01</v>
      </c>
      <c r="BV7" s="38" t="s">
        <v>102</v>
      </c>
      <c r="BW7" s="38" t="s">
        <v>102</v>
      </c>
      <c r="BX7" s="38" t="s">
        <v>102</v>
      </c>
      <c r="BY7" s="38" t="s">
        <v>102</v>
      </c>
      <c r="BZ7" s="38">
        <v>79.77</v>
      </c>
      <c r="CA7" s="38">
        <v>98.96</v>
      </c>
      <c r="CB7" s="38" t="s">
        <v>102</v>
      </c>
      <c r="CC7" s="38" t="s">
        <v>102</v>
      </c>
      <c r="CD7" s="38" t="s">
        <v>102</v>
      </c>
      <c r="CE7" s="38" t="s">
        <v>102</v>
      </c>
      <c r="CF7" s="38">
        <v>150</v>
      </c>
      <c r="CG7" s="38" t="s">
        <v>102</v>
      </c>
      <c r="CH7" s="38" t="s">
        <v>102</v>
      </c>
      <c r="CI7" s="38" t="s">
        <v>102</v>
      </c>
      <c r="CJ7" s="38" t="s">
        <v>102</v>
      </c>
      <c r="CK7" s="38">
        <v>214.56</v>
      </c>
      <c r="CL7" s="38">
        <v>134.52000000000001</v>
      </c>
      <c r="CM7" s="38" t="s">
        <v>102</v>
      </c>
      <c r="CN7" s="38" t="s">
        <v>102</v>
      </c>
      <c r="CO7" s="38" t="s">
        <v>102</v>
      </c>
      <c r="CP7" s="38" t="s">
        <v>102</v>
      </c>
      <c r="CQ7" s="38">
        <v>49.03</v>
      </c>
      <c r="CR7" s="38" t="s">
        <v>102</v>
      </c>
      <c r="CS7" s="38" t="s">
        <v>102</v>
      </c>
      <c r="CT7" s="38" t="s">
        <v>102</v>
      </c>
      <c r="CU7" s="38" t="s">
        <v>102</v>
      </c>
      <c r="CV7" s="38">
        <v>49.47</v>
      </c>
      <c r="CW7" s="38">
        <v>59.57</v>
      </c>
      <c r="CX7" s="38" t="s">
        <v>102</v>
      </c>
      <c r="CY7" s="38" t="s">
        <v>102</v>
      </c>
      <c r="CZ7" s="38" t="s">
        <v>102</v>
      </c>
      <c r="DA7" s="38" t="s">
        <v>102</v>
      </c>
      <c r="DB7" s="38">
        <v>80.7</v>
      </c>
      <c r="DC7" s="38" t="s">
        <v>102</v>
      </c>
      <c r="DD7" s="38" t="s">
        <v>102</v>
      </c>
      <c r="DE7" s="38" t="s">
        <v>102</v>
      </c>
      <c r="DF7" s="38" t="s">
        <v>102</v>
      </c>
      <c r="DG7" s="38">
        <v>82.06</v>
      </c>
      <c r="DH7" s="38">
        <v>95.57</v>
      </c>
      <c r="DI7" s="38" t="s">
        <v>102</v>
      </c>
      <c r="DJ7" s="38" t="s">
        <v>102</v>
      </c>
      <c r="DK7" s="38" t="s">
        <v>102</v>
      </c>
      <c r="DL7" s="38" t="s">
        <v>102</v>
      </c>
      <c r="DM7" s="38">
        <v>3.18</v>
      </c>
      <c r="DN7" s="38" t="s">
        <v>102</v>
      </c>
      <c r="DO7" s="38" t="s">
        <v>102</v>
      </c>
      <c r="DP7" s="38" t="s">
        <v>102</v>
      </c>
      <c r="DQ7" s="38" t="s">
        <v>102</v>
      </c>
      <c r="DR7" s="38">
        <v>19.93</v>
      </c>
      <c r="DS7" s="38">
        <v>36.520000000000003</v>
      </c>
      <c r="DT7" s="38" t="s">
        <v>102</v>
      </c>
      <c r="DU7" s="38" t="s">
        <v>102</v>
      </c>
      <c r="DV7" s="38" t="s">
        <v>102</v>
      </c>
      <c r="DW7" s="38" t="s">
        <v>102</v>
      </c>
      <c r="DX7" s="38">
        <v>0</v>
      </c>
      <c r="DY7" s="38" t="s">
        <v>102</v>
      </c>
      <c r="DZ7" s="38" t="s">
        <v>102</v>
      </c>
      <c r="EA7" s="38" t="s">
        <v>102</v>
      </c>
      <c r="EB7" s="38" t="s">
        <v>102</v>
      </c>
      <c r="EC7" s="38">
        <v>0</v>
      </c>
      <c r="ED7" s="38">
        <v>5.72</v>
      </c>
      <c r="EE7" s="38" t="s">
        <v>102</v>
      </c>
      <c r="EF7" s="38" t="s">
        <v>102</v>
      </c>
      <c r="EG7" s="38" t="s">
        <v>102</v>
      </c>
      <c r="EH7" s="38" t="s">
        <v>102</v>
      </c>
      <c r="EI7" s="38">
        <v>0</v>
      </c>
      <c r="EJ7" s="38" t="s">
        <v>102</v>
      </c>
      <c r="EK7" s="38" t="s">
        <v>102</v>
      </c>
      <c r="EL7" s="38" t="s">
        <v>102</v>
      </c>
      <c r="EM7" s="38" t="s">
        <v>102</v>
      </c>
      <c r="EN7" s="38">
        <v>0.32</v>
      </c>
      <c r="EO7" s="38">
        <v>0.3</v>
      </c>
    </row>
    <row r="8" spans="1:148"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2">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2">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2">
      <c r="B11">
        <v>4</v>
      </c>
      <c r="C11">
        <v>3</v>
      </c>
      <c r="D11">
        <v>2</v>
      </c>
      <c r="E11">
        <v>1</v>
      </c>
      <c r="F11">
        <v>0</v>
      </c>
      <c r="G11" t="s">
        <v>108</v>
      </c>
    </row>
    <row r="12" spans="1:148" x14ac:dyDescent="0.2">
      <c r="B12">
        <v>1</v>
      </c>
      <c r="C12">
        <v>1</v>
      </c>
      <c r="D12">
        <v>1</v>
      </c>
      <c r="E12">
        <v>1</v>
      </c>
      <c r="F12">
        <v>2</v>
      </c>
      <c r="G12" t="s">
        <v>109</v>
      </c>
    </row>
    <row r="13" spans="1:148" x14ac:dyDescent="0.2">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2022-01-19T06:09:10Z</cp:lastPrinted>
  <dcterms:created xsi:type="dcterms:W3CDTF">2021-12-03T07:19:50Z</dcterms:created>
  <dcterms:modified xsi:type="dcterms:W3CDTF">2022-02-21T04:35:16Z</dcterms:modified>
  <cp:category/>
</cp:coreProperties>
</file>