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20105【】公営企業に係る「経営比較分析表」の分析等について（照会）\03市町村→県\01法適用\05下水道事業\02特環下水\"/>
    </mc:Choice>
  </mc:AlternateContent>
  <xr:revisionPtr revIDLastSave="0" documentId="13_ncr:1_{D1E8906D-B38F-4FAB-BC0A-885DEDF4089E}" xr6:coauthVersionLast="47" xr6:coauthVersionMax="47" xr10:uidLastSave="{00000000-0000-0000-0000-000000000000}"/>
  <workbookProtection workbookAlgorithmName="SHA-512" workbookHashValue="U5r4euoKRJP7Koz8KDQJNdKOSbe/K+LC00TRz1zo6YOkQtnFFZ7A9F4s6c5NPfDcjyFAPfuBKCRhjy44JFummQ==" workbookSaltValue="+fjKD41FrqtTzD53y7gzGA==" workbookSpinCount="100000" lockStructure="1"/>
  <bookViews>
    <workbookView xWindow="-108" yWindow="-108" windowWidth="23256" windowHeight="1257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<sst xmlns="http://schemas.openxmlformats.org/spreadsheetml/2006/main" count="236" uniqueCount="115">
  <si>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</si>
  <si>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</si>
  <si>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</si>
  <si>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</si>
  <si>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</si>
  <si>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</si>
  <si>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</si>
  <si>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</si>
  <si>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</si>
  <si>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</si>
  <si>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</si>
  <si>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</si>
  <si>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</si>
  <si>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</si>
  <si>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</si>
  <si>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</si>
  <si>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</si>
  <si>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</si>
  <si>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</si>
  <si>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</si>
  <si>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</si>
  <si>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</si>
  <si>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</si>
  <si>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</si>
  <si>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</si>
  <si>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</si>
  <si>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</si>
  <si>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</si>
  <si>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</si>
  <si>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</si>
  <si>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</si>
  <si>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</si>
  <si>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</si>
  <si>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</si>
  <si>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</si>
  <si>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</si>
  <si>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</si>
  <si>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</si>
  <si>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</si>
  <si>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</si>
  <si>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</si>
  <si>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</si>
  <si>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</si>
  <si>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</si>
  <si>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</si>
  <si>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</si>
  <si>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</si>
  <si>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●経営の健全性について
　「経常収支比率」は有収水量が減少しながらも100％以上を維持していますが、収支不足分を一般会計からの繰入金で賄っているためです。
　累積欠損がないものの十分な利益が確保できないため「流動比率」は、100％を下回る状況が続いています。
　「企業債残高対事業規模比率」は、類似団体平均や全国平均よりも低くなっていますが、一般会計の繰入を受けており、今後も企業債の借入れ額の抑制に取り組んでいく必要があります。
　「経費回収率」は、使用料収入の減少により100％を下回りましたが、類似団体平均や全国平均を上回る水準を維持しています。
●効率性について
　「水洗化率」は処理区域内の人口減少等により前年を下回りましたが、類似団体平均や全国平均と同じ程度になっています。
　なお、公共下水道事業の処理場へ接続しているため、特定環境保全公共下水道事業では処理場を保有していません。</t>
    <rPh sb="22" eb="24">
      <t>ユウシュウ</t>
    </rPh>
    <rPh sb="24" eb="26">
      <t>スイリョウ</t>
    </rPh>
    <rPh sb="27" eb="29">
      <t>ゲンショウ</t>
    </rPh>
    <rPh sb="89" eb="91">
      <t>ジュウブン</t>
    </rPh>
    <rPh sb="92" eb="94">
      <t>リエキ</t>
    </rPh>
    <rPh sb="95" eb="97">
      <t>カクホ</t>
    </rPh>
    <rPh sb="332" eb="333">
      <t>オナ</t>
    </rPh>
    <rPh sb="334" eb="336">
      <t>テイド</t>
    </rPh>
    <phoneticPr fontId="1"/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</si>
  <si>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</si>
  <si>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</si>
  <si>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</si>
  <si>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</si>
  <si>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</si>
  <si>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</si>
  <si>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</si>
  <si>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</si>
  <si>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</si>
  <si>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</si>
  <si>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</si>
  <si>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</si>
  <si>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</si>
  <si>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</si>
  <si>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</si>
  <si>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</si>
  <si>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</si>
  <si>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</si>
  <si>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</si>
  <si>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</si>
  <si>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</si>
  <si>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</si>
  <si>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</si>
  <si>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</si>
  <si>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</si>
  <si>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</si>
  <si>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</si>
  <si>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</si>
  <si>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</si>
  <si>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</si>
  <si>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</si>
  <si>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</si>
  <si>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</si>
  <si>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</si>
  <si>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</si>
  <si>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</si>
  <si>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</si>
  <si>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</si>
  <si>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</si>
  <si>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</si>
  <si>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</si>
  <si>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</si>
  <si>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</si>
  <si>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</si>
  <si>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</si>
  <si>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</si>
  <si>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</si>
  <si>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</si>
  <si>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</si>
  <si>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宮崎県　宮崎市</t>
  </si>
  <si>
    <t>法適用</t>
  </si>
  <si>
    <t>下水道事業</t>
  </si>
  <si>
    <t>D2</t>
  </si>
  <si>
    <t>自治体職員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</si>
  <si>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</si>
  <si>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</si>
  <si>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</si>
  <si>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</si>
  <si>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</si>
  <si>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</si>
  <si>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</si>
  <si>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</si>
  <si>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</si>
  <si>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</si>
  <si>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</si>
  <si>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「有形固定資産減価償却率」は、類似団体平均や全国平均よりも高くなっており、今後も年々上昇していくと見込まれます。
　また、平成5年に供用を開始しており、法定耐用年数の経過による管渠の更新はないため、「管渠老朽化率」、「管渠改善率」はいずれも0（ゼロ）となっています。</t>
    <rPh sb="62" eb="64">
      <t>ヘイセイ</t>
    </rPh>
    <rPh sb="65" eb="66">
      <t>ネン</t>
    </rPh>
    <phoneticPr fontId="1"/>
  </si>
  <si>
    <t>　本市では、公共下水道事業と特定環境保全公共下水道事業を1つの会計（公共下水道事業会計）で処理し、使用料体系も同一となっています。収支不足を一般会計からの繰入れで賄う状況が続いており、公営企業の原則である独立採算の観点から、下水道使用料の改定について検討していく必要があります。
　特定環境保全公共下水道事業は、既に整備が完了しており、管渠や施設については「経営戦略」及び「みやざき水ビジョン2020」を基に、今後も適切な維持管理を行っていく必要があります。
　</t>
    <rPh sb="65" eb="67">
      <t>シュウシ</t>
    </rPh>
    <rPh sb="67" eb="69">
      <t>フソク</t>
    </rPh>
    <rPh sb="70" eb="72">
      <t>イッパン</t>
    </rPh>
    <rPh sb="72" eb="74">
      <t>カイケイ</t>
    </rPh>
    <rPh sb="77" eb="78">
      <t>ク</t>
    </rPh>
    <rPh sb="78" eb="79">
      <t>イ</t>
    </rPh>
    <rPh sb="81" eb="82">
      <t>マカナ</t>
    </rPh>
    <rPh sb="83" eb="85">
      <t>ジョウキョウ</t>
    </rPh>
    <rPh sb="86" eb="87">
      <t>ツヅ</t>
    </rPh>
    <rPh sb="168" eb="170">
      <t>カンキョ</t>
    </rPh>
    <rPh sb="171" eb="173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</si>
</sst>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2-4943-85FF-857DBE4A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2-4943-85FF-857DBE4A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3AE-8964-D30A296D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E-43AE-8964-D30A296D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83.46</c:v>
                </c:pt>
                <c:pt idx="2">
                  <c:v>83.93</c:v>
                </c:pt>
                <c:pt idx="3">
                  <c:v>84.92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4113-A9FF-8487D310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B-4113-A9FF-8487D310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103.88</c:v>
                </c:pt>
                <c:pt idx="1">
                  <c:v>103.2</c:v>
                </c:pt>
                <c:pt idx="2">
                  <c:v>102.77</c:v>
                </c:pt>
                <c:pt idx="3">
                  <c:v>105.28</c:v>
                </c:pt>
                <c:pt idx="4">
                  <c:v>103.27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B-4606-9E5A-7B4EB1AF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B-4606-9E5A-7B4EB1AF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24.16</c:v>
                </c:pt>
                <c:pt idx="1">
                  <c:v>26.31</c:v>
                </c:pt>
                <c:pt idx="2">
                  <c:v>28.39</c:v>
                </c:pt>
                <c:pt idx="3">
                  <c:v>30.41</c:v>
                </c:pt>
                <c:pt idx="4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C-4BC9-A360-6423CAD4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C-4BC9-A360-6423CAD4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F-47B8-B884-BE4F03B1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F-47B8-B884-BE4F03B1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C-4A11-BDEB-9890D695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C-4A11-BDEB-9890D695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12.31</c:v>
                </c:pt>
                <c:pt idx="1">
                  <c:v>11</c:v>
                </c:pt>
                <c:pt idx="2">
                  <c:v>17.25</c:v>
                </c:pt>
                <c:pt idx="3">
                  <c:v>19.62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A9E-8149-AB0B4701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3-4A9E-8149-AB0B4701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1672.07</c:v>
                </c:pt>
                <c:pt idx="1">
                  <c:v>1640.04</c:v>
                </c:pt>
                <c:pt idx="2">
                  <c:v>1180.1500000000001</c:v>
                </c:pt>
                <c:pt idx="3">
                  <c:v>566.69000000000005</c:v>
                </c:pt>
                <c:pt idx="4">
                  <c:v>723.09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1-48E9-9221-E5A245A2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1-48E9-9221-E5A245A2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100.28</c:v>
                </c:pt>
                <c:pt idx="1">
                  <c:v>100.72</c:v>
                </c:pt>
                <c:pt idx="2">
                  <c:v>100.04</c:v>
                </c:pt>
                <c:pt idx="3">
                  <c:v>102.48</c:v>
                </c:pt>
                <c:pt idx="4">
                  <c:v>98.82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B-4DD3-AAD5-35F27190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B-4DD3-AAD5-35F27190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151.08000000000001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9-4437-899A-44D7AC084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9-4437-899A-44D7AC084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418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750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91083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5415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418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16750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083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65415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41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4152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4063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26453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0786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75118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49451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【1,260.21】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49451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75118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00786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【215.41】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26453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2627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71000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2449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workbookViewId="0">
      <selection activeCell="BL66" sqref="BL66:BZ82"/>
    </sheetView>
  </sheetViews>
  <sheetFormatPr defaultColWidth="2.6640625" defaultRowHeight="13.2" x14ac:dyDescent="0.2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2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2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宮崎県　宮崎市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7</v>
      </c>
      <c r="C7" s="44"/>
      <c r="D7" s="44"/>
      <c r="E7" s="44"/>
      <c r="F7" s="44"/>
      <c r="G7" s="44"/>
      <c r="H7" s="44"/>
      <c r="I7" s="44" t="s">
        <v>14</v>
      </c>
      <c r="J7" s="44"/>
      <c r="K7" s="44"/>
      <c r="L7" s="44"/>
      <c r="M7" s="44"/>
      <c r="N7" s="44"/>
      <c r="O7" s="44"/>
      <c r="P7" s="44" t="s">
        <v>6</v>
      </c>
      <c r="Q7" s="44"/>
      <c r="R7" s="44"/>
      <c r="S7" s="44"/>
      <c r="T7" s="44"/>
      <c r="U7" s="44"/>
      <c r="V7" s="44"/>
      <c r="W7" s="44" t="s">
        <v>16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17</v>
      </c>
      <c r="AM7" s="44"/>
      <c r="AN7" s="44"/>
      <c r="AO7" s="44"/>
      <c r="AP7" s="44"/>
      <c r="AQ7" s="44"/>
      <c r="AR7" s="44"/>
      <c r="AS7" s="44"/>
      <c r="AT7" s="44" t="s">
        <v>11</v>
      </c>
      <c r="AU7" s="44"/>
      <c r="AV7" s="44"/>
      <c r="AW7" s="44"/>
      <c r="AX7" s="44"/>
      <c r="AY7" s="44"/>
      <c r="AZ7" s="44"/>
      <c r="BA7" s="44"/>
      <c r="BB7" s="44" t="s">
        <v>18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2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特定環境保全公共下水道</v>
      </c>
      <c r="Q8" s="45"/>
      <c r="R8" s="45"/>
      <c r="S8" s="45"/>
      <c r="T8" s="45"/>
      <c r="U8" s="45"/>
      <c r="V8" s="45"/>
      <c r="W8" s="45" t="str">
        <f>データ!L6</f>
        <v>D2</v>
      </c>
      <c r="X8" s="45"/>
      <c r="Y8" s="45"/>
      <c r="Z8" s="45"/>
      <c r="AA8" s="45"/>
      <c r="AB8" s="45"/>
      <c r="AC8" s="45"/>
      <c r="AD8" s="46" t="str">
        <f>データ!$M$6</f>
        <v>自治体職員</v>
      </c>
      <c r="AE8" s="46"/>
      <c r="AF8" s="46"/>
      <c r="AG8" s="46"/>
      <c r="AH8" s="46"/>
      <c r="AI8" s="46"/>
      <c r="AJ8" s="46"/>
      <c r="AK8" s="3"/>
      <c r="AL8" s="47">
        <f>データ!S6</f>
        <v>402038</v>
      </c>
      <c r="AM8" s="47"/>
      <c r="AN8" s="47"/>
      <c r="AO8" s="47"/>
      <c r="AP8" s="47"/>
      <c r="AQ8" s="47"/>
      <c r="AR8" s="47"/>
      <c r="AS8" s="47"/>
      <c r="AT8" s="48">
        <f>データ!T6</f>
        <v>643.66999999999996</v>
      </c>
      <c r="AU8" s="48"/>
      <c r="AV8" s="48"/>
      <c r="AW8" s="48"/>
      <c r="AX8" s="48"/>
      <c r="AY8" s="48"/>
      <c r="AZ8" s="48"/>
      <c r="BA8" s="48"/>
      <c r="BB8" s="48">
        <f>データ!U6</f>
        <v>624.6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13</v>
      </c>
      <c r="BM8" s="50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2">
      <c r="A9" s="2"/>
      <c r="B9" s="44" t="s">
        <v>23</v>
      </c>
      <c r="C9" s="44"/>
      <c r="D9" s="44"/>
      <c r="E9" s="44"/>
      <c r="F9" s="44"/>
      <c r="G9" s="44"/>
      <c r="H9" s="44"/>
      <c r="I9" s="44" t="s">
        <v>24</v>
      </c>
      <c r="J9" s="44"/>
      <c r="K9" s="44"/>
      <c r="L9" s="44"/>
      <c r="M9" s="44"/>
      <c r="N9" s="44"/>
      <c r="O9" s="44"/>
      <c r="P9" s="44" t="s">
        <v>26</v>
      </c>
      <c r="Q9" s="44"/>
      <c r="R9" s="44"/>
      <c r="S9" s="44"/>
      <c r="T9" s="44"/>
      <c r="U9" s="44"/>
      <c r="V9" s="44"/>
      <c r="W9" s="44" t="s">
        <v>27</v>
      </c>
      <c r="X9" s="44"/>
      <c r="Y9" s="44"/>
      <c r="Z9" s="44"/>
      <c r="AA9" s="44"/>
      <c r="AB9" s="44"/>
      <c r="AC9" s="44"/>
      <c r="AD9" s="44" t="s">
        <v>22</v>
      </c>
      <c r="AE9" s="44"/>
      <c r="AF9" s="44"/>
      <c r="AG9" s="44"/>
      <c r="AH9" s="44"/>
      <c r="AI9" s="44"/>
      <c r="AJ9" s="44"/>
      <c r="AK9" s="3"/>
      <c r="AL9" s="44" t="s">
        <v>30</v>
      </c>
      <c r="AM9" s="44"/>
      <c r="AN9" s="44"/>
      <c r="AO9" s="44"/>
      <c r="AP9" s="44"/>
      <c r="AQ9" s="44"/>
      <c r="AR9" s="44"/>
      <c r="AS9" s="44"/>
      <c r="AT9" s="44" t="s">
        <v>31</v>
      </c>
      <c r="AU9" s="44"/>
      <c r="AV9" s="44"/>
      <c r="AW9" s="44"/>
      <c r="AX9" s="44"/>
      <c r="AY9" s="44"/>
      <c r="AZ9" s="44"/>
      <c r="BA9" s="44"/>
      <c r="BB9" s="44" t="s">
        <v>34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35</v>
      </c>
      <c r="BM9" s="52"/>
      <c r="BN9" s="18" t="s">
        <v>37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2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53.37</v>
      </c>
      <c r="J10" s="48"/>
      <c r="K10" s="48"/>
      <c r="L10" s="48"/>
      <c r="M10" s="48"/>
      <c r="N10" s="48"/>
      <c r="O10" s="48"/>
      <c r="P10" s="48">
        <f>データ!P6</f>
        <v>2.4</v>
      </c>
      <c r="Q10" s="48"/>
      <c r="R10" s="48"/>
      <c r="S10" s="48"/>
      <c r="T10" s="48"/>
      <c r="U10" s="48"/>
      <c r="V10" s="48"/>
      <c r="W10" s="48">
        <f>データ!Q6</f>
        <v>96.26</v>
      </c>
      <c r="X10" s="48"/>
      <c r="Y10" s="48"/>
      <c r="Z10" s="48"/>
      <c r="AA10" s="48"/>
      <c r="AB10" s="48"/>
      <c r="AC10" s="48"/>
      <c r="AD10" s="47">
        <f>データ!R6</f>
        <v>2386</v>
      </c>
      <c r="AE10" s="47"/>
      <c r="AF10" s="47"/>
      <c r="AG10" s="47"/>
      <c r="AH10" s="47"/>
      <c r="AI10" s="47"/>
      <c r="AJ10" s="47"/>
      <c r="AK10" s="2"/>
      <c r="AL10" s="47">
        <f>データ!V6</f>
        <v>9624</v>
      </c>
      <c r="AM10" s="47"/>
      <c r="AN10" s="47"/>
      <c r="AO10" s="47"/>
      <c r="AP10" s="47"/>
      <c r="AQ10" s="47"/>
      <c r="AR10" s="47"/>
      <c r="AS10" s="47"/>
      <c r="AT10" s="48">
        <f>データ!W6</f>
        <v>3.84</v>
      </c>
      <c r="AU10" s="48"/>
      <c r="AV10" s="48"/>
      <c r="AW10" s="48"/>
      <c r="AX10" s="48"/>
      <c r="AY10" s="48"/>
      <c r="AZ10" s="48"/>
      <c r="BA10" s="48"/>
      <c r="BB10" s="48">
        <f>データ!X6</f>
        <v>2506.25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38</v>
      </c>
      <c r="BM10" s="54"/>
      <c r="BN10" s="19" t="s">
        <v>39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40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41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2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47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2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2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2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2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2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2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2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2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2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2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2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2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2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2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2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2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2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2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2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2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2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2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2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2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2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2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2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2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2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2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61" t="s">
        <v>10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2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2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114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2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2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2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2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2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2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2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2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2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2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2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2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2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2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2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2">
      <c r="C83" s="2" t="s">
        <v>42</v>
      </c>
    </row>
    <row r="84" spans="1:78" hidden="1" x14ac:dyDescent="0.2">
      <c r="B84" s="6" t="s">
        <v>43</v>
      </c>
      <c r="C84" s="6"/>
      <c r="D84" s="6"/>
      <c r="E84" s="6" t="s">
        <v>45</v>
      </c>
      <c r="F84" s="6" t="s">
        <v>46</v>
      </c>
      <c r="G84" s="6" t="s">
        <v>48</v>
      </c>
      <c r="H84" s="6" t="s">
        <v>0</v>
      </c>
      <c r="I84" s="6" t="s">
        <v>8</v>
      </c>
      <c r="J84" s="6" t="s">
        <v>49</v>
      </c>
      <c r="K84" s="6" t="s">
        <v>50</v>
      </c>
      <c r="L84" s="6" t="s">
        <v>33</v>
      </c>
      <c r="M84" s="6" t="s">
        <v>36</v>
      </c>
      <c r="N84" s="6" t="s">
        <v>52</v>
      </c>
      <c r="O84" s="6" t="s">
        <v>54</v>
      </c>
    </row>
    <row r="85" spans="1:78" hidden="1" x14ac:dyDescent="0.2">
      <c r="B85" s="6"/>
      <c r="C85" s="6"/>
      <c r="D85" s="6"/>
      <c r="E85" s="6" t="str">
        <f>データ!AI6</f>
        <v>【104.83】</v>
      </c>
      <c r="F85" s="6" t="str">
        <f>データ!AT6</f>
        <v>【61.55】</v>
      </c>
      <c r="G85" s="6" t="str">
        <f>データ!BE6</f>
        <v>【45.34】</v>
      </c>
      <c r="H85" s="6" t="str">
        <f>データ!BP6</f>
        <v>【1,260.21】</v>
      </c>
      <c r="I85" s="6" t="str">
        <f>データ!CA6</f>
        <v>【75.29】</v>
      </c>
      <c r="J85" s="6" t="str">
        <f>データ!CL6</f>
        <v>【215.41】</v>
      </c>
      <c r="K85" s="6" t="str">
        <f>データ!CW6</f>
        <v>【42.90】</v>
      </c>
      <c r="L85" s="6" t="str">
        <f>データ!DH6</f>
        <v>【84.75】</v>
      </c>
      <c r="M85" s="6" t="str">
        <f>データ!DS6</f>
        <v>【23.60】</v>
      </c>
      <c r="N85" s="6" t="str">
        <f>データ!ED6</f>
        <v>【0.01】</v>
      </c>
      <c r="O85" s="6" t="str">
        <f>データ!EO6</f>
        <v>【0.30】</v>
      </c>
    </row>
  </sheetData>
  <sheetProtection algorithmName="SHA-512" hashValue="9WbfBL2JT57/sy7aOSN+69IkXXocPJBR8Vr/rpyasadSd/oxb9HhyFp0gaCZFGnLyPD18Ux1DMPVjOrUdbLghw==" saltValue="6nuZrrsz2GQ77jZkJaxRI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55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2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2">
      <c r="A3" s="28" t="s">
        <v>20</v>
      </c>
      <c r="B3" s="30" t="s">
        <v>32</v>
      </c>
      <c r="C3" s="30" t="s">
        <v>58</v>
      </c>
      <c r="D3" s="30" t="s">
        <v>59</v>
      </c>
      <c r="E3" s="30" t="s">
        <v>4</v>
      </c>
      <c r="F3" s="30" t="s">
        <v>3</v>
      </c>
      <c r="G3" s="30" t="s">
        <v>25</v>
      </c>
      <c r="H3" s="78" t="s">
        <v>60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28" t="s">
        <v>61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44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65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66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67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68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69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28" t="s">
        <v>70</v>
      </c>
      <c r="B5" s="32"/>
      <c r="C5" s="32"/>
      <c r="D5" s="32"/>
      <c r="E5" s="32"/>
      <c r="F5" s="32"/>
      <c r="G5" s="32"/>
      <c r="H5" s="37" t="s">
        <v>57</v>
      </c>
      <c r="I5" s="37" t="s">
        <v>71</v>
      </c>
      <c r="J5" s="37" t="s">
        <v>72</v>
      </c>
      <c r="K5" s="37" t="s">
        <v>73</v>
      </c>
      <c r="L5" s="37" t="s">
        <v>74</v>
      </c>
      <c r="M5" s="37" t="s">
        <v>5</v>
      </c>
      <c r="N5" s="37" t="s">
        <v>75</v>
      </c>
      <c r="O5" s="37" t="s">
        <v>76</v>
      </c>
      <c r="P5" s="37" t="s">
        <v>77</v>
      </c>
      <c r="Q5" s="37" t="s">
        <v>78</v>
      </c>
      <c r="R5" s="37" t="s">
        <v>79</v>
      </c>
      <c r="S5" s="37" t="s">
        <v>80</v>
      </c>
      <c r="T5" s="37" t="s">
        <v>81</v>
      </c>
      <c r="U5" s="37" t="s">
        <v>64</v>
      </c>
      <c r="V5" s="37" t="s">
        <v>82</v>
      </c>
      <c r="W5" s="37" t="s">
        <v>83</v>
      </c>
      <c r="X5" s="37" t="s">
        <v>84</v>
      </c>
      <c r="Y5" s="37" t="s">
        <v>85</v>
      </c>
      <c r="Z5" s="37" t="s">
        <v>86</v>
      </c>
      <c r="AA5" s="37" t="s">
        <v>87</v>
      </c>
      <c r="AB5" s="37" t="s">
        <v>88</v>
      </c>
      <c r="AC5" s="37" t="s">
        <v>89</v>
      </c>
      <c r="AD5" s="37" t="s">
        <v>91</v>
      </c>
      <c r="AE5" s="37" t="s">
        <v>92</v>
      </c>
      <c r="AF5" s="37" t="s">
        <v>93</v>
      </c>
      <c r="AG5" s="37" t="s">
        <v>94</v>
      </c>
      <c r="AH5" s="37" t="s">
        <v>95</v>
      </c>
      <c r="AI5" s="37" t="s">
        <v>43</v>
      </c>
      <c r="AJ5" s="37" t="s">
        <v>85</v>
      </c>
      <c r="AK5" s="37" t="s">
        <v>86</v>
      </c>
      <c r="AL5" s="37" t="s">
        <v>87</v>
      </c>
      <c r="AM5" s="37" t="s">
        <v>88</v>
      </c>
      <c r="AN5" s="37" t="s">
        <v>89</v>
      </c>
      <c r="AO5" s="37" t="s">
        <v>91</v>
      </c>
      <c r="AP5" s="37" t="s">
        <v>92</v>
      </c>
      <c r="AQ5" s="37" t="s">
        <v>93</v>
      </c>
      <c r="AR5" s="37" t="s">
        <v>94</v>
      </c>
      <c r="AS5" s="37" t="s">
        <v>95</v>
      </c>
      <c r="AT5" s="37" t="s">
        <v>90</v>
      </c>
      <c r="AU5" s="37" t="s">
        <v>85</v>
      </c>
      <c r="AV5" s="37" t="s">
        <v>86</v>
      </c>
      <c r="AW5" s="37" t="s">
        <v>87</v>
      </c>
      <c r="AX5" s="37" t="s">
        <v>88</v>
      </c>
      <c r="AY5" s="37" t="s">
        <v>89</v>
      </c>
      <c r="AZ5" s="37" t="s">
        <v>91</v>
      </c>
      <c r="BA5" s="37" t="s">
        <v>92</v>
      </c>
      <c r="BB5" s="37" t="s">
        <v>93</v>
      </c>
      <c r="BC5" s="37" t="s">
        <v>94</v>
      </c>
      <c r="BD5" s="37" t="s">
        <v>95</v>
      </c>
      <c r="BE5" s="37" t="s">
        <v>90</v>
      </c>
      <c r="BF5" s="37" t="s">
        <v>85</v>
      </c>
      <c r="BG5" s="37" t="s">
        <v>86</v>
      </c>
      <c r="BH5" s="37" t="s">
        <v>87</v>
      </c>
      <c r="BI5" s="37" t="s">
        <v>88</v>
      </c>
      <c r="BJ5" s="37" t="s">
        <v>89</v>
      </c>
      <c r="BK5" s="37" t="s">
        <v>91</v>
      </c>
      <c r="BL5" s="37" t="s">
        <v>92</v>
      </c>
      <c r="BM5" s="37" t="s">
        <v>93</v>
      </c>
      <c r="BN5" s="37" t="s">
        <v>94</v>
      </c>
      <c r="BO5" s="37" t="s">
        <v>95</v>
      </c>
      <c r="BP5" s="37" t="s">
        <v>90</v>
      </c>
      <c r="BQ5" s="37" t="s">
        <v>85</v>
      </c>
      <c r="BR5" s="37" t="s">
        <v>86</v>
      </c>
      <c r="BS5" s="37" t="s">
        <v>87</v>
      </c>
      <c r="BT5" s="37" t="s">
        <v>88</v>
      </c>
      <c r="BU5" s="37" t="s">
        <v>89</v>
      </c>
      <c r="BV5" s="37" t="s">
        <v>91</v>
      </c>
      <c r="BW5" s="37" t="s">
        <v>92</v>
      </c>
      <c r="BX5" s="37" t="s">
        <v>93</v>
      </c>
      <c r="BY5" s="37" t="s">
        <v>94</v>
      </c>
      <c r="BZ5" s="37" t="s">
        <v>95</v>
      </c>
      <c r="CA5" s="37" t="s">
        <v>90</v>
      </c>
      <c r="CB5" s="37" t="s">
        <v>85</v>
      </c>
      <c r="CC5" s="37" t="s">
        <v>86</v>
      </c>
      <c r="CD5" s="37" t="s">
        <v>87</v>
      </c>
      <c r="CE5" s="37" t="s">
        <v>88</v>
      </c>
      <c r="CF5" s="37" t="s">
        <v>89</v>
      </c>
      <c r="CG5" s="37" t="s">
        <v>91</v>
      </c>
      <c r="CH5" s="37" t="s">
        <v>92</v>
      </c>
      <c r="CI5" s="37" t="s">
        <v>93</v>
      </c>
      <c r="CJ5" s="37" t="s">
        <v>94</v>
      </c>
      <c r="CK5" s="37" t="s">
        <v>95</v>
      </c>
      <c r="CL5" s="37" t="s">
        <v>90</v>
      </c>
      <c r="CM5" s="37" t="s">
        <v>85</v>
      </c>
      <c r="CN5" s="37" t="s">
        <v>86</v>
      </c>
      <c r="CO5" s="37" t="s">
        <v>87</v>
      </c>
      <c r="CP5" s="37" t="s">
        <v>88</v>
      </c>
      <c r="CQ5" s="37" t="s">
        <v>89</v>
      </c>
      <c r="CR5" s="37" t="s">
        <v>91</v>
      </c>
      <c r="CS5" s="37" t="s">
        <v>92</v>
      </c>
      <c r="CT5" s="37" t="s">
        <v>93</v>
      </c>
      <c r="CU5" s="37" t="s">
        <v>94</v>
      </c>
      <c r="CV5" s="37" t="s">
        <v>95</v>
      </c>
      <c r="CW5" s="37" t="s">
        <v>90</v>
      </c>
      <c r="CX5" s="37" t="s">
        <v>85</v>
      </c>
      <c r="CY5" s="37" t="s">
        <v>86</v>
      </c>
      <c r="CZ5" s="37" t="s">
        <v>87</v>
      </c>
      <c r="DA5" s="37" t="s">
        <v>88</v>
      </c>
      <c r="DB5" s="37" t="s">
        <v>89</v>
      </c>
      <c r="DC5" s="37" t="s">
        <v>91</v>
      </c>
      <c r="DD5" s="37" t="s">
        <v>92</v>
      </c>
      <c r="DE5" s="37" t="s">
        <v>93</v>
      </c>
      <c r="DF5" s="37" t="s">
        <v>94</v>
      </c>
      <c r="DG5" s="37" t="s">
        <v>95</v>
      </c>
      <c r="DH5" s="37" t="s">
        <v>90</v>
      </c>
      <c r="DI5" s="37" t="s">
        <v>85</v>
      </c>
      <c r="DJ5" s="37" t="s">
        <v>86</v>
      </c>
      <c r="DK5" s="37" t="s">
        <v>87</v>
      </c>
      <c r="DL5" s="37" t="s">
        <v>88</v>
      </c>
      <c r="DM5" s="37" t="s">
        <v>89</v>
      </c>
      <c r="DN5" s="37" t="s">
        <v>91</v>
      </c>
      <c r="DO5" s="37" t="s">
        <v>92</v>
      </c>
      <c r="DP5" s="37" t="s">
        <v>93</v>
      </c>
      <c r="DQ5" s="37" t="s">
        <v>94</v>
      </c>
      <c r="DR5" s="37" t="s">
        <v>95</v>
      </c>
      <c r="DS5" s="37" t="s">
        <v>90</v>
      </c>
      <c r="DT5" s="37" t="s">
        <v>85</v>
      </c>
      <c r="DU5" s="37" t="s">
        <v>86</v>
      </c>
      <c r="DV5" s="37" t="s">
        <v>87</v>
      </c>
      <c r="DW5" s="37" t="s">
        <v>88</v>
      </c>
      <c r="DX5" s="37" t="s">
        <v>89</v>
      </c>
      <c r="DY5" s="37" t="s">
        <v>91</v>
      </c>
      <c r="DZ5" s="37" t="s">
        <v>92</v>
      </c>
      <c r="EA5" s="37" t="s">
        <v>93</v>
      </c>
      <c r="EB5" s="37" t="s">
        <v>94</v>
      </c>
      <c r="EC5" s="37" t="s">
        <v>95</v>
      </c>
      <c r="ED5" s="37" t="s">
        <v>90</v>
      </c>
      <c r="EE5" s="37" t="s">
        <v>85</v>
      </c>
      <c r="EF5" s="37" t="s">
        <v>86</v>
      </c>
      <c r="EG5" s="37" t="s">
        <v>87</v>
      </c>
      <c r="EH5" s="37" t="s">
        <v>88</v>
      </c>
      <c r="EI5" s="37" t="s">
        <v>89</v>
      </c>
      <c r="EJ5" s="37" t="s">
        <v>91</v>
      </c>
      <c r="EK5" s="37" t="s">
        <v>92</v>
      </c>
      <c r="EL5" s="37" t="s">
        <v>93</v>
      </c>
      <c r="EM5" s="37" t="s">
        <v>94</v>
      </c>
      <c r="EN5" s="37" t="s">
        <v>95</v>
      </c>
      <c r="EO5" s="37" t="s">
        <v>90</v>
      </c>
    </row>
    <row r="6" spans="1:148" s="27" customFormat="1" x14ac:dyDescent="0.2">
      <c r="A6" s="28" t="s">
        <v>96</v>
      </c>
      <c r="B6" s="33">
        <f t="shared" ref="B6:X6" si="1">B7</f>
        <v>2020</v>
      </c>
      <c r="C6" s="33">
        <f t="shared" si="1"/>
        <v>452017</v>
      </c>
      <c r="D6" s="33">
        <f t="shared" si="1"/>
        <v>46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宮崎県　宮崎市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自治体職員</v>
      </c>
      <c r="N6" s="38" t="str">
        <f t="shared" si="1"/>
        <v>-</v>
      </c>
      <c r="O6" s="38">
        <f t="shared" si="1"/>
        <v>53.37</v>
      </c>
      <c r="P6" s="38">
        <f t="shared" si="1"/>
        <v>2.4</v>
      </c>
      <c r="Q6" s="38">
        <f t="shared" si="1"/>
        <v>96.26</v>
      </c>
      <c r="R6" s="38">
        <f t="shared" si="1"/>
        <v>2386</v>
      </c>
      <c r="S6" s="38">
        <f t="shared" si="1"/>
        <v>402038</v>
      </c>
      <c r="T6" s="38">
        <f t="shared" si="1"/>
        <v>643.66999999999996</v>
      </c>
      <c r="U6" s="38">
        <f t="shared" si="1"/>
        <v>624.6</v>
      </c>
      <c r="V6" s="38">
        <f t="shared" si="1"/>
        <v>9624</v>
      </c>
      <c r="W6" s="38">
        <f t="shared" si="1"/>
        <v>3.84</v>
      </c>
      <c r="X6" s="38">
        <f t="shared" si="1"/>
        <v>2506.25</v>
      </c>
      <c r="Y6" s="42">
        <f t="shared" ref="Y6:AH6" si="2">IF(Y7="",NA(),Y7)</f>
        <v>103.88</v>
      </c>
      <c r="Z6" s="42">
        <f t="shared" si="2"/>
        <v>103.2</v>
      </c>
      <c r="AA6" s="42">
        <f t="shared" si="2"/>
        <v>102.77</v>
      </c>
      <c r="AB6" s="42">
        <f t="shared" si="2"/>
        <v>105.28</v>
      </c>
      <c r="AC6" s="42">
        <f t="shared" si="2"/>
        <v>103.27</v>
      </c>
      <c r="AD6" s="42">
        <f t="shared" si="2"/>
        <v>100.85</v>
      </c>
      <c r="AE6" s="42">
        <f t="shared" si="2"/>
        <v>102.13</v>
      </c>
      <c r="AF6" s="42">
        <f t="shared" si="2"/>
        <v>101.72</v>
      </c>
      <c r="AG6" s="42">
        <f t="shared" si="2"/>
        <v>102.73</v>
      </c>
      <c r="AH6" s="42">
        <f t="shared" si="2"/>
        <v>105.78</v>
      </c>
      <c r="AI6" s="38" t="str">
        <f>IF(AI7="","",IF(AI7="-","【-】","【"&amp;SUBSTITUTE(TEXT(AI7,"#,##0.00"),"-","△")&amp;"】"))</f>
        <v>【104.83】</v>
      </c>
      <c r="AJ6" s="38">
        <f t="shared" ref="AJ6:AS6" si="3">IF(AJ7="",NA(),AJ7)</f>
        <v>0</v>
      </c>
      <c r="AK6" s="38">
        <f t="shared" si="3"/>
        <v>0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110.77</v>
      </c>
      <c r="AP6" s="42">
        <f t="shared" si="3"/>
        <v>109.51</v>
      </c>
      <c r="AQ6" s="42">
        <f t="shared" si="3"/>
        <v>112.88</v>
      </c>
      <c r="AR6" s="42">
        <f t="shared" si="3"/>
        <v>94.97</v>
      </c>
      <c r="AS6" s="42">
        <f t="shared" si="3"/>
        <v>63.96</v>
      </c>
      <c r="AT6" s="38" t="str">
        <f>IF(AT7="","",IF(AT7="-","【-】","【"&amp;SUBSTITUTE(TEXT(AT7,"#,##0.00"),"-","△")&amp;"】"))</f>
        <v>【61.55】</v>
      </c>
      <c r="AU6" s="42">
        <f t="shared" ref="AU6:BD6" si="4">IF(AU7="",NA(),AU7)</f>
        <v>12.31</v>
      </c>
      <c r="AV6" s="42">
        <f t="shared" si="4"/>
        <v>11</v>
      </c>
      <c r="AW6" s="42">
        <f t="shared" si="4"/>
        <v>17.25</v>
      </c>
      <c r="AX6" s="42">
        <f t="shared" si="4"/>
        <v>19.62</v>
      </c>
      <c r="AY6" s="42">
        <f t="shared" si="4"/>
        <v>13.5</v>
      </c>
      <c r="AZ6" s="42">
        <f t="shared" si="4"/>
        <v>46.78</v>
      </c>
      <c r="BA6" s="42">
        <f t="shared" si="4"/>
        <v>47.44</v>
      </c>
      <c r="BB6" s="42">
        <f t="shared" si="4"/>
        <v>49.18</v>
      </c>
      <c r="BC6" s="42">
        <f t="shared" si="4"/>
        <v>47.72</v>
      </c>
      <c r="BD6" s="42">
        <f t="shared" si="4"/>
        <v>44.24</v>
      </c>
      <c r="BE6" s="38" t="str">
        <f>IF(BE7="","",IF(BE7="-","【-】","【"&amp;SUBSTITUTE(TEXT(BE7,"#,##0.00"),"-","△")&amp;"】"))</f>
        <v>【45.34】</v>
      </c>
      <c r="BF6" s="42">
        <f t="shared" ref="BF6:BO6" si="5">IF(BF7="",NA(),BF7)</f>
        <v>1672.07</v>
      </c>
      <c r="BG6" s="42">
        <f t="shared" si="5"/>
        <v>1640.04</v>
      </c>
      <c r="BH6" s="42">
        <f t="shared" si="5"/>
        <v>1180.1500000000001</v>
      </c>
      <c r="BI6" s="42">
        <f t="shared" si="5"/>
        <v>566.69000000000005</v>
      </c>
      <c r="BJ6" s="42">
        <f t="shared" si="5"/>
        <v>723.09</v>
      </c>
      <c r="BK6" s="42">
        <f t="shared" si="5"/>
        <v>1298.9100000000001</v>
      </c>
      <c r="BL6" s="42">
        <f t="shared" si="5"/>
        <v>1243.71</v>
      </c>
      <c r="BM6" s="42">
        <f t="shared" si="5"/>
        <v>1194.1500000000001</v>
      </c>
      <c r="BN6" s="42">
        <f t="shared" si="5"/>
        <v>1206.79</v>
      </c>
      <c r="BO6" s="42">
        <f t="shared" si="5"/>
        <v>1258.43</v>
      </c>
      <c r="BP6" s="38" t="str">
        <f>IF(BP7="","",IF(BP7="-","【-】","【"&amp;SUBSTITUTE(TEXT(BP7,"#,##0.00"),"-","△")&amp;"】"))</f>
        <v>【1,260.21】</v>
      </c>
      <c r="BQ6" s="42">
        <f t="shared" ref="BQ6:BZ6" si="6">IF(BQ7="",NA(),BQ7)</f>
        <v>100.28</v>
      </c>
      <c r="BR6" s="42">
        <f t="shared" si="6"/>
        <v>100.72</v>
      </c>
      <c r="BS6" s="42">
        <f t="shared" si="6"/>
        <v>100.04</v>
      </c>
      <c r="BT6" s="42">
        <f t="shared" si="6"/>
        <v>102.48</v>
      </c>
      <c r="BU6" s="42">
        <f t="shared" si="6"/>
        <v>98.82</v>
      </c>
      <c r="BV6" s="42">
        <f t="shared" si="6"/>
        <v>69.87</v>
      </c>
      <c r="BW6" s="42">
        <f t="shared" si="6"/>
        <v>74.3</v>
      </c>
      <c r="BX6" s="42">
        <f t="shared" si="6"/>
        <v>72.260000000000005</v>
      </c>
      <c r="BY6" s="42">
        <f t="shared" si="6"/>
        <v>71.84</v>
      </c>
      <c r="BZ6" s="42">
        <f t="shared" si="6"/>
        <v>73.36</v>
      </c>
      <c r="CA6" s="38" t="str">
        <f>IF(CA7="","",IF(CA7="-","【-】","【"&amp;SUBSTITUTE(TEXT(CA7,"#,##0.00"),"-","△")&amp;"】"))</f>
        <v>【75.29】</v>
      </c>
      <c r="CB6" s="42">
        <f t="shared" ref="CB6:CK6" si="7">IF(CB7="",NA(),CB7)</f>
        <v>150</v>
      </c>
      <c r="CC6" s="42">
        <f t="shared" si="7"/>
        <v>150</v>
      </c>
      <c r="CD6" s="42">
        <f t="shared" si="7"/>
        <v>150</v>
      </c>
      <c r="CE6" s="42">
        <f t="shared" si="7"/>
        <v>151.08000000000001</v>
      </c>
      <c r="CF6" s="42">
        <f t="shared" si="7"/>
        <v>150</v>
      </c>
      <c r="CG6" s="42">
        <f t="shared" si="7"/>
        <v>234.96</v>
      </c>
      <c r="CH6" s="42">
        <f t="shared" si="7"/>
        <v>221.81</v>
      </c>
      <c r="CI6" s="42">
        <f t="shared" si="7"/>
        <v>230.02</v>
      </c>
      <c r="CJ6" s="42">
        <f t="shared" si="7"/>
        <v>228.47</v>
      </c>
      <c r="CK6" s="42">
        <f t="shared" si="7"/>
        <v>224.88</v>
      </c>
      <c r="CL6" s="38" t="str">
        <f>IF(CL7="","",IF(CL7="-","【-】","【"&amp;SUBSTITUTE(TEXT(CL7,"#,##0.00"),"-","△")&amp;"】"))</f>
        <v>【215.41】</v>
      </c>
      <c r="CM6" s="42" t="str">
        <f t="shared" ref="CM6:CV6" si="8">IF(CM7="",NA(),CM7)</f>
        <v>-</v>
      </c>
      <c r="CN6" s="42" t="str">
        <f t="shared" si="8"/>
        <v>-</v>
      </c>
      <c r="CO6" s="42" t="str">
        <f t="shared" si="8"/>
        <v>-</v>
      </c>
      <c r="CP6" s="42" t="str">
        <f t="shared" si="8"/>
        <v>-</v>
      </c>
      <c r="CQ6" s="42" t="str">
        <f t="shared" si="8"/>
        <v>-</v>
      </c>
      <c r="CR6" s="42">
        <f t="shared" si="8"/>
        <v>42.9</v>
      </c>
      <c r="CS6" s="42">
        <f t="shared" si="8"/>
        <v>43.36</v>
      </c>
      <c r="CT6" s="42">
        <f t="shared" si="8"/>
        <v>42.56</v>
      </c>
      <c r="CU6" s="42">
        <f t="shared" si="8"/>
        <v>42.47</v>
      </c>
      <c r="CV6" s="42">
        <f t="shared" si="8"/>
        <v>42.4</v>
      </c>
      <c r="CW6" s="38" t="str">
        <f>IF(CW7="","",IF(CW7="-","【-】","【"&amp;SUBSTITUTE(TEXT(CW7,"#,##0.00"),"-","△")&amp;"】"))</f>
        <v>【42.90】</v>
      </c>
      <c r="CX6" s="42">
        <f t="shared" ref="CX6:DG6" si="9">IF(CX7="",NA(),CX7)</f>
        <v>83.06</v>
      </c>
      <c r="CY6" s="42">
        <f t="shared" si="9"/>
        <v>83.46</v>
      </c>
      <c r="CZ6" s="42">
        <f t="shared" si="9"/>
        <v>83.93</v>
      </c>
      <c r="DA6" s="42">
        <f t="shared" si="9"/>
        <v>84.92</v>
      </c>
      <c r="DB6" s="42">
        <f t="shared" si="9"/>
        <v>84.4</v>
      </c>
      <c r="DC6" s="42">
        <f t="shared" si="9"/>
        <v>83.5</v>
      </c>
      <c r="DD6" s="42">
        <f t="shared" si="9"/>
        <v>83.06</v>
      </c>
      <c r="DE6" s="42">
        <f t="shared" si="9"/>
        <v>83.32</v>
      </c>
      <c r="DF6" s="42">
        <f t="shared" si="9"/>
        <v>83.75</v>
      </c>
      <c r="DG6" s="42">
        <f t="shared" si="9"/>
        <v>84.19</v>
      </c>
      <c r="DH6" s="38" t="str">
        <f>IF(DH7="","",IF(DH7="-","【-】","【"&amp;SUBSTITUTE(TEXT(DH7,"#,##0.00"),"-","△")&amp;"】"))</f>
        <v>【84.75】</v>
      </c>
      <c r="DI6" s="42">
        <f t="shared" ref="DI6:DR6" si="10">IF(DI7="",NA(),DI7)</f>
        <v>24.16</v>
      </c>
      <c r="DJ6" s="42">
        <f t="shared" si="10"/>
        <v>26.31</v>
      </c>
      <c r="DK6" s="42">
        <f t="shared" si="10"/>
        <v>28.39</v>
      </c>
      <c r="DL6" s="42">
        <f t="shared" si="10"/>
        <v>30.41</v>
      </c>
      <c r="DM6" s="42">
        <f t="shared" si="10"/>
        <v>32.39</v>
      </c>
      <c r="DN6" s="42">
        <f t="shared" si="10"/>
        <v>22.77</v>
      </c>
      <c r="DO6" s="42">
        <f t="shared" si="10"/>
        <v>23.93</v>
      </c>
      <c r="DP6" s="42">
        <f t="shared" si="10"/>
        <v>24.68</v>
      </c>
      <c r="DQ6" s="42">
        <f t="shared" si="10"/>
        <v>24.68</v>
      </c>
      <c r="DR6" s="42">
        <f t="shared" si="10"/>
        <v>21.36</v>
      </c>
      <c r="DS6" s="38" t="str">
        <f>IF(DS7="","",IF(DS7="-","【-】","【"&amp;SUBSTITUTE(TEXT(DS7,"#,##0.00"),"-","△")&amp;"】"))</f>
        <v>【23.60】</v>
      </c>
      <c r="DT6" s="38">
        <f t="shared" ref="DT6:EC6" si="11">IF(DT7="",NA(),DT7)</f>
        <v>0</v>
      </c>
      <c r="DU6" s="38">
        <f t="shared" si="11"/>
        <v>0</v>
      </c>
      <c r="DV6" s="38">
        <f t="shared" si="11"/>
        <v>0</v>
      </c>
      <c r="DW6" s="38">
        <f t="shared" si="11"/>
        <v>0</v>
      </c>
      <c r="DX6" s="38">
        <f t="shared" si="11"/>
        <v>0</v>
      </c>
      <c r="DY6" s="38">
        <f t="shared" si="11"/>
        <v>0</v>
      </c>
      <c r="DZ6" s="38">
        <f t="shared" si="11"/>
        <v>0</v>
      </c>
      <c r="EA6" s="42">
        <f t="shared" si="11"/>
        <v>0.01</v>
      </c>
      <c r="EB6" s="42">
        <f t="shared" si="11"/>
        <v>8.6199999999999992</v>
      </c>
      <c r="EC6" s="42">
        <f t="shared" si="11"/>
        <v>0.01</v>
      </c>
      <c r="ED6" s="38" t="str">
        <f>IF(ED7="","",IF(ED7="-","【-】","【"&amp;SUBSTITUTE(TEXT(ED7,"#,##0.00"),"-","△")&amp;"】"))</f>
        <v>【0.01】</v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0.09</v>
      </c>
      <c r="EK6" s="42">
        <f t="shared" si="12"/>
        <v>0.09</v>
      </c>
      <c r="EL6" s="42">
        <f t="shared" si="12"/>
        <v>0.13</v>
      </c>
      <c r="EM6" s="42">
        <f t="shared" si="12"/>
        <v>0.36</v>
      </c>
      <c r="EN6" s="42">
        <f t="shared" si="12"/>
        <v>0.39</v>
      </c>
      <c r="EO6" s="38" t="str">
        <f>IF(EO7="","",IF(EO7="-","【-】","【"&amp;SUBSTITUTE(TEXT(EO7,"#,##0.00"),"-","△")&amp;"】"))</f>
        <v>【0.30】</v>
      </c>
    </row>
    <row r="7" spans="1:148" s="27" customFormat="1" x14ac:dyDescent="0.2">
      <c r="A7" s="28"/>
      <c r="B7" s="34">
        <v>2020</v>
      </c>
      <c r="C7" s="34">
        <v>452017</v>
      </c>
      <c r="D7" s="34">
        <v>46</v>
      </c>
      <c r="E7" s="34">
        <v>17</v>
      </c>
      <c r="F7" s="34">
        <v>4</v>
      </c>
      <c r="G7" s="34">
        <v>0</v>
      </c>
      <c r="H7" s="34" t="s">
        <v>97</v>
      </c>
      <c r="I7" s="34" t="s">
        <v>98</v>
      </c>
      <c r="J7" s="34" t="s">
        <v>99</v>
      </c>
      <c r="K7" s="34" t="s">
        <v>12</v>
      </c>
      <c r="L7" s="34" t="s">
        <v>100</v>
      </c>
      <c r="M7" s="34" t="s">
        <v>101</v>
      </c>
      <c r="N7" s="39" t="s">
        <v>102</v>
      </c>
      <c r="O7" s="39">
        <v>53.37</v>
      </c>
      <c r="P7" s="39">
        <v>2.4</v>
      </c>
      <c r="Q7" s="39">
        <v>96.26</v>
      </c>
      <c r="R7" s="39">
        <v>2386</v>
      </c>
      <c r="S7" s="39">
        <v>402038</v>
      </c>
      <c r="T7" s="39">
        <v>643.66999999999996</v>
      </c>
      <c r="U7" s="39">
        <v>624.6</v>
      </c>
      <c r="V7" s="39">
        <v>9624</v>
      </c>
      <c r="W7" s="39">
        <v>3.84</v>
      </c>
      <c r="X7" s="39">
        <v>2506.25</v>
      </c>
      <c r="Y7" s="39">
        <v>103.88</v>
      </c>
      <c r="Z7" s="39">
        <v>103.2</v>
      </c>
      <c r="AA7" s="39">
        <v>102.77</v>
      </c>
      <c r="AB7" s="39">
        <v>105.28</v>
      </c>
      <c r="AC7" s="39">
        <v>103.27</v>
      </c>
      <c r="AD7" s="39">
        <v>100.85</v>
      </c>
      <c r="AE7" s="39">
        <v>102.13</v>
      </c>
      <c r="AF7" s="39">
        <v>101.72</v>
      </c>
      <c r="AG7" s="39">
        <v>102.73</v>
      </c>
      <c r="AH7" s="39">
        <v>105.78</v>
      </c>
      <c r="AI7" s="39">
        <v>104.83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110.77</v>
      </c>
      <c r="AP7" s="39">
        <v>109.51</v>
      </c>
      <c r="AQ7" s="39">
        <v>112.88</v>
      </c>
      <c r="AR7" s="39">
        <v>94.97</v>
      </c>
      <c r="AS7" s="39">
        <v>63.96</v>
      </c>
      <c r="AT7" s="39">
        <v>61.55</v>
      </c>
      <c r="AU7" s="39">
        <v>12.31</v>
      </c>
      <c r="AV7" s="39">
        <v>11</v>
      </c>
      <c r="AW7" s="39">
        <v>17.25</v>
      </c>
      <c r="AX7" s="39">
        <v>19.62</v>
      </c>
      <c r="AY7" s="39">
        <v>13.5</v>
      </c>
      <c r="AZ7" s="39">
        <v>46.78</v>
      </c>
      <c r="BA7" s="39">
        <v>47.44</v>
      </c>
      <c r="BB7" s="39">
        <v>49.18</v>
      </c>
      <c r="BC7" s="39">
        <v>47.72</v>
      </c>
      <c r="BD7" s="39">
        <v>44.24</v>
      </c>
      <c r="BE7" s="39">
        <v>45.34</v>
      </c>
      <c r="BF7" s="39">
        <v>1672.07</v>
      </c>
      <c r="BG7" s="39">
        <v>1640.04</v>
      </c>
      <c r="BH7" s="39">
        <v>1180.1500000000001</v>
      </c>
      <c r="BI7" s="39">
        <v>566.69000000000005</v>
      </c>
      <c r="BJ7" s="39">
        <v>723.09</v>
      </c>
      <c r="BK7" s="39">
        <v>1298.9100000000001</v>
      </c>
      <c r="BL7" s="39">
        <v>1243.71</v>
      </c>
      <c r="BM7" s="39">
        <v>1194.1500000000001</v>
      </c>
      <c r="BN7" s="39">
        <v>1206.79</v>
      </c>
      <c r="BO7" s="39">
        <v>1258.43</v>
      </c>
      <c r="BP7" s="39">
        <v>1260.21</v>
      </c>
      <c r="BQ7" s="39">
        <v>100.28</v>
      </c>
      <c r="BR7" s="39">
        <v>100.72</v>
      </c>
      <c r="BS7" s="39">
        <v>100.04</v>
      </c>
      <c r="BT7" s="39">
        <v>102.48</v>
      </c>
      <c r="BU7" s="39">
        <v>98.82</v>
      </c>
      <c r="BV7" s="39">
        <v>69.87</v>
      </c>
      <c r="BW7" s="39">
        <v>74.3</v>
      </c>
      <c r="BX7" s="39">
        <v>72.260000000000005</v>
      </c>
      <c r="BY7" s="39">
        <v>71.84</v>
      </c>
      <c r="BZ7" s="39">
        <v>73.36</v>
      </c>
      <c r="CA7" s="39">
        <v>75.290000000000006</v>
      </c>
      <c r="CB7" s="39">
        <v>150</v>
      </c>
      <c r="CC7" s="39">
        <v>150</v>
      </c>
      <c r="CD7" s="39">
        <v>150</v>
      </c>
      <c r="CE7" s="39">
        <v>151.08000000000001</v>
      </c>
      <c r="CF7" s="39">
        <v>150</v>
      </c>
      <c r="CG7" s="39">
        <v>234.96</v>
      </c>
      <c r="CH7" s="39">
        <v>221.81</v>
      </c>
      <c r="CI7" s="39">
        <v>230.02</v>
      </c>
      <c r="CJ7" s="39">
        <v>228.47</v>
      </c>
      <c r="CK7" s="39">
        <v>224.88</v>
      </c>
      <c r="CL7" s="39">
        <v>215.41</v>
      </c>
      <c r="CM7" s="39" t="s">
        <v>102</v>
      </c>
      <c r="CN7" s="39" t="s">
        <v>102</v>
      </c>
      <c r="CO7" s="39" t="s">
        <v>102</v>
      </c>
      <c r="CP7" s="39" t="s">
        <v>102</v>
      </c>
      <c r="CQ7" s="39" t="s">
        <v>102</v>
      </c>
      <c r="CR7" s="39">
        <v>42.9</v>
      </c>
      <c r="CS7" s="39">
        <v>43.36</v>
      </c>
      <c r="CT7" s="39">
        <v>42.56</v>
      </c>
      <c r="CU7" s="39">
        <v>42.47</v>
      </c>
      <c r="CV7" s="39">
        <v>42.4</v>
      </c>
      <c r="CW7" s="39">
        <v>42.9</v>
      </c>
      <c r="CX7" s="39">
        <v>83.06</v>
      </c>
      <c r="CY7" s="39">
        <v>83.46</v>
      </c>
      <c r="CZ7" s="39">
        <v>83.93</v>
      </c>
      <c r="DA7" s="39">
        <v>84.92</v>
      </c>
      <c r="DB7" s="39">
        <v>84.4</v>
      </c>
      <c r="DC7" s="39">
        <v>83.5</v>
      </c>
      <c r="DD7" s="39">
        <v>83.06</v>
      </c>
      <c r="DE7" s="39">
        <v>83.32</v>
      </c>
      <c r="DF7" s="39">
        <v>83.75</v>
      </c>
      <c r="DG7" s="39">
        <v>84.19</v>
      </c>
      <c r="DH7" s="39">
        <v>84.75</v>
      </c>
      <c r="DI7" s="39">
        <v>24.16</v>
      </c>
      <c r="DJ7" s="39">
        <v>26.31</v>
      </c>
      <c r="DK7" s="39">
        <v>28.39</v>
      </c>
      <c r="DL7" s="39">
        <v>30.41</v>
      </c>
      <c r="DM7" s="39">
        <v>32.39</v>
      </c>
      <c r="DN7" s="39">
        <v>22.77</v>
      </c>
      <c r="DO7" s="39">
        <v>23.93</v>
      </c>
      <c r="DP7" s="39">
        <v>24.68</v>
      </c>
      <c r="DQ7" s="39">
        <v>24.68</v>
      </c>
      <c r="DR7" s="39">
        <v>21.36</v>
      </c>
      <c r="DS7" s="39">
        <v>23.6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0.01</v>
      </c>
      <c r="EB7" s="39">
        <v>8.6199999999999992</v>
      </c>
      <c r="EC7" s="39">
        <v>0.01</v>
      </c>
      <c r="ED7" s="39">
        <v>0.01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0.09</v>
      </c>
      <c r="EK7" s="39">
        <v>0.09</v>
      </c>
      <c r="EL7" s="39">
        <v>0.13</v>
      </c>
      <c r="EM7" s="39">
        <v>0.36</v>
      </c>
      <c r="EN7" s="39">
        <v>0.39</v>
      </c>
      <c r="EO7" s="39">
        <v>0.3</v>
      </c>
    </row>
    <row r="8" spans="1:148" x14ac:dyDescent="0.2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2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2">
      <c r="A10" s="29" t="s">
        <v>32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2021-12-03T07:28:27Z</dcterms:created>
  <dcterms:modified xsi:type="dcterms:W3CDTF">2022-02-21T04:36:32Z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2022-01-25T06:03:01Z</vt:filetime>
  </property>
</Properties>
</file>