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5下水道事業\04漁集排\"/>
    </mc:Choice>
  </mc:AlternateContent>
  <xr:revisionPtr revIDLastSave="0" documentId="13_ncr:1_{F2BD8509-077C-47E2-8368-47CC5DF1C072}" xr6:coauthVersionLast="47" xr6:coauthVersionMax="47" xr10:uidLastSave="{00000000-0000-0000-0000-000000000000}"/>
  <workbookProtection workbookAlgorithmName="SHA-512" workbookHashValue="FwbqPMeC2yMGRL7fRVNoym85zgzM2lr6Hx2vPK59+5UtrUabxt167nAyLf3RgEdIjK1Ib+8ozJYjlIbdvnK//A==" workbookSaltValue="sHzTZdDM82ZaDJWROp5Bu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<sst xmlns="http://schemas.openxmlformats.org/spreadsheetml/2006/main" count="231" uniqueCount="118">
  <si>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</si>
  <si>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</si>
  <si>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</si>
  <si>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</si>
  <si>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</si>
  <si>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</si>
  <si>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</si>
  <si>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</si>
  <si>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</si>
  <si>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</si>
  <si>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</si>
  <si>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</si>
  <si>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</si>
  <si>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</si>
  <si>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</si>
  <si>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</si>
  <si>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</si>
  <si>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</si>
  <si>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</si>
  <si>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</si>
  <si>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</si>
  <si>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</si>
  <si>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</si>
  <si>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</si>
  <si>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</si>
  <si>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</si>
  <si>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</si>
  <si>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</si>
  <si>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</si>
  <si>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</si>
  <si>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</si>
  <si>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</si>
  <si>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</si>
  <si>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</si>
  <si>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</si>
  <si>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</si>
  <si>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</si>
  <si>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</si>
  <si>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</si>
  <si>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</si>
  <si>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</si>
  <si>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</si>
  <si>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</si>
  <si>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</si>
  <si>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</si>
  <si>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</si>
  <si>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</si>
  <si>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</si>
  <si>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</si>
  <si>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</si>
  <si>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</si>
  <si>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</si>
  <si>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</si>
  <si>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</si>
  <si>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</si>
  <si>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</si>
  <si>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</si>
  <si>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</si>
  <si>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</si>
  <si>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</si>
  <si>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</si>
  <si>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</si>
  <si>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</si>
  <si>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</si>
  <si>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</si>
  <si>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</si>
  <si>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</si>
  <si>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</si>
  <si>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</si>
  <si>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</si>
  <si>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</si>
  <si>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</si>
  <si>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</si>
  <si>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</si>
  <si>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</si>
  <si>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</si>
  <si>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</si>
  <si>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</si>
  <si>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</si>
  <si>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</si>
  <si>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</si>
  <si>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</si>
  <si>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</si>
  <si>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</si>
  <si>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</si>
  <si>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</si>
  <si>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</si>
  <si>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</si>
  <si>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</si>
  <si>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</si>
  <si>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</si>
  <si>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</si>
  <si>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</si>
  <si>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</si>
  <si>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</si>
  <si>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</si>
  <si>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</si>
  <si>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</si>
  <si>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</si>
  <si>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</si>
  <si>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</si>
  <si>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</si>
  <si>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</si>
  <si>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</si>
  <si>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</si>
  <si>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</si>
  <si>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</si>
  <si>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</si>
  <si>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</si>
  <si>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</si>
  <si>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</si>
  <si>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</si>
  <si>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</si>
  <si>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</si>
  <si>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</si>
  <si>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有形固定資産減価償却率は、数値が100％に近いほど、保有資産が法定耐用年数に近づいていることを示しています。
　老朽化について、法定耐用年数を超えた管渠はないことから、現在必要な更新事業はない状況です。
　今後の老朽化を見据えて、将来の更新費用の財源確保と投資計画の見直し等を行う必要があります。</t>
    <phoneticPr fontId="4"/>
  </si>
  <si>
    <t>　今後、処理施設の老朽化に伴う費用の増加に対応するため、更新費用の財源となる使用料の見直しや新たな更新計画の策定も含めた効率的な改革が必要となっています。
　また、本地域内においても農業集落排水事業と同様に、不明水増加が大きな問題となっています。その影響による維持管理経費の増加も顕著に表れているため、早急な原因の究明と整備を行う必要があります。なお、経営戦略については平成28年度に策定し、令和2年度に改定済みです。</t>
    <phoneticPr fontId="4"/>
  </si>
  <si>
    <t>　漁業集落排水事業は、漁業を営む集落の生活排水を対象に水質汚濁防止や水洗化の促進を行う下水道事業です。
・経常収支比率がわずかに100％を下回っていますが、累積欠損金は発生しておらず、比較的経営の健全性は保たれています。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また、維持管理費の削減や不明水（特に雨天時に汚水量が増加する現象）対策に取り組み、有収水量の増加に努め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・汚水処理原価は、平均値以下で優位な数値で推移していますが、施設利用率は平均値を下回っており、施設の効率的な利用を図る必要があります。</t>
    <rPh sb="70" eb="71">
      <t>シタ</t>
    </rPh>
    <rPh sb="463" eb="465">
      <t>イカ</t>
    </rPh>
    <rPh sb="498" eb="500">
      <t>シセツ</t>
    </rPh>
    <rPh sb="503" eb="504">
      <t>テキ</t>
    </rPh>
    <rPh sb="505" eb="507">
      <t>リヨウ</t>
    </rPh>
    <rPh sb="508" eb="509">
      <t>ハカ</t>
    </rPh>
    <rPh sb="510" eb="5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</si>
</sst>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91-459D-85BD-FECA7D1B62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0.01</c:v>
                </c:pt>
              </c:numCache>
            </c:numRef>
          </c:val>
          <c:smooth val="0"/>
          <c:extLst>
            <c:ext xmlns:c16="http://schemas.microsoft.com/office/drawing/2014/chart" uri="{C3380CC4-5D6E-409C-BE32-E72D297353CC}">
              <c16:uniqueId val="{00000001-7291-459D-85BD-FECA7D1B62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41.2</c:v>
                </c:pt>
                <c:pt idx="1">
                  <c:v>47.19</c:v>
                </c:pt>
                <c:pt idx="2">
                  <c:v>48.06</c:v>
                </c:pt>
                <c:pt idx="3">
                  <c:v>41.7</c:v>
                </c:pt>
                <c:pt idx="4">
                  <c:v>37.58</c:v>
                </c:pt>
              </c:numCache>
            </c:numRef>
          </c:val>
          <c:extLst>
            <c:ext xmlns:c16="http://schemas.microsoft.com/office/drawing/2014/chart" uri="{C3380CC4-5D6E-409C-BE32-E72D297353CC}">
              <c16:uniqueId val="{00000000-8D98-419F-A534-1EADB70C34A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40.29</c:v>
                </c:pt>
              </c:numCache>
            </c:numRef>
          </c:val>
          <c:smooth val="0"/>
          <c:extLst>
            <c:ext xmlns:c16="http://schemas.microsoft.com/office/drawing/2014/chart" uri="{C3380CC4-5D6E-409C-BE32-E72D297353CC}">
              <c16:uniqueId val="{00000001-8D98-419F-A534-1EADB70C34A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92.69</c:v>
                </c:pt>
                <c:pt idx="1">
                  <c:v>96.02</c:v>
                </c:pt>
                <c:pt idx="2">
                  <c:v>96.37</c:v>
                </c:pt>
                <c:pt idx="3">
                  <c:v>96.43</c:v>
                </c:pt>
                <c:pt idx="4">
                  <c:v>96.38</c:v>
                </c:pt>
              </c:numCache>
            </c:numRef>
          </c:val>
          <c:extLst>
            <c:ext xmlns:c16="http://schemas.microsoft.com/office/drawing/2014/chart" uri="{C3380CC4-5D6E-409C-BE32-E72D297353CC}">
              <c16:uniqueId val="{00000000-67C7-4BF4-B9EB-51B53EED3B6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87.49</c:v>
                </c:pt>
              </c:numCache>
            </c:numRef>
          </c:val>
          <c:smooth val="0"/>
          <c:extLst>
            <c:ext xmlns:c16="http://schemas.microsoft.com/office/drawing/2014/chart" uri="{C3380CC4-5D6E-409C-BE32-E72D297353CC}">
              <c16:uniqueId val="{00000001-67C7-4BF4-B9EB-51B53EED3B6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100.05</c:v>
                </c:pt>
                <c:pt idx="1">
                  <c:v>99.98</c:v>
                </c:pt>
                <c:pt idx="2">
                  <c:v>100.03</c:v>
                </c:pt>
                <c:pt idx="3">
                  <c:v>100.01</c:v>
                </c:pt>
                <c:pt idx="4">
                  <c:v>99.02</c:v>
                </c:pt>
              </c:numCache>
            </c:numRef>
          </c:val>
          <c:extLst>
            <c:ext xmlns:c16="http://schemas.microsoft.com/office/drawing/2014/chart" uri="{C3380CC4-5D6E-409C-BE32-E72D297353CC}">
              <c16:uniqueId val="{00000000-5E8F-4CDC-BDE5-6254EADCF5B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98.49</c:v>
                </c:pt>
                <c:pt idx="1">
                  <c:v>99.09</c:v>
                </c:pt>
                <c:pt idx="2">
                  <c:v>101.36</c:v>
                </c:pt>
                <c:pt idx="3">
                  <c:v>99.33</c:v>
                </c:pt>
                <c:pt idx="4">
                  <c:v>95.71</c:v>
                </c:pt>
              </c:numCache>
            </c:numRef>
          </c:val>
          <c:smooth val="0"/>
          <c:extLst>
            <c:ext xmlns:c16="http://schemas.microsoft.com/office/drawing/2014/chart" uri="{C3380CC4-5D6E-409C-BE32-E72D297353CC}">
              <c16:uniqueId val="{00000001-5E8F-4CDC-BDE5-6254EADCF5B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36.58</c:v>
                </c:pt>
                <c:pt idx="1">
                  <c:v>39.28</c:v>
                </c:pt>
                <c:pt idx="2">
                  <c:v>41.96</c:v>
                </c:pt>
                <c:pt idx="3">
                  <c:v>44.41</c:v>
                </c:pt>
                <c:pt idx="4">
                  <c:v>46.27</c:v>
                </c:pt>
              </c:numCache>
            </c:numRef>
          </c:val>
          <c:extLst>
            <c:ext xmlns:c16="http://schemas.microsoft.com/office/drawing/2014/chart" uri="{C3380CC4-5D6E-409C-BE32-E72D297353CC}">
              <c16:uniqueId val="{00000000-313E-48F7-8CAF-6CC460FACE6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30.22</c:v>
                </c:pt>
                <c:pt idx="1">
                  <c:v>33.380000000000003</c:v>
                </c:pt>
                <c:pt idx="2">
                  <c:v>30.26</c:v>
                </c:pt>
                <c:pt idx="3">
                  <c:v>28.97</c:v>
                </c:pt>
                <c:pt idx="4">
                  <c:v>29.9</c:v>
                </c:pt>
              </c:numCache>
            </c:numRef>
          </c:val>
          <c:smooth val="0"/>
          <c:extLst>
            <c:ext xmlns:c16="http://schemas.microsoft.com/office/drawing/2014/chart" uri="{C3380CC4-5D6E-409C-BE32-E72D297353CC}">
              <c16:uniqueId val="{00000001-313E-48F7-8CAF-6CC460FACE6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2E-437C-BF8E-A33D6BF82F5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22E-437C-BF8E-A33D6BF82F5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D6-43C5-8029-35D81489C1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294.57</c:v>
                </c:pt>
                <c:pt idx="1">
                  <c:v>295.20999999999998</c:v>
                </c:pt>
                <c:pt idx="2">
                  <c:v>221.05</c:v>
                </c:pt>
                <c:pt idx="3">
                  <c:v>210</c:v>
                </c:pt>
                <c:pt idx="4">
                  <c:v>11.66</c:v>
                </c:pt>
              </c:numCache>
            </c:numRef>
          </c:val>
          <c:smooth val="0"/>
          <c:extLst>
            <c:ext xmlns:c16="http://schemas.microsoft.com/office/drawing/2014/chart" uri="{C3380CC4-5D6E-409C-BE32-E72D297353CC}">
              <c16:uniqueId val="{00000001-A8D6-43C5-8029-35D81489C1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80.34</c:v>
                </c:pt>
                <c:pt idx="1">
                  <c:v>83.2</c:v>
                </c:pt>
                <c:pt idx="2">
                  <c:v>88.2</c:v>
                </c:pt>
                <c:pt idx="3">
                  <c:v>88.71</c:v>
                </c:pt>
                <c:pt idx="4">
                  <c:v>85.56</c:v>
                </c:pt>
              </c:numCache>
            </c:numRef>
          </c:val>
          <c:extLst>
            <c:ext xmlns:c16="http://schemas.microsoft.com/office/drawing/2014/chart" uri="{C3380CC4-5D6E-409C-BE32-E72D297353CC}">
              <c16:uniqueId val="{00000000-B836-40C8-891B-82FE080C3B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94.41</c:v>
                </c:pt>
                <c:pt idx="1">
                  <c:v>90.89</c:v>
                </c:pt>
                <c:pt idx="2">
                  <c:v>80.95</c:v>
                </c:pt>
                <c:pt idx="3">
                  <c:v>62.55</c:v>
                </c:pt>
                <c:pt idx="4">
                  <c:v>53.11</c:v>
                </c:pt>
              </c:numCache>
            </c:numRef>
          </c:val>
          <c:smooth val="0"/>
          <c:extLst>
            <c:ext xmlns:c16="http://schemas.microsoft.com/office/drawing/2014/chart" uri="{C3380CC4-5D6E-409C-BE32-E72D297353CC}">
              <c16:uniqueId val="{00000001-B836-40C8-891B-82FE080C3B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1305.6199999999999</c:v>
                </c:pt>
                <c:pt idx="1">
                  <c:v>1219.4000000000001</c:v>
                </c:pt>
                <c:pt idx="2">
                  <c:v>1128.26</c:v>
                </c:pt>
                <c:pt idx="3">
                  <c:v>1085.92</c:v>
                </c:pt>
                <c:pt idx="4">
                  <c:v>1051.67</c:v>
                </c:pt>
              </c:numCache>
            </c:numRef>
          </c:val>
          <c:extLst>
            <c:ext xmlns:c16="http://schemas.microsoft.com/office/drawing/2014/chart" uri="{C3380CC4-5D6E-409C-BE32-E72D297353CC}">
              <c16:uniqueId val="{00000000-09BE-4A9A-B169-74089A1D3B3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807.81</c:v>
                </c:pt>
              </c:numCache>
            </c:numRef>
          </c:val>
          <c:smooth val="0"/>
          <c:extLst>
            <c:ext xmlns:c16="http://schemas.microsoft.com/office/drawing/2014/chart" uri="{C3380CC4-5D6E-409C-BE32-E72D297353CC}">
              <c16:uniqueId val="{00000001-09BE-4A9A-B169-74089A1D3B3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58.87</c:v>
                </c:pt>
                <c:pt idx="1">
                  <c:v>53.43</c:v>
                </c:pt>
                <c:pt idx="2">
                  <c:v>71.599999999999994</c:v>
                </c:pt>
                <c:pt idx="3">
                  <c:v>62.99</c:v>
                </c:pt>
                <c:pt idx="4">
                  <c:v>52.86</c:v>
                </c:pt>
              </c:numCache>
            </c:numRef>
          </c:val>
          <c:extLst>
            <c:ext xmlns:c16="http://schemas.microsoft.com/office/drawing/2014/chart" uri="{C3380CC4-5D6E-409C-BE32-E72D297353CC}">
              <c16:uniqueId val="{00000000-3B67-4D1E-A72A-A65324C4A7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49.44</c:v>
                </c:pt>
              </c:numCache>
            </c:numRef>
          </c:val>
          <c:smooth val="0"/>
          <c:extLst>
            <c:ext xmlns:c16="http://schemas.microsoft.com/office/drawing/2014/chart" uri="{C3380CC4-5D6E-409C-BE32-E72D297353CC}">
              <c16:uniqueId val="{00000001-3B67-4D1E-A72A-A65324C4A7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214.61</c:v>
                </c:pt>
                <c:pt idx="1">
                  <c:v>236.37</c:v>
                </c:pt>
                <c:pt idx="2">
                  <c:v>175.95</c:v>
                </c:pt>
                <c:pt idx="3">
                  <c:v>199.5</c:v>
                </c:pt>
                <c:pt idx="4">
                  <c:v>239.32</c:v>
                </c:pt>
              </c:numCache>
            </c:numRef>
          </c:val>
          <c:extLst>
            <c:ext xmlns:c16="http://schemas.microsoft.com/office/drawing/2014/chart" uri="{C3380CC4-5D6E-409C-BE32-E72D297353CC}">
              <c16:uniqueId val="{00000000-C3F9-4E24-B25B-2506C569C8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343.49</c:v>
                </c:pt>
              </c:numCache>
            </c:numRef>
          </c:val>
          <c:smooth val="0"/>
          <c:extLst>
            <c:ext xmlns:c16="http://schemas.microsoft.com/office/drawing/2014/chart" uri="{C3380CC4-5D6E-409C-BE32-E72D297353CC}">
              <c16:uniqueId val="{00000001-C3F9-4E24-B25B-2506C569C8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延岡市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H1</v>
      </c>
      <c r="X8" s="49"/>
      <c r="Y8" s="49"/>
      <c r="Z8" s="49"/>
      <c r="AA8" s="49"/>
      <c r="AB8" s="49"/>
      <c r="AC8" s="49"/>
      <c r="AD8" s="50" t="str">
        <f>データ!$M$6</f>
        <v>非設置</v>
      </c>
      <c r="AE8" s="50"/>
      <c r="AF8" s="50"/>
      <c r="AG8" s="50"/>
      <c r="AH8" s="50"/>
      <c r="AI8" s="50"/>
      <c r="AJ8" s="50"/>
      <c r="AK8" s="3"/>
      <c r="AL8" s="51">
        <f>データ!S6</f>
        <v>120924</v>
      </c>
      <c r="AM8" s="51"/>
      <c r="AN8" s="51"/>
      <c r="AO8" s="51"/>
      <c r="AP8" s="51"/>
      <c r="AQ8" s="51"/>
      <c r="AR8" s="51"/>
      <c r="AS8" s="51"/>
      <c r="AT8" s="46">
        <f>データ!T6</f>
        <v>868.02</v>
      </c>
      <c r="AU8" s="46"/>
      <c r="AV8" s="46"/>
      <c r="AW8" s="46"/>
      <c r="AX8" s="46"/>
      <c r="AY8" s="46"/>
      <c r="AZ8" s="46"/>
      <c r="BA8" s="46"/>
      <c r="BB8" s="46">
        <f>データ!U6</f>
        <v>139.31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75.52</v>
      </c>
      <c r="J10" s="46"/>
      <c r="K10" s="46"/>
      <c r="L10" s="46"/>
      <c r="M10" s="46"/>
      <c r="N10" s="46"/>
      <c r="O10" s="46"/>
      <c r="P10" s="46">
        <f>データ!P6</f>
        <v>1.06</v>
      </c>
      <c r="Q10" s="46"/>
      <c r="R10" s="46"/>
      <c r="S10" s="46"/>
      <c r="T10" s="46"/>
      <c r="U10" s="46"/>
      <c r="V10" s="46"/>
      <c r="W10" s="46">
        <f>データ!Q6</f>
        <v>100</v>
      </c>
      <c r="X10" s="46"/>
      <c r="Y10" s="46"/>
      <c r="Z10" s="46"/>
      <c r="AA10" s="46"/>
      <c r="AB10" s="46"/>
      <c r="AC10" s="46"/>
      <c r="AD10" s="51">
        <f>データ!R6</f>
        <v>2619</v>
      </c>
      <c r="AE10" s="51"/>
      <c r="AF10" s="51"/>
      <c r="AG10" s="51"/>
      <c r="AH10" s="51"/>
      <c r="AI10" s="51"/>
      <c r="AJ10" s="51"/>
      <c r="AK10" s="2"/>
      <c r="AL10" s="51">
        <f>データ!V6</f>
        <v>1271</v>
      </c>
      <c r="AM10" s="51"/>
      <c r="AN10" s="51"/>
      <c r="AO10" s="51"/>
      <c r="AP10" s="51"/>
      <c r="AQ10" s="51"/>
      <c r="AR10" s="51"/>
      <c r="AS10" s="51"/>
      <c r="AT10" s="46">
        <f>データ!W6</f>
        <v>0.49</v>
      </c>
      <c r="AU10" s="46"/>
      <c r="AV10" s="46"/>
      <c r="AW10" s="46"/>
      <c r="AX10" s="46"/>
      <c r="AY10" s="46"/>
      <c r="AZ10" s="46"/>
      <c r="BA10" s="46"/>
      <c r="BB10" s="46">
        <f>データ!X6</f>
        <v>2593.88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EcsJN5WpL2Yy5zTCMyKU5Yqb4sedKvPlrkgC7KGoTr/glgfkvjnfYWtf4RDtEjjMyvybN9MPBYK5MqqyOuXG4g==" saltValue="zNV16MMPjJnUNCK4jGwll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452033</v>
      </c>
      <c r="D6" s="33">
        <f t="shared" si="3"/>
        <v>46</v>
      </c>
      <c r="E6" s="33">
        <f t="shared" si="3"/>
        <v>17</v>
      </c>
      <c r="F6" s="33">
        <f t="shared" si="3"/>
        <v>6</v>
      </c>
      <c r="G6" s="33">
        <f t="shared" si="3"/>
        <v>0</v>
      </c>
      <c r="H6" s="33" t="str">
        <f t="shared" si="3"/>
        <v>宮崎県　延岡市</v>
      </c>
      <c r="I6" s="33" t="str">
        <f t="shared" si="3"/>
        <v>法適用</v>
      </c>
      <c r="J6" s="33" t="str">
        <f t="shared" si="3"/>
        <v>下水道事業</v>
      </c>
      <c r="K6" s="33" t="str">
        <f t="shared" si="3"/>
        <v>漁業集落排水</v>
      </c>
      <c r="L6" s="33" t="str">
        <f t="shared" si="3"/>
        <v>H1</v>
      </c>
      <c r="M6" s="33" t="str">
        <f t="shared" si="3"/>
        <v>非設置</v>
      </c>
      <c r="N6" s="34" t="str">
        <f t="shared" si="3"/>
        <v>-</v>
      </c>
      <c r="O6" s="34">
        <f t="shared" si="3"/>
        <v>75.52</v>
      </c>
      <c r="P6" s="34">
        <f t="shared" si="3"/>
        <v>1.06</v>
      </c>
      <c r="Q6" s="34">
        <f t="shared" si="3"/>
        <v>100</v>
      </c>
      <c r="R6" s="34">
        <f t="shared" si="3"/>
        <v>2619</v>
      </c>
      <c r="S6" s="34">
        <f t="shared" si="3"/>
        <v>120924</v>
      </c>
      <c r="T6" s="34">
        <f t="shared" si="3"/>
        <v>868.02</v>
      </c>
      <c r="U6" s="34">
        <f t="shared" si="3"/>
        <v>139.31</v>
      </c>
      <c r="V6" s="34">
        <f t="shared" si="3"/>
        <v>1271</v>
      </c>
      <c r="W6" s="34">
        <f t="shared" si="3"/>
        <v>0.49</v>
      </c>
      <c r="X6" s="34">
        <f t="shared" si="3"/>
        <v>2593.88</v>
      </c>
      <c r="Y6" s="35">
        <f>IF(Y7="",NA(),Y7)</f>
        <v>100.05</v>
      </c>
      <c r="Z6" s="35">
        <f t="shared" ref="Z6:AH6" si="4">IF(Z7="",NA(),Z7)</f>
        <v>99.98</v>
      </c>
      <c r="AA6" s="35">
        <f t="shared" si="4"/>
        <v>100.03</v>
      </c>
      <c r="AB6" s="35">
        <f t="shared" si="4"/>
        <v>100.01</v>
      </c>
      <c r="AC6" s="35">
        <f t="shared" si="4"/>
        <v>99.02</v>
      </c>
      <c r="AD6" s="35">
        <f t="shared" si="4"/>
        <v>98.49</v>
      </c>
      <c r="AE6" s="35">
        <f t="shared" si="4"/>
        <v>99.09</v>
      </c>
      <c r="AF6" s="35">
        <f t="shared" si="4"/>
        <v>101.36</v>
      </c>
      <c r="AG6" s="35">
        <f t="shared" si="4"/>
        <v>99.33</v>
      </c>
      <c r="AH6" s="35">
        <f t="shared" si="4"/>
        <v>95.71</v>
      </c>
      <c r="AI6" s="34" t="str">
        <f>IF(AI7="","",IF(AI7="-","【-】","【"&amp;SUBSTITUTE(TEXT(AI7,"#,##0.00"),"-","△")&amp;"】"))</f>
        <v>【99.28】</v>
      </c>
      <c r="AJ6" s="34">
        <f>IF(AJ7="",NA(),AJ7)</f>
        <v>0</v>
      </c>
      <c r="AK6" s="34">
        <f t="shared" ref="AK6:AS6" si="5">IF(AK7="",NA(),AK7)</f>
        <v>0</v>
      </c>
      <c r="AL6" s="34">
        <f t="shared" si="5"/>
        <v>0</v>
      </c>
      <c r="AM6" s="34">
        <f t="shared" si="5"/>
        <v>0</v>
      </c>
      <c r="AN6" s="34">
        <f t="shared" si="5"/>
        <v>0</v>
      </c>
      <c r="AO6" s="35">
        <f t="shared" si="5"/>
        <v>294.57</v>
      </c>
      <c r="AP6" s="35">
        <f t="shared" si="5"/>
        <v>295.20999999999998</v>
      </c>
      <c r="AQ6" s="35">
        <f t="shared" si="5"/>
        <v>221.05</v>
      </c>
      <c r="AR6" s="35">
        <f t="shared" si="5"/>
        <v>210</v>
      </c>
      <c r="AS6" s="35">
        <f t="shared" si="5"/>
        <v>11.66</v>
      </c>
      <c r="AT6" s="34" t="str">
        <f>IF(AT7="","",IF(AT7="-","【-】","【"&amp;SUBSTITUTE(TEXT(AT7,"#,##0.00"),"-","△")&amp;"】"))</f>
        <v>【86.39】</v>
      </c>
      <c r="AU6" s="35">
        <f>IF(AU7="",NA(),AU7)</f>
        <v>80.34</v>
      </c>
      <c r="AV6" s="35">
        <f t="shared" ref="AV6:BD6" si="6">IF(AV7="",NA(),AV7)</f>
        <v>83.2</v>
      </c>
      <c r="AW6" s="35">
        <f t="shared" si="6"/>
        <v>88.2</v>
      </c>
      <c r="AX6" s="35">
        <f t="shared" si="6"/>
        <v>88.71</v>
      </c>
      <c r="AY6" s="35">
        <f t="shared" si="6"/>
        <v>85.56</v>
      </c>
      <c r="AZ6" s="35">
        <f t="shared" si="6"/>
        <v>94.41</v>
      </c>
      <c r="BA6" s="35">
        <f t="shared" si="6"/>
        <v>90.89</v>
      </c>
      <c r="BB6" s="35">
        <f t="shared" si="6"/>
        <v>80.95</v>
      </c>
      <c r="BC6" s="35">
        <f t="shared" si="6"/>
        <v>62.55</v>
      </c>
      <c r="BD6" s="35">
        <f t="shared" si="6"/>
        <v>53.11</v>
      </c>
      <c r="BE6" s="34" t="str">
        <f>IF(BE7="","",IF(BE7="-","【-】","【"&amp;SUBSTITUTE(TEXT(BE7,"#,##0.00"),"-","△")&amp;"】"))</f>
        <v>【58.47】</v>
      </c>
      <c r="BF6" s="35">
        <f>IF(BF7="",NA(),BF7)</f>
        <v>1305.6199999999999</v>
      </c>
      <c r="BG6" s="35">
        <f t="shared" ref="BG6:BO6" si="7">IF(BG7="",NA(),BG7)</f>
        <v>1219.4000000000001</v>
      </c>
      <c r="BH6" s="35">
        <f t="shared" si="7"/>
        <v>1128.26</v>
      </c>
      <c r="BI6" s="35">
        <f t="shared" si="7"/>
        <v>1085.92</v>
      </c>
      <c r="BJ6" s="35">
        <f t="shared" si="7"/>
        <v>1051.67</v>
      </c>
      <c r="BK6" s="35">
        <f t="shared" si="7"/>
        <v>1063.93</v>
      </c>
      <c r="BL6" s="35">
        <f t="shared" si="7"/>
        <v>1060.8599999999999</v>
      </c>
      <c r="BM6" s="35">
        <f t="shared" si="7"/>
        <v>1006.65</v>
      </c>
      <c r="BN6" s="35">
        <f t="shared" si="7"/>
        <v>998.42</v>
      </c>
      <c r="BO6" s="35">
        <f t="shared" si="7"/>
        <v>807.81</v>
      </c>
      <c r="BP6" s="34" t="str">
        <f>IF(BP7="","",IF(BP7="-","【-】","【"&amp;SUBSTITUTE(TEXT(BP7,"#,##0.00"),"-","△")&amp;"】"))</f>
        <v>【1,042.34】</v>
      </c>
      <c r="BQ6" s="35">
        <f>IF(BQ7="",NA(),BQ7)</f>
        <v>58.87</v>
      </c>
      <c r="BR6" s="35">
        <f t="shared" ref="BR6:BZ6" si="8">IF(BR7="",NA(),BR7)</f>
        <v>53.43</v>
      </c>
      <c r="BS6" s="35">
        <f t="shared" si="8"/>
        <v>71.599999999999994</v>
      </c>
      <c r="BT6" s="35">
        <f t="shared" si="8"/>
        <v>62.99</v>
      </c>
      <c r="BU6" s="35">
        <f t="shared" si="8"/>
        <v>52.86</v>
      </c>
      <c r="BV6" s="35">
        <f t="shared" si="8"/>
        <v>46.26</v>
      </c>
      <c r="BW6" s="35">
        <f t="shared" si="8"/>
        <v>45.81</v>
      </c>
      <c r="BX6" s="35">
        <f t="shared" si="8"/>
        <v>43.43</v>
      </c>
      <c r="BY6" s="35">
        <f t="shared" si="8"/>
        <v>41.41</v>
      </c>
      <c r="BZ6" s="35">
        <f t="shared" si="8"/>
        <v>49.44</v>
      </c>
      <c r="CA6" s="34" t="str">
        <f>IF(CA7="","",IF(CA7="-","【-】","【"&amp;SUBSTITUTE(TEXT(CA7,"#,##0.00"),"-","△")&amp;"】"))</f>
        <v>【42.60】</v>
      </c>
      <c r="CB6" s="35">
        <f>IF(CB7="",NA(),CB7)</f>
        <v>214.61</v>
      </c>
      <c r="CC6" s="35">
        <f t="shared" ref="CC6:CK6" si="9">IF(CC7="",NA(),CC7)</f>
        <v>236.37</v>
      </c>
      <c r="CD6" s="35">
        <f t="shared" si="9"/>
        <v>175.95</v>
      </c>
      <c r="CE6" s="35">
        <f t="shared" si="9"/>
        <v>199.5</v>
      </c>
      <c r="CF6" s="35">
        <f t="shared" si="9"/>
        <v>239.32</v>
      </c>
      <c r="CG6" s="35">
        <f t="shared" si="9"/>
        <v>376.4</v>
      </c>
      <c r="CH6" s="35">
        <f t="shared" si="9"/>
        <v>383.92</v>
      </c>
      <c r="CI6" s="35">
        <f t="shared" si="9"/>
        <v>400.44</v>
      </c>
      <c r="CJ6" s="35">
        <f t="shared" si="9"/>
        <v>417.56</v>
      </c>
      <c r="CK6" s="35">
        <f t="shared" si="9"/>
        <v>343.49</v>
      </c>
      <c r="CL6" s="34" t="str">
        <f>IF(CL7="","",IF(CL7="-","【-】","【"&amp;SUBSTITUTE(TEXT(CL7,"#,##0.00"),"-","△")&amp;"】"))</f>
        <v>【410.22】</v>
      </c>
      <c r="CM6" s="35">
        <f>IF(CM7="",NA(),CM7)</f>
        <v>41.2</v>
      </c>
      <c r="CN6" s="35">
        <f t="shared" ref="CN6:CV6" si="10">IF(CN7="",NA(),CN7)</f>
        <v>47.19</v>
      </c>
      <c r="CO6" s="35">
        <f t="shared" si="10"/>
        <v>48.06</v>
      </c>
      <c r="CP6" s="35">
        <f t="shared" si="10"/>
        <v>41.7</v>
      </c>
      <c r="CQ6" s="35">
        <f t="shared" si="10"/>
        <v>37.58</v>
      </c>
      <c r="CR6" s="35">
        <f t="shared" si="10"/>
        <v>33.729999999999997</v>
      </c>
      <c r="CS6" s="35">
        <f t="shared" si="10"/>
        <v>33.21</v>
      </c>
      <c r="CT6" s="35">
        <f t="shared" si="10"/>
        <v>32.229999999999997</v>
      </c>
      <c r="CU6" s="35">
        <f t="shared" si="10"/>
        <v>32.479999999999997</v>
      </c>
      <c r="CV6" s="35">
        <f t="shared" si="10"/>
        <v>40.29</v>
      </c>
      <c r="CW6" s="34" t="str">
        <f>IF(CW7="","",IF(CW7="-","【-】","【"&amp;SUBSTITUTE(TEXT(CW7,"#,##0.00"),"-","△")&amp;"】"))</f>
        <v>【32.98】</v>
      </c>
      <c r="CX6" s="35">
        <f>IF(CX7="",NA(),CX7)</f>
        <v>92.69</v>
      </c>
      <c r="CY6" s="35">
        <f t="shared" ref="CY6:DG6" si="11">IF(CY7="",NA(),CY7)</f>
        <v>96.02</v>
      </c>
      <c r="CZ6" s="35">
        <f t="shared" si="11"/>
        <v>96.37</v>
      </c>
      <c r="DA6" s="35">
        <f t="shared" si="11"/>
        <v>96.43</v>
      </c>
      <c r="DB6" s="35">
        <f t="shared" si="11"/>
        <v>96.38</v>
      </c>
      <c r="DC6" s="35">
        <f t="shared" si="11"/>
        <v>79.989999999999995</v>
      </c>
      <c r="DD6" s="35">
        <f t="shared" si="11"/>
        <v>79.98</v>
      </c>
      <c r="DE6" s="35">
        <f t="shared" si="11"/>
        <v>80.8</v>
      </c>
      <c r="DF6" s="35">
        <f t="shared" si="11"/>
        <v>79.2</v>
      </c>
      <c r="DG6" s="35">
        <f t="shared" si="11"/>
        <v>87.49</v>
      </c>
      <c r="DH6" s="34" t="str">
        <f>IF(DH7="","",IF(DH7="-","【-】","【"&amp;SUBSTITUTE(TEXT(DH7,"#,##0.00"),"-","△")&amp;"】"))</f>
        <v>【80.45】</v>
      </c>
      <c r="DI6" s="35">
        <f>IF(DI7="",NA(),DI7)</f>
        <v>36.58</v>
      </c>
      <c r="DJ6" s="35">
        <f t="shared" ref="DJ6:DR6" si="12">IF(DJ7="",NA(),DJ7)</f>
        <v>39.28</v>
      </c>
      <c r="DK6" s="35">
        <f t="shared" si="12"/>
        <v>41.96</v>
      </c>
      <c r="DL6" s="35">
        <f t="shared" si="12"/>
        <v>44.41</v>
      </c>
      <c r="DM6" s="35">
        <f t="shared" si="12"/>
        <v>46.27</v>
      </c>
      <c r="DN6" s="35">
        <f t="shared" si="12"/>
        <v>30.22</v>
      </c>
      <c r="DO6" s="35">
        <f t="shared" si="12"/>
        <v>33.380000000000003</v>
      </c>
      <c r="DP6" s="35">
        <f t="shared" si="12"/>
        <v>30.26</v>
      </c>
      <c r="DQ6" s="35">
        <f t="shared" si="12"/>
        <v>28.97</v>
      </c>
      <c r="DR6" s="35">
        <f t="shared" si="12"/>
        <v>29.9</v>
      </c>
      <c r="DS6" s="34" t="str">
        <f>IF(DS7="","",IF(DS7="-","【-】","【"&amp;SUBSTITUTE(TEXT(DS7,"#,##0.00"),"-","△")&amp;"】"))</f>
        <v>【23.36】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0.01</v>
      </c>
      <c r="EO6" s="34" t="str">
        <f>IF(EO7="","",IF(EO7="-","【-】","【"&amp;SUBSTITUTE(TEXT(EO7,"#,##0.00"),"-","△")&amp;"】"))</f>
        <v>【1.09】</v>
      </c>
    </row>
    <row r="7" spans="1:148" s="36" customFormat="1" x14ac:dyDescent="0.2">
      <c r="A7" s="28"/>
      <c r="B7" s="37">
        <v>2020</v>
      </c>
      <c r="C7" s="37">
        <v>452033</v>
      </c>
      <c r="D7" s="37">
        <v>46</v>
      </c>
      <c r="E7" s="37">
        <v>17</v>
      </c>
      <c r="F7" s="37">
        <v>6</v>
      </c>
      <c r="G7" s="37">
        <v>0</v>
      </c>
      <c r="H7" s="37" t="s">
        <v>96</v>
      </c>
      <c r="I7" s="37" t="s">
        <v>97</v>
      </c>
      <c r="J7" s="37" t="s">
        <v>98</v>
      </c>
      <c r="K7" s="37" t="s">
        <v>99</v>
      </c>
      <c r="L7" s="37" t="s">
        <v>100</v>
      </c>
      <c r="M7" s="37" t="s">
        <v>101</v>
      </c>
      <c r="N7" s="38" t="s">
        <v>102</v>
      </c>
      <c r="O7" s="38">
        <v>75.52</v>
      </c>
      <c r="P7" s="38">
        <v>1.06</v>
      </c>
      <c r="Q7" s="38">
        <v>100</v>
      </c>
      <c r="R7" s="38">
        <v>2619</v>
      </c>
      <c r="S7" s="38">
        <v>120924</v>
      </c>
      <c r="T7" s="38">
        <v>868.02</v>
      </c>
      <c r="U7" s="38">
        <v>139.31</v>
      </c>
      <c r="V7" s="38">
        <v>1271</v>
      </c>
      <c r="W7" s="38">
        <v>0.49</v>
      </c>
      <c r="X7" s="38">
        <v>2593.88</v>
      </c>
      <c r="Y7" s="38">
        <v>100.05</v>
      </c>
      <c r="Z7" s="38">
        <v>99.98</v>
      </c>
      <c r="AA7" s="38">
        <v>100.03</v>
      </c>
      <c r="AB7" s="38">
        <v>100.01</v>
      </c>
      <c r="AC7" s="38">
        <v>99.02</v>
      </c>
      <c r="AD7" s="38">
        <v>98.49</v>
      </c>
      <c r="AE7" s="38">
        <v>99.09</v>
      </c>
      <c r="AF7" s="38">
        <v>101.36</v>
      </c>
      <c r="AG7" s="38">
        <v>99.33</v>
      </c>
      <c r="AH7" s="38">
        <v>95.71</v>
      </c>
      <c r="AI7" s="38">
        <v>99.28</v>
      </c>
      <c r="AJ7" s="38">
        <v>0</v>
      </c>
      <c r="AK7" s="38">
        <v>0</v>
      </c>
      <c r="AL7" s="38">
        <v>0</v>
      </c>
      <c r="AM7" s="38">
        <v>0</v>
      </c>
      <c r="AN7" s="38">
        <v>0</v>
      </c>
      <c r="AO7" s="38">
        <v>294.57</v>
      </c>
      <c r="AP7" s="38">
        <v>295.20999999999998</v>
      </c>
      <c r="AQ7" s="38">
        <v>221.05</v>
      </c>
      <c r="AR7" s="38">
        <v>210</v>
      </c>
      <c r="AS7" s="38">
        <v>11.66</v>
      </c>
      <c r="AT7" s="38">
        <v>86.39</v>
      </c>
      <c r="AU7" s="38">
        <v>80.34</v>
      </c>
      <c r="AV7" s="38">
        <v>83.2</v>
      </c>
      <c r="AW7" s="38">
        <v>88.2</v>
      </c>
      <c r="AX7" s="38">
        <v>88.71</v>
      </c>
      <c r="AY7" s="38">
        <v>85.56</v>
      </c>
      <c r="AZ7" s="38">
        <v>94.41</v>
      </c>
      <c r="BA7" s="38">
        <v>90.89</v>
      </c>
      <c r="BB7" s="38">
        <v>80.95</v>
      </c>
      <c r="BC7" s="38">
        <v>62.55</v>
      </c>
      <c r="BD7" s="38">
        <v>53.11</v>
      </c>
      <c r="BE7" s="38">
        <v>58.47</v>
      </c>
      <c r="BF7" s="38">
        <v>1305.6199999999999</v>
      </c>
      <c r="BG7" s="38">
        <v>1219.4000000000001</v>
      </c>
      <c r="BH7" s="38">
        <v>1128.26</v>
      </c>
      <c r="BI7" s="38">
        <v>1085.92</v>
      </c>
      <c r="BJ7" s="38">
        <v>1051.67</v>
      </c>
      <c r="BK7" s="38">
        <v>1063.93</v>
      </c>
      <c r="BL7" s="38">
        <v>1060.8599999999999</v>
      </c>
      <c r="BM7" s="38">
        <v>1006.65</v>
      </c>
      <c r="BN7" s="38">
        <v>998.42</v>
      </c>
      <c r="BO7" s="38">
        <v>807.81</v>
      </c>
      <c r="BP7" s="38">
        <v>1042.3399999999999</v>
      </c>
      <c r="BQ7" s="38">
        <v>58.87</v>
      </c>
      <c r="BR7" s="38">
        <v>53.43</v>
      </c>
      <c r="BS7" s="38">
        <v>71.599999999999994</v>
      </c>
      <c r="BT7" s="38">
        <v>62.99</v>
      </c>
      <c r="BU7" s="38">
        <v>52.86</v>
      </c>
      <c r="BV7" s="38">
        <v>46.26</v>
      </c>
      <c r="BW7" s="38">
        <v>45.81</v>
      </c>
      <c r="BX7" s="38">
        <v>43.43</v>
      </c>
      <c r="BY7" s="38">
        <v>41.41</v>
      </c>
      <c r="BZ7" s="38">
        <v>49.44</v>
      </c>
      <c r="CA7" s="38">
        <v>42.6</v>
      </c>
      <c r="CB7" s="38">
        <v>214.61</v>
      </c>
      <c r="CC7" s="38">
        <v>236.37</v>
      </c>
      <c r="CD7" s="38">
        <v>175.95</v>
      </c>
      <c r="CE7" s="38">
        <v>199.5</v>
      </c>
      <c r="CF7" s="38">
        <v>239.32</v>
      </c>
      <c r="CG7" s="38">
        <v>376.4</v>
      </c>
      <c r="CH7" s="38">
        <v>383.92</v>
      </c>
      <c r="CI7" s="38">
        <v>400.44</v>
      </c>
      <c r="CJ7" s="38">
        <v>417.56</v>
      </c>
      <c r="CK7" s="38">
        <v>343.49</v>
      </c>
      <c r="CL7" s="38">
        <v>410.22</v>
      </c>
      <c r="CM7" s="38">
        <v>41.2</v>
      </c>
      <c r="CN7" s="38">
        <v>47.19</v>
      </c>
      <c r="CO7" s="38">
        <v>48.06</v>
      </c>
      <c r="CP7" s="38">
        <v>41.7</v>
      </c>
      <c r="CQ7" s="38">
        <v>37.58</v>
      </c>
      <c r="CR7" s="38">
        <v>33.729999999999997</v>
      </c>
      <c r="CS7" s="38">
        <v>33.21</v>
      </c>
      <c r="CT7" s="38">
        <v>32.229999999999997</v>
      </c>
      <c r="CU7" s="38">
        <v>32.479999999999997</v>
      </c>
      <c r="CV7" s="38">
        <v>40.29</v>
      </c>
      <c r="CW7" s="38">
        <v>32.979999999999997</v>
      </c>
      <c r="CX7" s="38">
        <v>92.69</v>
      </c>
      <c r="CY7" s="38">
        <v>96.02</v>
      </c>
      <c r="CZ7" s="38">
        <v>96.37</v>
      </c>
      <c r="DA7" s="38">
        <v>96.43</v>
      </c>
      <c r="DB7" s="38">
        <v>96.38</v>
      </c>
      <c r="DC7" s="38">
        <v>79.989999999999995</v>
      </c>
      <c r="DD7" s="38">
        <v>79.98</v>
      </c>
      <c r="DE7" s="38">
        <v>80.8</v>
      </c>
      <c r="DF7" s="38">
        <v>79.2</v>
      </c>
      <c r="DG7" s="38">
        <v>87.49</v>
      </c>
      <c r="DH7" s="38">
        <v>80.45</v>
      </c>
      <c r="DI7" s="38">
        <v>36.58</v>
      </c>
      <c r="DJ7" s="38">
        <v>39.28</v>
      </c>
      <c r="DK7" s="38">
        <v>41.96</v>
      </c>
      <c r="DL7" s="38">
        <v>44.41</v>
      </c>
      <c r="DM7" s="38">
        <v>46.27</v>
      </c>
      <c r="DN7" s="38">
        <v>30.22</v>
      </c>
      <c r="DO7" s="38">
        <v>33.380000000000003</v>
      </c>
      <c r="DP7" s="38">
        <v>30.26</v>
      </c>
      <c r="DQ7" s="38">
        <v>28.97</v>
      </c>
      <c r="DR7" s="38">
        <v>29.9</v>
      </c>
      <c r="DS7" s="38">
        <v>23.36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0.01</v>
      </c>
      <c r="EK7" s="38">
        <v>0.09</v>
      </c>
      <c r="EL7" s="38">
        <v>0.02</v>
      </c>
      <c r="EM7" s="38">
        <v>0.01</v>
      </c>
      <c r="EN7" s="38">
        <v>0.01</v>
      </c>
      <c r="EO7" s="38">
        <v>1.0900000000000001</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2022-02-21T00:10:07Z</cp:lastPrinted>
  <dcterms:created xsi:type="dcterms:W3CDTF">2021-12-03T07:36:55Z</dcterms:created>
  <dcterms:modified xsi:type="dcterms:W3CDTF">2022-02-21T04:40:37Z</dcterms:modified>
  <cp:category/>
</cp:coreProperties>
</file>