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20105【】公営企業に係る「経営比較分析表」の分析等について（照会）\03市町村→県\01法適用\05下水道事業\05特排\"/>
    </mc:Choice>
  </mc:AlternateContent>
  <xr:revisionPtr revIDLastSave="0" documentId="13_ncr:1_{F7D41D86-1933-4A4F-A13B-159534435B12}" xr6:coauthVersionLast="47" xr6:coauthVersionMax="47" xr10:uidLastSave="{00000000-0000-0000-0000-000000000000}"/>
  <workbookProtection workbookAlgorithmName="SHA-512" workbookHashValue="rDvz7KpLe48lDTUAFhY+IJEaagCPxbq8EhGScmviuSnfttkDHFZ0VtmntZN94nF36bdwbcDt83ZtbtkTNZxpUQ==" workbookSaltValue="n0yNN2qGr2mDIHYMli3I1A==" workbookSpinCount="100000" lockStructure="1"/>
  <bookViews>
    <workbookView xWindow="-108" yWindow="-108" windowWidth="23256" windowHeight="1257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T6" i="5"/>
  <c r="AT8" i="4" s="1"/>
  <c r="S6" i="5"/>
  <c r="AL8" i="4" s="1"/>
  <c r="R6" i="5"/>
  <c r="Q6" i="5"/>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AL10" i="4"/>
  <c r="AD10" i="4"/>
  <c r="W10" i="4"/>
  <c r="B10" i="4"/>
  <c r="BB8" i="4"/>
  <c r="AD8" i="4"/>
  <c r="I8" i="4"/>
  <c r="B8" i="4"/>
</calcChain>
</file>

<file path=xl/sharedStrings.xml><?xml version="1.0" encoding="utf-8"?>
<sst xmlns="http://schemas.openxmlformats.org/spreadsheetml/2006/main" count="253" uniqueCount="117">
  <si>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</si>
  <si>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</si>
  <si>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</si>
  <si>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</si>
  <si>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</si>
  <si>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</si>
  <si>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</si>
  <si>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</si>
  <si>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</si>
  <si>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</si>
  <si>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</si>
  <si>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</si>
  <si>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</si>
  <si>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</si>
  <si>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</si>
  <si>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</si>
  <si>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</si>
  <si>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</si>
  <si>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</si>
  <si>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</si>
  <si>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</si>
  <si>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</si>
  <si>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</si>
  <si>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</si>
  <si>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</si>
  <si>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</si>
  <si>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</si>
  <si>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</si>
  <si>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</si>
  <si>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</si>
  <si>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</si>
  <si>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</si>
  <si>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</si>
  <si>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</si>
  <si>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</si>
  <si>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</si>
  <si>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</si>
  <si>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</si>
  <si>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</si>
  <si>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</si>
  <si>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</si>
  <si>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</si>
  <si>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</si>
  <si>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</si>
  <si>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</si>
  <si>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</si>
  <si>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</si>
  <si>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</si>
  <si>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</si>
  <si>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</si>
  <si>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</si>
  <si>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</si>
  <si>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</si>
  <si>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</si>
  <si>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</si>
  <si>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</si>
  <si>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</si>
  <si>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</si>
  <si>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</si>
  <si>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</si>
  <si>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</si>
  <si>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</si>
  <si>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</si>
  <si>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</si>
  <si>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</si>
  <si>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</si>
  <si>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</si>
  <si>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</si>
  <si>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</si>
  <si>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</si>
  <si>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</si>
  <si>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</si>
  <si>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</si>
  <si>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</si>
  <si>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</si>
  <si>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</si>
  <si>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</si>
  <si>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</si>
  <si>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</si>
  <si>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</si>
  <si>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</si>
  <si>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</si>
  <si>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</si>
  <si>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</si>
  <si>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</si>
  <si>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</si>
  <si>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</si>
  <si>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</si>
  <si>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</si>
  <si>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</si>
  <si>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</si>
  <si>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</si>
  <si>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</si>
  <si>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</si>
  <si>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</si>
  <si>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</si>
  <si>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延岡市</t>
  </si>
  <si>
    <t>法適用</t>
  </si>
  <si>
    <t>下水道事業</t>
  </si>
  <si>
    <t>特定地域生活排水処理</t>
  </si>
  <si>
    <t>K3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</si>
  <si>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</si>
  <si>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</si>
  <si>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</si>
  <si>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</si>
  <si>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</si>
  <si>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</si>
  <si>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</si>
  <si>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</si>
  <si>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</si>
  <si>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</si>
  <si>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</si>
  <si>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</si>
  <si>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</si>
  <si>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有形固定資産減価償却率は、数値が100％に近いほど、保有資産が法定耐用年数に近づいていることを示しています。
　本事業における有形固定資産は、平成21年度に整備完了した市設置の合併浄化槽であり、施設は比較的新しく、法定耐用年数を超えていないことから、現在必要な更新事業はない状況です。</t>
    <phoneticPr fontId="4"/>
  </si>
  <si>
    <t>　本整備事業は平成21年度に終了していますが、今後、整備財源として借入を行った企業債の償還が続いていきます。施設においては、まだ更新の時期に達していませんが、将来の更新時期に備え、必要に応じて、その更新財源となる使用料の見直しを検討する必要があります。なお、経営戦略については平成28年度に策定し、令和2年度に改定済みです。</t>
    <rPh sb="149" eb="151">
      <t>レイワ</t>
    </rPh>
    <rPh sb="152" eb="154">
      <t>ネンド</t>
    </rPh>
    <rPh sb="155" eb="157">
      <t>カイテイ</t>
    </rPh>
    <phoneticPr fontId="4"/>
  </si>
  <si>
    <t>特定地域生活排水処理事業は、平成18年度に農業集落排水事業地周辺を「市設置型浄化槽事業」にて一体的に整備したもので、平成21年度に整備は完了しています。本市が合併浄化槽を敷設し、その利用者から使用料を徴収し、維持管理を行うものです。
・経常収支比率、流動比率、水洗化率については、100％以上で、累積欠損金も発生していません。平均値も上回っており、比較的経営の健全性は保たれています。今後も、維持管理経費の削減や使用料の確実な収入に努めます。
・企業債残高対事業規模比率は、使用料収入に対する企業債残高の割合を表しており、平均値を大きく上回っています。これは建設改良の財源を他団体より企業債に依存している状態を示していますが、近年まで浄化槽の整備事業を進めていたことが要因です。整備事業の完了後、企業債残高は着実に減少していますので、今後も収入確保と企業債残高の減少に努めます。
・施設利用率は、平均値を下回っており、施設の効率性は決して高くない状況です。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</si>
</sst>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CD7-4779-A546-073F4F7A34F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CD7-4779-A546-073F4F7A34F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100.36</c:v>
                </c:pt>
                <c:pt idx="1">
                  <c:v>100.28</c:v>
                </c:pt>
                <c:pt idx="2">
                  <c:v>100</c:v>
                </c:pt>
                <c:pt idx="3">
                  <c:v>100</c:v>
                </c:pt>
                <c:pt idx="4">
                  <c:v>100</c:v>
                </c:pt>
              </c:numCache>
            </c:numRef>
          </c:val>
          <c:extLst>
            <c:ext xmlns:c16="http://schemas.microsoft.com/office/drawing/2014/chart" uri="{C3380CC4-5D6E-409C-BE32-E72D297353CC}">
              <c16:uniqueId val="{00000000-2726-4E7A-8C2E-345A4EDCA50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85.72</c:v>
                </c:pt>
                <c:pt idx="1">
                  <c:v>93.44</c:v>
                </c:pt>
                <c:pt idx="2">
                  <c:v>90.02</c:v>
                </c:pt>
                <c:pt idx="3">
                  <c:v>93.76</c:v>
                </c:pt>
                <c:pt idx="4">
                  <c:v>95.33</c:v>
                </c:pt>
              </c:numCache>
            </c:numRef>
          </c:val>
          <c:smooth val="0"/>
          <c:extLst>
            <c:ext xmlns:c16="http://schemas.microsoft.com/office/drawing/2014/chart" uri="{C3380CC4-5D6E-409C-BE32-E72D297353CC}">
              <c16:uniqueId val="{00000001-2726-4E7A-8C2E-345A4EDCA50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23.66</c:v>
                </c:pt>
                <c:pt idx="1">
                  <c:v>26.68</c:v>
                </c:pt>
                <c:pt idx="2">
                  <c:v>29.71</c:v>
                </c:pt>
                <c:pt idx="3">
                  <c:v>32.74</c:v>
                </c:pt>
                <c:pt idx="4">
                  <c:v>35.76</c:v>
                </c:pt>
              </c:numCache>
            </c:numRef>
          </c:val>
          <c:extLst>
            <c:ext xmlns:c16="http://schemas.microsoft.com/office/drawing/2014/chart" uri="{C3380CC4-5D6E-409C-BE32-E72D297353CC}">
              <c16:uniqueId val="{00000000-201F-4DFB-B0B0-66C43E17FE9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16.16</c:v>
                </c:pt>
                <c:pt idx="1">
                  <c:v>16.420000000000002</c:v>
                </c:pt>
                <c:pt idx="2">
                  <c:v>16.41</c:v>
                </c:pt>
                <c:pt idx="3">
                  <c:v>16.63</c:v>
                </c:pt>
                <c:pt idx="4">
                  <c:v>15.4</c:v>
                </c:pt>
              </c:numCache>
            </c:numRef>
          </c:val>
          <c:smooth val="0"/>
          <c:extLst>
            <c:ext xmlns:c16="http://schemas.microsoft.com/office/drawing/2014/chart" uri="{C3380CC4-5D6E-409C-BE32-E72D297353CC}">
              <c16:uniqueId val="{00000001-201F-4DFB-B0B0-66C43E17FE9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9BD-472A-A194-174A8C1D2F0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9BD-472A-A194-174A8C1D2F0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F2B-4145-9B03-8D7DB6698C4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129.72999999999999</c:v>
                </c:pt>
                <c:pt idx="1">
                  <c:v>123.58</c:v>
                </c:pt>
                <c:pt idx="2">
                  <c:v>221.28</c:v>
                </c:pt>
                <c:pt idx="3">
                  <c:v>173.09</c:v>
                </c:pt>
                <c:pt idx="4">
                  <c:v>162.82</c:v>
                </c:pt>
              </c:numCache>
            </c:numRef>
          </c:val>
          <c:smooth val="0"/>
          <c:extLst>
            <c:ext xmlns:c16="http://schemas.microsoft.com/office/drawing/2014/chart" uri="{C3380CC4-5D6E-409C-BE32-E72D297353CC}">
              <c16:uniqueId val="{00000001-2F2B-4145-9B03-8D7DB6698C4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294.68</c:v>
                </c:pt>
                <c:pt idx="1">
                  <c:v>284.01</c:v>
                </c:pt>
                <c:pt idx="2">
                  <c:v>315.14</c:v>
                </c:pt>
                <c:pt idx="3">
                  <c:v>322.08</c:v>
                </c:pt>
                <c:pt idx="4">
                  <c:v>269.36</c:v>
                </c:pt>
              </c:numCache>
            </c:numRef>
          </c:val>
          <c:extLst>
            <c:ext xmlns:c16="http://schemas.microsoft.com/office/drawing/2014/chart" uri="{C3380CC4-5D6E-409C-BE32-E72D297353CC}">
              <c16:uniqueId val="{00000000-B465-461E-A0D4-7B1D5F39CD8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180.07</c:v>
                </c:pt>
                <c:pt idx="1">
                  <c:v>172.39</c:v>
                </c:pt>
                <c:pt idx="2">
                  <c:v>113.42</c:v>
                </c:pt>
                <c:pt idx="3">
                  <c:v>117.39</c:v>
                </c:pt>
                <c:pt idx="4">
                  <c:v>125.61</c:v>
                </c:pt>
              </c:numCache>
            </c:numRef>
          </c:val>
          <c:smooth val="0"/>
          <c:extLst>
            <c:ext xmlns:c16="http://schemas.microsoft.com/office/drawing/2014/chart" uri="{C3380CC4-5D6E-409C-BE32-E72D297353CC}">
              <c16:uniqueId val="{00000001-B465-461E-A0D4-7B1D5F39CD8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1536.15</c:v>
                </c:pt>
                <c:pt idx="1">
                  <c:v>1449.43</c:v>
                </c:pt>
                <c:pt idx="2">
                  <c:v>1405.15</c:v>
                </c:pt>
                <c:pt idx="3">
                  <c:v>1393.89</c:v>
                </c:pt>
                <c:pt idx="4">
                  <c:v>1327.05</c:v>
                </c:pt>
              </c:numCache>
            </c:numRef>
          </c:val>
          <c:extLst>
            <c:ext xmlns:c16="http://schemas.microsoft.com/office/drawing/2014/chart" uri="{C3380CC4-5D6E-409C-BE32-E72D297353CC}">
              <c16:uniqueId val="{00000000-F176-489F-8528-E1A5710E000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413.5</c:v>
                </c:pt>
                <c:pt idx="1">
                  <c:v>407.42</c:v>
                </c:pt>
                <c:pt idx="2">
                  <c:v>386.46</c:v>
                </c:pt>
                <c:pt idx="3">
                  <c:v>421.25</c:v>
                </c:pt>
                <c:pt idx="4">
                  <c:v>398.42</c:v>
                </c:pt>
              </c:numCache>
            </c:numRef>
          </c:val>
          <c:smooth val="0"/>
          <c:extLst>
            <c:ext xmlns:c16="http://schemas.microsoft.com/office/drawing/2014/chart" uri="{C3380CC4-5D6E-409C-BE32-E72D297353CC}">
              <c16:uniqueId val="{00000001-F176-489F-8528-E1A5710E000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51.95</c:v>
                </c:pt>
                <c:pt idx="1">
                  <c:v>49.71</c:v>
                </c:pt>
                <c:pt idx="2">
                  <c:v>47.28</c:v>
                </c:pt>
                <c:pt idx="3">
                  <c:v>47.7</c:v>
                </c:pt>
                <c:pt idx="4">
                  <c:v>46.98</c:v>
                </c:pt>
              </c:numCache>
            </c:numRef>
          </c:val>
          <c:extLst>
            <c:ext xmlns:c16="http://schemas.microsoft.com/office/drawing/2014/chart" uri="{C3380CC4-5D6E-409C-BE32-E72D297353CC}">
              <c16:uniqueId val="{00000000-D88D-44DC-91B6-DEB79BB8102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55.84</c:v>
                </c:pt>
                <c:pt idx="1">
                  <c:v>57.08</c:v>
                </c:pt>
                <c:pt idx="2">
                  <c:v>55.85</c:v>
                </c:pt>
                <c:pt idx="3">
                  <c:v>53.23</c:v>
                </c:pt>
                <c:pt idx="4">
                  <c:v>50.7</c:v>
                </c:pt>
              </c:numCache>
            </c:numRef>
          </c:val>
          <c:smooth val="0"/>
          <c:extLst>
            <c:ext xmlns:c16="http://schemas.microsoft.com/office/drawing/2014/chart" uri="{C3380CC4-5D6E-409C-BE32-E72D297353CC}">
              <c16:uniqueId val="{00000001-D88D-44DC-91B6-DEB79BB8102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239.89</c:v>
                </c:pt>
                <c:pt idx="1">
                  <c:v>251.78</c:v>
                </c:pt>
                <c:pt idx="2">
                  <c:v>263.37</c:v>
                </c:pt>
                <c:pt idx="3">
                  <c:v>260.31</c:v>
                </c:pt>
                <c:pt idx="4">
                  <c:v>266.52999999999997</c:v>
                </c:pt>
              </c:numCache>
            </c:numRef>
          </c:val>
          <c:extLst>
            <c:ext xmlns:c16="http://schemas.microsoft.com/office/drawing/2014/chart" uri="{C3380CC4-5D6E-409C-BE32-E72D297353CC}">
              <c16:uniqueId val="{00000000-A6EA-40FB-B4FD-D21E9932B76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287.57</c:v>
                </c:pt>
                <c:pt idx="1">
                  <c:v>286.86</c:v>
                </c:pt>
                <c:pt idx="2">
                  <c:v>287.91000000000003</c:v>
                </c:pt>
                <c:pt idx="3">
                  <c:v>283.3</c:v>
                </c:pt>
                <c:pt idx="4">
                  <c:v>289.81</c:v>
                </c:pt>
              </c:numCache>
            </c:numRef>
          </c:val>
          <c:smooth val="0"/>
          <c:extLst>
            <c:ext xmlns:c16="http://schemas.microsoft.com/office/drawing/2014/chart" uri="{C3380CC4-5D6E-409C-BE32-E72D297353CC}">
              <c16:uniqueId val="{00000001-A6EA-40FB-B4FD-D21E9932B76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51.43</c:v>
                </c:pt>
                <c:pt idx="1">
                  <c:v>51.43</c:v>
                </c:pt>
                <c:pt idx="2">
                  <c:v>50.48</c:v>
                </c:pt>
                <c:pt idx="3">
                  <c:v>49.52</c:v>
                </c:pt>
                <c:pt idx="4">
                  <c:v>51.43</c:v>
                </c:pt>
              </c:numCache>
            </c:numRef>
          </c:val>
          <c:extLst>
            <c:ext xmlns:c16="http://schemas.microsoft.com/office/drawing/2014/chart" uri="{C3380CC4-5D6E-409C-BE32-E72D297353CC}">
              <c16:uniqueId val="{00000000-DF25-4574-BFDC-C3467551A14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61.55</c:v>
                </c:pt>
                <c:pt idx="1">
                  <c:v>57.22</c:v>
                </c:pt>
                <c:pt idx="2">
                  <c:v>54.93</c:v>
                </c:pt>
                <c:pt idx="3">
                  <c:v>55.96</c:v>
                </c:pt>
                <c:pt idx="4">
                  <c:v>56.45</c:v>
                </c:pt>
              </c:numCache>
            </c:numRef>
          </c:val>
          <c:smooth val="0"/>
          <c:extLst>
            <c:ext xmlns:c16="http://schemas.microsoft.com/office/drawing/2014/chart" uri="{C3380CC4-5D6E-409C-BE32-E72D297353CC}">
              <c16:uniqueId val="{00000001-DF25-4574-BFDC-C3467551A14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302E-4283-8EFB-4255507B0F7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67.489999999999995</c:v>
                </c:pt>
                <c:pt idx="1">
                  <c:v>67.290000000000006</c:v>
                </c:pt>
                <c:pt idx="2">
                  <c:v>65.569999999999993</c:v>
                </c:pt>
                <c:pt idx="3">
                  <c:v>60.12</c:v>
                </c:pt>
                <c:pt idx="4">
                  <c:v>54.99</c:v>
                </c:pt>
              </c:numCache>
            </c:numRef>
          </c:val>
          <c:smooth val="0"/>
          <c:extLst>
            <c:ext xmlns:c16="http://schemas.microsoft.com/office/drawing/2014/chart" uri="{C3380CC4-5D6E-409C-BE32-E72D297353CC}">
              <c16:uniqueId val="{00000001-302E-4283-8EFB-4255507B0F7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【15.64】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45" sqref="BL45:BZ4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宮崎県　延岡市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2">
      <c r="A8" s="2"/>
      <c r="B8" s="72" t="str">
        <f>データ!I6</f>
        <v>法適用</v>
      </c>
      <c r="C8" s="72"/>
      <c r="D8" s="72"/>
      <c r="E8" s="72"/>
      <c r="F8" s="72"/>
      <c r="G8" s="72"/>
      <c r="H8" s="72"/>
      <c r="I8" s="72" t="str">
        <f>データ!J6</f>
        <v>下水道事業</v>
      </c>
      <c r="J8" s="72"/>
      <c r="K8" s="72"/>
      <c r="L8" s="72"/>
      <c r="M8" s="72"/>
      <c r="N8" s="72"/>
      <c r="O8" s="72"/>
      <c r="P8" s="72" t="str">
        <f>データ!K6</f>
        <v>特定地域生活排水処理</v>
      </c>
      <c r="Q8" s="72"/>
      <c r="R8" s="72"/>
      <c r="S8" s="72"/>
      <c r="T8" s="72"/>
      <c r="U8" s="72"/>
      <c r="V8" s="72"/>
      <c r="W8" s="72" t="str">
        <f>データ!L6</f>
        <v>K3</v>
      </c>
      <c r="X8" s="72"/>
      <c r="Y8" s="72"/>
      <c r="Z8" s="72"/>
      <c r="AA8" s="72"/>
      <c r="AB8" s="72"/>
      <c r="AC8" s="72"/>
      <c r="AD8" s="73" t="str">
        <f>データ!$M$6</f>
        <v>非設置</v>
      </c>
      <c r="AE8" s="73"/>
      <c r="AF8" s="73"/>
      <c r="AG8" s="73"/>
      <c r="AH8" s="73"/>
      <c r="AI8" s="73"/>
      <c r="AJ8" s="73"/>
      <c r="AK8" s="3"/>
      <c r="AL8" s="69">
        <f>データ!S6</f>
        <v>120924</v>
      </c>
      <c r="AM8" s="69"/>
      <c r="AN8" s="69"/>
      <c r="AO8" s="69"/>
      <c r="AP8" s="69"/>
      <c r="AQ8" s="69"/>
      <c r="AR8" s="69"/>
      <c r="AS8" s="69"/>
      <c r="AT8" s="68">
        <f>データ!T6</f>
        <v>868.02</v>
      </c>
      <c r="AU8" s="68"/>
      <c r="AV8" s="68"/>
      <c r="AW8" s="68"/>
      <c r="AX8" s="68"/>
      <c r="AY8" s="68"/>
      <c r="AZ8" s="68"/>
      <c r="BA8" s="68"/>
      <c r="BB8" s="68">
        <f>データ!U6</f>
        <v>139.31</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2">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2">
      <c r="A10" s="2"/>
      <c r="B10" s="68" t="str">
        <f>データ!N6</f>
        <v>-</v>
      </c>
      <c r="C10" s="68"/>
      <c r="D10" s="68"/>
      <c r="E10" s="68"/>
      <c r="F10" s="68"/>
      <c r="G10" s="68"/>
      <c r="H10" s="68"/>
      <c r="I10" s="68">
        <f>データ!O6</f>
        <v>31.98</v>
      </c>
      <c r="J10" s="68"/>
      <c r="K10" s="68"/>
      <c r="L10" s="68"/>
      <c r="M10" s="68"/>
      <c r="N10" s="68"/>
      <c r="O10" s="68"/>
      <c r="P10" s="68">
        <f>データ!P6</f>
        <v>0.16</v>
      </c>
      <c r="Q10" s="68"/>
      <c r="R10" s="68"/>
      <c r="S10" s="68"/>
      <c r="T10" s="68"/>
      <c r="U10" s="68"/>
      <c r="V10" s="68"/>
      <c r="W10" s="68">
        <f>データ!Q6</f>
        <v>100</v>
      </c>
      <c r="X10" s="68"/>
      <c r="Y10" s="68"/>
      <c r="Z10" s="68"/>
      <c r="AA10" s="68"/>
      <c r="AB10" s="68"/>
      <c r="AC10" s="68"/>
      <c r="AD10" s="69">
        <f>データ!R6</f>
        <v>2619</v>
      </c>
      <c r="AE10" s="69"/>
      <c r="AF10" s="69"/>
      <c r="AG10" s="69"/>
      <c r="AH10" s="69"/>
      <c r="AI10" s="69"/>
      <c r="AJ10" s="69"/>
      <c r="AK10" s="2"/>
      <c r="AL10" s="69">
        <f>データ!V6</f>
        <v>190</v>
      </c>
      <c r="AM10" s="69"/>
      <c r="AN10" s="69"/>
      <c r="AO10" s="69"/>
      <c r="AP10" s="69"/>
      <c r="AQ10" s="69"/>
      <c r="AR10" s="69"/>
      <c r="AS10" s="69"/>
      <c r="AT10" s="68">
        <f>データ!W6</f>
        <v>10.06</v>
      </c>
      <c r="AU10" s="68"/>
      <c r="AV10" s="68"/>
      <c r="AW10" s="68"/>
      <c r="AX10" s="68"/>
      <c r="AY10" s="68"/>
      <c r="AZ10" s="68"/>
      <c r="BA10" s="68"/>
      <c r="BB10" s="68">
        <f>データ!X6</f>
        <v>18.89</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【98.17】</v>
      </c>
      <c r="F85" s="26" t="str">
        <f>データ!AT6</f>
        <v>【92.20】</v>
      </c>
      <c r="G85" s="26" t="str">
        <f>データ!BE6</f>
        <v>【106.38】</v>
      </c>
      <c r="H85" s="26" t="str">
        <f>データ!BP6</f>
        <v>【314.13】</v>
      </c>
      <c r="I85" s="26" t="str">
        <f>データ!CA6</f>
        <v>【58.42】</v>
      </c>
      <c r="J85" s="26" t="str">
        <f>データ!CL6</f>
        <v>【282.28】</v>
      </c>
      <c r="K85" s="26" t="str">
        <f>データ!CW6</f>
        <v>【57.83】</v>
      </c>
      <c r="L85" s="26" t="str">
        <f>データ!DH6</f>
        <v>【77.67】</v>
      </c>
      <c r="M85" s="26" t="str">
        <f>データ!DS6</f>
        <v>【15.64】</v>
      </c>
      <c r="N85" s="26" t="str">
        <f>データ!ED6</f>
        <v>【-】</v>
      </c>
      <c r="O85" s="26" t="str">
        <f>データ!EO6</f>
        <v>【-】</v>
      </c>
    </row>
  </sheetData>
  <sheetProtection algorithmName="SHA-512" hashValue="6NXNnNZVJrkwWOu1DZUX3tBtZbltt8buec2rCvpJCNxacQlJrtqsmYezaZe5e6lckybS2Ihdslg1XCf6sn6uFg==" saltValue="kVgOXvOImeQpLwFspB59l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2">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2020</v>
      </c>
      <c r="C6" s="33">
        <f t="shared" ref="C6:X6" si="3">C7</f>
        <v>452033</v>
      </c>
      <c r="D6" s="33">
        <f t="shared" si="3"/>
        <v>46</v>
      </c>
      <c r="E6" s="33">
        <f t="shared" si="3"/>
        <v>18</v>
      </c>
      <c r="F6" s="33">
        <f t="shared" si="3"/>
        <v>0</v>
      </c>
      <c r="G6" s="33">
        <f t="shared" si="3"/>
        <v>0</v>
      </c>
      <c r="H6" s="33" t="str">
        <f t="shared" si="3"/>
        <v>宮崎県　延岡市</v>
      </c>
      <c r="I6" s="33" t="str">
        <f t="shared" si="3"/>
        <v>法適用</v>
      </c>
      <c r="J6" s="33" t="str">
        <f t="shared" si="3"/>
        <v>下水道事業</v>
      </c>
      <c r="K6" s="33" t="str">
        <f t="shared" si="3"/>
        <v>特定地域生活排水処理</v>
      </c>
      <c r="L6" s="33" t="str">
        <f t="shared" si="3"/>
        <v>K3</v>
      </c>
      <c r="M6" s="33" t="str">
        <f t="shared" si="3"/>
        <v>非設置</v>
      </c>
      <c r="N6" s="34" t="str">
        <f t="shared" si="3"/>
        <v>-</v>
      </c>
      <c r="O6" s="34">
        <f t="shared" si="3"/>
        <v>31.98</v>
      </c>
      <c r="P6" s="34">
        <f t="shared" si="3"/>
        <v>0.16</v>
      </c>
      <c r="Q6" s="34">
        <f t="shared" si="3"/>
        <v>100</v>
      </c>
      <c r="R6" s="34">
        <f t="shared" si="3"/>
        <v>2619</v>
      </c>
      <c r="S6" s="34">
        <f t="shared" si="3"/>
        <v>120924</v>
      </c>
      <c r="T6" s="34">
        <f t="shared" si="3"/>
        <v>868.02</v>
      </c>
      <c r="U6" s="34">
        <f t="shared" si="3"/>
        <v>139.31</v>
      </c>
      <c r="V6" s="34">
        <f t="shared" si="3"/>
        <v>190</v>
      </c>
      <c r="W6" s="34">
        <f t="shared" si="3"/>
        <v>10.06</v>
      </c>
      <c r="X6" s="34">
        <f t="shared" si="3"/>
        <v>18.89</v>
      </c>
      <c r="Y6" s="35">
        <f>IF(Y7="",NA(),Y7)</f>
        <v>100.36</v>
      </c>
      <c r="Z6" s="35">
        <f t="shared" ref="Z6:AH6" si="4">IF(Z7="",NA(),Z7)</f>
        <v>100.28</v>
      </c>
      <c r="AA6" s="35">
        <f t="shared" si="4"/>
        <v>100</v>
      </c>
      <c r="AB6" s="35">
        <f t="shared" si="4"/>
        <v>100</v>
      </c>
      <c r="AC6" s="35">
        <f t="shared" si="4"/>
        <v>100</v>
      </c>
      <c r="AD6" s="35">
        <f t="shared" si="4"/>
        <v>85.72</v>
      </c>
      <c r="AE6" s="35">
        <f t="shared" si="4"/>
        <v>93.44</v>
      </c>
      <c r="AF6" s="35">
        <f t="shared" si="4"/>
        <v>90.02</v>
      </c>
      <c r="AG6" s="35">
        <f t="shared" si="4"/>
        <v>93.76</v>
      </c>
      <c r="AH6" s="35">
        <f t="shared" si="4"/>
        <v>95.33</v>
      </c>
      <c r="AI6" s="34" t="str">
        <f>IF(AI7="","",IF(AI7="-","【-】","【"&amp;SUBSTITUTE(TEXT(AI7,"#,##0.00"),"-","△")&amp;"】"))</f>
        <v>【98.17】</v>
      </c>
      <c r="AJ6" s="34">
        <f>IF(AJ7="",NA(),AJ7)</f>
        <v>0</v>
      </c>
      <c r="AK6" s="34">
        <f t="shared" ref="AK6:AS6" si="5">IF(AK7="",NA(),AK7)</f>
        <v>0</v>
      </c>
      <c r="AL6" s="34">
        <f t="shared" si="5"/>
        <v>0</v>
      </c>
      <c r="AM6" s="34">
        <f t="shared" si="5"/>
        <v>0</v>
      </c>
      <c r="AN6" s="34">
        <f t="shared" si="5"/>
        <v>0</v>
      </c>
      <c r="AO6" s="35">
        <f t="shared" si="5"/>
        <v>129.72999999999999</v>
      </c>
      <c r="AP6" s="35">
        <f t="shared" si="5"/>
        <v>123.58</v>
      </c>
      <c r="AQ6" s="35">
        <f t="shared" si="5"/>
        <v>221.28</v>
      </c>
      <c r="AR6" s="35">
        <f t="shared" si="5"/>
        <v>173.09</v>
      </c>
      <c r="AS6" s="35">
        <f t="shared" si="5"/>
        <v>162.82</v>
      </c>
      <c r="AT6" s="34" t="str">
        <f>IF(AT7="","",IF(AT7="-","【-】","【"&amp;SUBSTITUTE(TEXT(AT7,"#,##0.00"),"-","△")&amp;"】"))</f>
        <v>【92.20】</v>
      </c>
      <c r="AU6" s="35">
        <f>IF(AU7="",NA(),AU7)</f>
        <v>294.68</v>
      </c>
      <c r="AV6" s="35">
        <f t="shared" ref="AV6:BD6" si="6">IF(AV7="",NA(),AV7)</f>
        <v>284.01</v>
      </c>
      <c r="AW6" s="35">
        <f t="shared" si="6"/>
        <v>315.14</v>
      </c>
      <c r="AX6" s="35">
        <f t="shared" si="6"/>
        <v>322.08</v>
      </c>
      <c r="AY6" s="35">
        <f t="shared" si="6"/>
        <v>269.36</v>
      </c>
      <c r="AZ6" s="35">
        <f t="shared" si="6"/>
        <v>180.07</v>
      </c>
      <c r="BA6" s="35">
        <f t="shared" si="6"/>
        <v>172.39</v>
      </c>
      <c r="BB6" s="35">
        <f t="shared" si="6"/>
        <v>113.42</v>
      </c>
      <c r="BC6" s="35">
        <f t="shared" si="6"/>
        <v>117.39</v>
      </c>
      <c r="BD6" s="35">
        <f t="shared" si="6"/>
        <v>125.61</v>
      </c>
      <c r="BE6" s="34" t="str">
        <f>IF(BE7="","",IF(BE7="-","【-】","【"&amp;SUBSTITUTE(TEXT(BE7,"#,##0.00"),"-","△")&amp;"】"))</f>
        <v>【106.38】</v>
      </c>
      <c r="BF6" s="35">
        <f>IF(BF7="",NA(),BF7)</f>
        <v>1536.15</v>
      </c>
      <c r="BG6" s="35">
        <f t="shared" ref="BG6:BO6" si="7">IF(BG7="",NA(),BG7)</f>
        <v>1449.43</v>
      </c>
      <c r="BH6" s="35">
        <f t="shared" si="7"/>
        <v>1405.15</v>
      </c>
      <c r="BI6" s="35">
        <f t="shared" si="7"/>
        <v>1393.89</v>
      </c>
      <c r="BJ6" s="35">
        <f t="shared" si="7"/>
        <v>1327.05</v>
      </c>
      <c r="BK6" s="35">
        <f t="shared" si="7"/>
        <v>413.5</v>
      </c>
      <c r="BL6" s="35">
        <f t="shared" si="7"/>
        <v>407.42</v>
      </c>
      <c r="BM6" s="35">
        <f t="shared" si="7"/>
        <v>386.46</v>
      </c>
      <c r="BN6" s="35">
        <f t="shared" si="7"/>
        <v>421.25</v>
      </c>
      <c r="BO6" s="35">
        <f t="shared" si="7"/>
        <v>398.42</v>
      </c>
      <c r="BP6" s="34" t="str">
        <f>IF(BP7="","",IF(BP7="-","【-】","【"&amp;SUBSTITUTE(TEXT(BP7,"#,##0.00"),"-","△")&amp;"】"))</f>
        <v>【314.13】</v>
      </c>
      <c r="BQ6" s="35">
        <f>IF(BQ7="",NA(),BQ7)</f>
        <v>51.95</v>
      </c>
      <c r="BR6" s="35">
        <f t="shared" ref="BR6:BZ6" si="8">IF(BR7="",NA(),BR7)</f>
        <v>49.71</v>
      </c>
      <c r="BS6" s="35">
        <f t="shared" si="8"/>
        <v>47.28</v>
      </c>
      <c r="BT6" s="35">
        <f t="shared" si="8"/>
        <v>47.7</v>
      </c>
      <c r="BU6" s="35">
        <f t="shared" si="8"/>
        <v>46.98</v>
      </c>
      <c r="BV6" s="35">
        <f t="shared" si="8"/>
        <v>55.84</v>
      </c>
      <c r="BW6" s="35">
        <f t="shared" si="8"/>
        <v>57.08</v>
      </c>
      <c r="BX6" s="35">
        <f t="shared" si="8"/>
        <v>55.85</v>
      </c>
      <c r="BY6" s="35">
        <f t="shared" si="8"/>
        <v>53.23</v>
      </c>
      <c r="BZ6" s="35">
        <f t="shared" si="8"/>
        <v>50.7</v>
      </c>
      <c r="CA6" s="34" t="str">
        <f>IF(CA7="","",IF(CA7="-","【-】","【"&amp;SUBSTITUTE(TEXT(CA7,"#,##0.00"),"-","△")&amp;"】"))</f>
        <v>【58.42】</v>
      </c>
      <c r="CB6" s="35">
        <f>IF(CB7="",NA(),CB7)</f>
        <v>239.89</v>
      </c>
      <c r="CC6" s="35">
        <f t="shared" ref="CC6:CK6" si="9">IF(CC7="",NA(),CC7)</f>
        <v>251.78</v>
      </c>
      <c r="CD6" s="35">
        <f t="shared" si="9"/>
        <v>263.37</v>
      </c>
      <c r="CE6" s="35">
        <f t="shared" si="9"/>
        <v>260.31</v>
      </c>
      <c r="CF6" s="35">
        <f t="shared" si="9"/>
        <v>266.52999999999997</v>
      </c>
      <c r="CG6" s="35">
        <f t="shared" si="9"/>
        <v>287.57</v>
      </c>
      <c r="CH6" s="35">
        <f t="shared" si="9"/>
        <v>286.86</v>
      </c>
      <c r="CI6" s="35">
        <f t="shared" si="9"/>
        <v>287.91000000000003</v>
      </c>
      <c r="CJ6" s="35">
        <f t="shared" si="9"/>
        <v>283.3</v>
      </c>
      <c r="CK6" s="35">
        <f t="shared" si="9"/>
        <v>289.81</v>
      </c>
      <c r="CL6" s="34" t="str">
        <f>IF(CL7="","",IF(CL7="-","【-】","【"&amp;SUBSTITUTE(TEXT(CL7,"#,##0.00"),"-","△")&amp;"】"))</f>
        <v>【282.28】</v>
      </c>
      <c r="CM6" s="35">
        <f>IF(CM7="",NA(),CM7)</f>
        <v>51.43</v>
      </c>
      <c r="CN6" s="35">
        <f t="shared" ref="CN6:CV6" si="10">IF(CN7="",NA(),CN7)</f>
        <v>51.43</v>
      </c>
      <c r="CO6" s="35">
        <f t="shared" si="10"/>
        <v>50.48</v>
      </c>
      <c r="CP6" s="35">
        <f t="shared" si="10"/>
        <v>49.52</v>
      </c>
      <c r="CQ6" s="35">
        <f t="shared" si="10"/>
        <v>51.43</v>
      </c>
      <c r="CR6" s="35">
        <f t="shared" si="10"/>
        <v>61.55</v>
      </c>
      <c r="CS6" s="35">
        <f t="shared" si="10"/>
        <v>57.22</v>
      </c>
      <c r="CT6" s="35">
        <f t="shared" si="10"/>
        <v>54.93</v>
      </c>
      <c r="CU6" s="35">
        <f t="shared" si="10"/>
        <v>55.96</v>
      </c>
      <c r="CV6" s="35">
        <f t="shared" si="10"/>
        <v>56.45</v>
      </c>
      <c r="CW6" s="34" t="str">
        <f>IF(CW7="","",IF(CW7="-","【-】","【"&amp;SUBSTITUTE(TEXT(CW7,"#,##0.00"),"-","△")&amp;"】"))</f>
        <v>【57.83】</v>
      </c>
      <c r="CX6" s="35">
        <f>IF(CX7="",NA(),CX7)</f>
        <v>100</v>
      </c>
      <c r="CY6" s="35">
        <f t="shared" ref="CY6:DG6" si="11">IF(CY7="",NA(),CY7)</f>
        <v>100</v>
      </c>
      <c r="CZ6" s="35">
        <f t="shared" si="11"/>
        <v>100</v>
      </c>
      <c r="DA6" s="35">
        <f t="shared" si="11"/>
        <v>100</v>
      </c>
      <c r="DB6" s="35">
        <f t="shared" si="11"/>
        <v>100</v>
      </c>
      <c r="DC6" s="35">
        <f t="shared" si="11"/>
        <v>67.489999999999995</v>
      </c>
      <c r="DD6" s="35">
        <f t="shared" si="11"/>
        <v>67.290000000000006</v>
      </c>
      <c r="DE6" s="35">
        <f t="shared" si="11"/>
        <v>65.569999999999993</v>
      </c>
      <c r="DF6" s="35">
        <f t="shared" si="11"/>
        <v>60.12</v>
      </c>
      <c r="DG6" s="35">
        <f t="shared" si="11"/>
        <v>54.99</v>
      </c>
      <c r="DH6" s="34" t="str">
        <f>IF(DH7="","",IF(DH7="-","【-】","【"&amp;SUBSTITUTE(TEXT(DH7,"#,##0.00"),"-","△")&amp;"】"))</f>
        <v>【77.67】</v>
      </c>
      <c r="DI6" s="35">
        <f>IF(DI7="",NA(),DI7)</f>
        <v>23.66</v>
      </c>
      <c r="DJ6" s="35">
        <f t="shared" ref="DJ6:DR6" si="12">IF(DJ7="",NA(),DJ7)</f>
        <v>26.68</v>
      </c>
      <c r="DK6" s="35">
        <f t="shared" si="12"/>
        <v>29.71</v>
      </c>
      <c r="DL6" s="35">
        <f t="shared" si="12"/>
        <v>32.74</v>
      </c>
      <c r="DM6" s="35">
        <f t="shared" si="12"/>
        <v>35.76</v>
      </c>
      <c r="DN6" s="35">
        <f t="shared" si="12"/>
        <v>16.16</v>
      </c>
      <c r="DO6" s="35">
        <f t="shared" si="12"/>
        <v>16.420000000000002</v>
      </c>
      <c r="DP6" s="35">
        <f t="shared" si="12"/>
        <v>16.41</v>
      </c>
      <c r="DQ6" s="35">
        <f t="shared" si="12"/>
        <v>16.63</v>
      </c>
      <c r="DR6" s="35">
        <f t="shared" si="12"/>
        <v>15.4</v>
      </c>
      <c r="DS6" s="34" t="str">
        <f>IF(DS7="","",IF(DS7="-","【-】","【"&amp;SUBSTITUTE(TEXT(DS7,"#,##0.00"),"-","△")&amp;"】"))</f>
        <v>【15.64】</v>
      </c>
      <c r="DT6" s="35" t="str">
        <f>IF(DT7="",NA(),DT7)</f>
        <v>-</v>
      </c>
      <c r="DU6" s="35" t="str">
        <f t="shared" ref="DU6:EC6" si="13">IF(DU7="",NA(),DU7)</f>
        <v>-</v>
      </c>
      <c r="DV6" s="35" t="str">
        <f t="shared" si="13"/>
        <v>-</v>
      </c>
      <c r="DW6" s="35" t="str">
        <f t="shared" si="13"/>
        <v>-</v>
      </c>
      <c r="DX6" s="35" t="str">
        <f t="shared" si="13"/>
        <v>-</v>
      </c>
      <c r="DY6" s="35" t="str">
        <f t="shared" si="13"/>
        <v>-</v>
      </c>
      <c r="DZ6" s="35" t="str">
        <f t="shared" si="13"/>
        <v>-</v>
      </c>
      <c r="EA6" s="35" t="str">
        <f t="shared" si="13"/>
        <v>-</v>
      </c>
      <c r="EB6" s="35" t="str">
        <f t="shared" si="13"/>
        <v>-</v>
      </c>
      <c r="EC6" s="35" t="str">
        <f t="shared" si="13"/>
        <v>-</v>
      </c>
      <c r="ED6" s="34" t="str">
        <f>IF(ED7="","",IF(ED7="-","【-】","【"&amp;SUBSTITUTE(TEXT(ED7,"#,##0.00"),"-","△")&amp;"】"))</f>
        <v>【-】</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8" s="36" customFormat="1" x14ac:dyDescent="0.2">
      <c r="A7" s="28"/>
      <c r="B7" s="37">
        <v>2020</v>
      </c>
      <c r="C7" s="37">
        <v>452033</v>
      </c>
      <c r="D7" s="37">
        <v>46</v>
      </c>
      <c r="E7" s="37">
        <v>18</v>
      </c>
      <c r="F7" s="37">
        <v>0</v>
      </c>
      <c r="G7" s="37">
        <v>0</v>
      </c>
      <c r="H7" s="37" t="s">
        <v>96</v>
      </c>
      <c r="I7" s="37" t="s">
        <v>97</v>
      </c>
      <c r="J7" s="37" t="s">
        <v>98</v>
      </c>
      <c r="K7" s="37" t="s">
        <v>99</v>
      </c>
      <c r="L7" s="37" t="s">
        <v>100</v>
      </c>
      <c r="M7" s="37" t="s">
        <v>101</v>
      </c>
      <c r="N7" s="38" t="s">
        <v>102</v>
      </c>
      <c r="O7" s="38">
        <v>31.98</v>
      </c>
      <c r="P7" s="38">
        <v>0.16</v>
      </c>
      <c r="Q7" s="38">
        <v>100</v>
      </c>
      <c r="R7" s="38">
        <v>2619</v>
      </c>
      <c r="S7" s="38">
        <v>120924</v>
      </c>
      <c r="T7" s="38">
        <v>868.02</v>
      </c>
      <c r="U7" s="38">
        <v>139.31</v>
      </c>
      <c r="V7" s="38">
        <v>190</v>
      </c>
      <c r="W7" s="38">
        <v>10.06</v>
      </c>
      <c r="X7" s="38">
        <v>18.89</v>
      </c>
      <c r="Y7" s="38">
        <v>100.36</v>
      </c>
      <c r="Z7" s="38">
        <v>100.28</v>
      </c>
      <c r="AA7" s="38">
        <v>100</v>
      </c>
      <c r="AB7" s="38">
        <v>100</v>
      </c>
      <c r="AC7" s="38">
        <v>100</v>
      </c>
      <c r="AD7" s="38">
        <v>85.72</v>
      </c>
      <c r="AE7" s="38">
        <v>93.44</v>
      </c>
      <c r="AF7" s="38">
        <v>90.02</v>
      </c>
      <c r="AG7" s="38">
        <v>93.76</v>
      </c>
      <c r="AH7" s="38">
        <v>95.33</v>
      </c>
      <c r="AI7" s="38">
        <v>98.17</v>
      </c>
      <c r="AJ7" s="38">
        <v>0</v>
      </c>
      <c r="AK7" s="38">
        <v>0</v>
      </c>
      <c r="AL7" s="38">
        <v>0</v>
      </c>
      <c r="AM7" s="38">
        <v>0</v>
      </c>
      <c r="AN7" s="38">
        <v>0</v>
      </c>
      <c r="AO7" s="38">
        <v>129.72999999999999</v>
      </c>
      <c r="AP7" s="38">
        <v>123.58</v>
      </c>
      <c r="AQ7" s="38">
        <v>221.28</v>
      </c>
      <c r="AR7" s="38">
        <v>173.09</v>
      </c>
      <c r="AS7" s="38">
        <v>162.82</v>
      </c>
      <c r="AT7" s="38">
        <v>92.2</v>
      </c>
      <c r="AU7" s="38">
        <v>294.68</v>
      </c>
      <c r="AV7" s="38">
        <v>284.01</v>
      </c>
      <c r="AW7" s="38">
        <v>315.14</v>
      </c>
      <c r="AX7" s="38">
        <v>322.08</v>
      </c>
      <c r="AY7" s="38">
        <v>269.36</v>
      </c>
      <c r="AZ7" s="38">
        <v>180.07</v>
      </c>
      <c r="BA7" s="38">
        <v>172.39</v>
      </c>
      <c r="BB7" s="38">
        <v>113.42</v>
      </c>
      <c r="BC7" s="38">
        <v>117.39</v>
      </c>
      <c r="BD7" s="38">
        <v>125.61</v>
      </c>
      <c r="BE7" s="38">
        <v>106.38</v>
      </c>
      <c r="BF7" s="38">
        <v>1536.15</v>
      </c>
      <c r="BG7" s="38">
        <v>1449.43</v>
      </c>
      <c r="BH7" s="38">
        <v>1405.15</v>
      </c>
      <c r="BI7" s="38">
        <v>1393.89</v>
      </c>
      <c r="BJ7" s="38">
        <v>1327.05</v>
      </c>
      <c r="BK7" s="38">
        <v>413.5</v>
      </c>
      <c r="BL7" s="38">
        <v>407.42</v>
      </c>
      <c r="BM7" s="38">
        <v>386.46</v>
      </c>
      <c r="BN7" s="38">
        <v>421.25</v>
      </c>
      <c r="BO7" s="38">
        <v>398.42</v>
      </c>
      <c r="BP7" s="38">
        <v>314.13</v>
      </c>
      <c r="BQ7" s="38">
        <v>51.95</v>
      </c>
      <c r="BR7" s="38">
        <v>49.71</v>
      </c>
      <c r="BS7" s="38">
        <v>47.28</v>
      </c>
      <c r="BT7" s="38">
        <v>47.7</v>
      </c>
      <c r="BU7" s="38">
        <v>46.98</v>
      </c>
      <c r="BV7" s="38">
        <v>55.84</v>
      </c>
      <c r="BW7" s="38">
        <v>57.08</v>
      </c>
      <c r="BX7" s="38">
        <v>55.85</v>
      </c>
      <c r="BY7" s="38">
        <v>53.23</v>
      </c>
      <c r="BZ7" s="38">
        <v>50.7</v>
      </c>
      <c r="CA7" s="38">
        <v>58.42</v>
      </c>
      <c r="CB7" s="38">
        <v>239.89</v>
      </c>
      <c r="CC7" s="38">
        <v>251.78</v>
      </c>
      <c r="CD7" s="38">
        <v>263.37</v>
      </c>
      <c r="CE7" s="38">
        <v>260.31</v>
      </c>
      <c r="CF7" s="38">
        <v>266.52999999999997</v>
      </c>
      <c r="CG7" s="38">
        <v>287.57</v>
      </c>
      <c r="CH7" s="38">
        <v>286.86</v>
      </c>
      <c r="CI7" s="38">
        <v>287.91000000000003</v>
      </c>
      <c r="CJ7" s="38">
        <v>283.3</v>
      </c>
      <c r="CK7" s="38">
        <v>289.81</v>
      </c>
      <c r="CL7" s="38">
        <v>282.27999999999997</v>
      </c>
      <c r="CM7" s="38">
        <v>51.43</v>
      </c>
      <c r="CN7" s="38">
        <v>51.43</v>
      </c>
      <c r="CO7" s="38">
        <v>50.48</v>
      </c>
      <c r="CP7" s="38">
        <v>49.52</v>
      </c>
      <c r="CQ7" s="38">
        <v>51.43</v>
      </c>
      <c r="CR7" s="38">
        <v>61.55</v>
      </c>
      <c r="CS7" s="38">
        <v>57.22</v>
      </c>
      <c r="CT7" s="38">
        <v>54.93</v>
      </c>
      <c r="CU7" s="38">
        <v>55.96</v>
      </c>
      <c r="CV7" s="38">
        <v>56.45</v>
      </c>
      <c r="CW7" s="38">
        <v>57.83</v>
      </c>
      <c r="CX7" s="38">
        <v>100</v>
      </c>
      <c r="CY7" s="38">
        <v>100</v>
      </c>
      <c r="CZ7" s="38">
        <v>100</v>
      </c>
      <c r="DA7" s="38">
        <v>100</v>
      </c>
      <c r="DB7" s="38">
        <v>100</v>
      </c>
      <c r="DC7" s="38">
        <v>67.489999999999995</v>
      </c>
      <c r="DD7" s="38">
        <v>67.290000000000006</v>
      </c>
      <c r="DE7" s="38">
        <v>65.569999999999993</v>
      </c>
      <c r="DF7" s="38">
        <v>60.12</v>
      </c>
      <c r="DG7" s="38">
        <v>54.99</v>
      </c>
      <c r="DH7" s="38">
        <v>77.67</v>
      </c>
      <c r="DI7" s="38">
        <v>23.66</v>
      </c>
      <c r="DJ7" s="38">
        <v>26.68</v>
      </c>
      <c r="DK7" s="38">
        <v>29.71</v>
      </c>
      <c r="DL7" s="38">
        <v>32.74</v>
      </c>
      <c r="DM7" s="38">
        <v>35.76</v>
      </c>
      <c r="DN7" s="38">
        <v>16.16</v>
      </c>
      <c r="DO7" s="38">
        <v>16.420000000000002</v>
      </c>
      <c r="DP7" s="38">
        <v>16.41</v>
      </c>
      <c r="DQ7" s="38">
        <v>16.63</v>
      </c>
      <c r="DR7" s="38">
        <v>15.4</v>
      </c>
      <c r="DS7" s="38">
        <v>15.64</v>
      </c>
      <c r="DT7" s="38" t="s">
        <v>102</v>
      </c>
      <c r="DU7" s="38" t="s">
        <v>102</v>
      </c>
      <c r="DV7" s="38" t="s">
        <v>102</v>
      </c>
      <c r="DW7" s="38" t="s">
        <v>102</v>
      </c>
      <c r="DX7" s="38" t="s">
        <v>102</v>
      </c>
      <c r="DY7" s="38" t="s">
        <v>102</v>
      </c>
      <c r="DZ7" s="38" t="s">
        <v>102</v>
      </c>
      <c r="EA7" s="38" t="s">
        <v>102</v>
      </c>
      <c r="EB7" s="38" t="s">
        <v>102</v>
      </c>
      <c r="EC7" s="38" t="s">
        <v>102</v>
      </c>
      <c r="ED7" s="38" t="s">
        <v>102</v>
      </c>
      <c r="EE7" s="38" t="s">
        <v>102</v>
      </c>
      <c r="EF7" s="38" t="s">
        <v>102</v>
      </c>
      <c r="EG7" s="38" t="s">
        <v>102</v>
      </c>
      <c r="EH7" s="38" t="s">
        <v>102</v>
      </c>
      <c r="EI7" s="38" t="s">
        <v>102</v>
      </c>
      <c r="EJ7" s="38" t="s">
        <v>102</v>
      </c>
      <c r="EK7" s="38" t="s">
        <v>102</v>
      </c>
      <c r="EL7" s="38" t="s">
        <v>102</v>
      </c>
      <c r="EM7" s="38" t="s">
        <v>102</v>
      </c>
      <c r="EN7" s="38" t="s">
        <v>102</v>
      </c>
      <c r="EO7" s="38" t="s">
        <v>102</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2">
      <c r="B11">
        <v>4</v>
      </c>
      <c r="C11">
        <v>3</v>
      </c>
      <c r="D11">
        <v>2</v>
      </c>
      <c r="E11">
        <v>1</v>
      </c>
      <c r="F11">
        <v>0</v>
      </c>
      <c r="G11" t="s">
        <v>108</v>
      </c>
    </row>
    <row r="12" spans="1:148" x14ac:dyDescent="0.2">
      <c r="B12">
        <v>1</v>
      </c>
      <c r="C12">
        <v>1</v>
      </c>
      <c r="D12">
        <v>1</v>
      </c>
      <c r="E12">
        <v>1</v>
      </c>
      <c r="F12">
        <v>2</v>
      </c>
      <c r="G12" t="s">
        <v>109</v>
      </c>
    </row>
    <row r="13" spans="1:148" x14ac:dyDescent="0.2">
      <c r="B13" t="s">
        <v>110</v>
      </c>
      <c r="C13" t="s">
        <v>111</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2022-01-31T06:25:19Z</cp:lastPrinted>
  <dcterms:created xsi:type="dcterms:W3CDTF">2021-12-03T07:40:14Z</dcterms:created>
  <dcterms:modified xsi:type="dcterms:W3CDTF">2022-02-21T04:41:14Z</dcterms:modified>
  <cp:category/>
</cp:coreProperties>
</file>