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2特環下水\"/>
    </mc:Choice>
  </mc:AlternateContent>
  <xr:revisionPtr revIDLastSave="0" documentId="13_ncr:1_{37896640-B473-47B6-90BF-9E7918738585}" xr6:coauthVersionLast="47" xr6:coauthVersionMax="47" xr10:uidLastSave="{00000000-0000-0000-0000-000000000000}"/>
  <workbookProtection workbookAlgorithmName="SHA-512" workbookHashValue="JUrK3QNA55WZfCI0AwpXuE9Q0V1c4JhHEj9ZfJ+yMlDwUv7IRCgUIkh3WrFmaMGymKvY1IelEm8d9mgXiz3Hjg==" workbookSaltValue="9LvDLl2irfI3XlBDuptha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T6" i="5"/>
  <c r="AT8" i="4" s="1"/>
  <c r="S6" i="5"/>
  <c r="AL8" i="4" s="1"/>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AL10" i="4"/>
  <c r="W10" i="4"/>
  <c r="BB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<sst xmlns="http://schemas.openxmlformats.org/spreadsheetml/2006/main" count="236" uniqueCount="120">
  <si>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</si>
  <si>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</si>
  <si>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</si>
  <si>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</si>
  <si>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</si>
  <si>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</si>
  <si>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</si>
  <si>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</si>
  <si>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</si>
  <si>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</si>
  <si>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</si>
  <si>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</si>
  <si>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</si>
  <si>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</si>
  <si>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</si>
  <si>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</si>
  <si>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</si>
  <si>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</si>
  <si>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</si>
  <si>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</si>
  <si>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</si>
  <si>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</si>
  <si>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</si>
  <si>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</si>
  <si>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</si>
  <si>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</si>
  <si>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</si>
  <si>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</si>
  <si>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</si>
  <si>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</si>
  <si>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</si>
  <si>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</si>
  <si>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</si>
  <si>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</si>
  <si>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</si>
  <si>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</si>
  <si>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</si>
  <si>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</si>
  <si>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</si>
  <si>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</si>
  <si>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</si>
  <si>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</si>
  <si>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</si>
  <si>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</si>
  <si>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</si>
  <si>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</si>
  <si>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</si>
  <si>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</si>
  <si>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</si>
  <si>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</si>
  <si>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</si>
  <si>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</si>
  <si>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</si>
  <si>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</si>
  <si>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</si>
  <si>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</si>
  <si>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</si>
  <si>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</si>
  <si>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</si>
  <si>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</si>
  <si>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</si>
  <si>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</si>
  <si>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</si>
  <si>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</si>
  <si>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</si>
  <si>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</si>
  <si>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</si>
  <si>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</si>
  <si>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</si>
  <si>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</si>
  <si>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</si>
  <si>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</si>
  <si>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</si>
  <si>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</si>
  <si>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</si>
  <si>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</si>
  <si>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</si>
  <si>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</si>
  <si>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</si>
  <si>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</si>
  <si>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</si>
  <si>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</si>
  <si>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</si>
  <si>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</si>
  <si>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</si>
  <si>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</si>
  <si>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</si>
  <si>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</si>
  <si>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</si>
  <si>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</si>
  <si>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</si>
  <si>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</si>
  <si>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</si>
  <si>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</si>
  <si>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</si>
  <si>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</si>
  <si>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</si>
  <si>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</si>
  <si>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</si>
  <si>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</si>
  <si>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</si>
  <si>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</si>
  <si>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</si>
  <si>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</si>
  <si>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</si>
  <si>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</si>
  <si>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</si>
  <si>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</si>
  <si>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</si>
  <si>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</si>
  <si>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</si>
  <si>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</si>
  <si>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</si>
  <si>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</si>
  <si>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</si>
  <si>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</si>
  <si>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</si>
  <si>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供用開始から１８年経過しておりますが、管渠については大きな問題となるような老朽化はありませ。マンホールポンプについては更新時期にきているため、重要度の高いポンプから計画に更新を行う予定です。
　浄化センターの電気設備については令和３年度に更新を行いますが、機械設備等については今後更新時期になるため、財源確保が必要になります。</t>
    <rPh sb="10" eb="12">
      <t>ケイカ</t>
    </rPh>
    <rPh sb="20" eb="22">
      <t>カンキョ</t>
    </rPh>
    <rPh sb="27" eb="28">
      <t>オオ</t>
    </rPh>
    <rPh sb="30" eb="32">
      <t>モンダイ</t>
    </rPh>
    <rPh sb="38" eb="41">
      <t>ロウキュウカ</t>
    </rPh>
    <rPh sb="60" eb="62">
      <t>コウシン</t>
    </rPh>
    <rPh sb="62" eb="64">
      <t>ジキ</t>
    </rPh>
    <rPh sb="72" eb="75">
      <t>ジュウヨウド</t>
    </rPh>
    <rPh sb="76" eb="77">
      <t>タカ</t>
    </rPh>
    <rPh sb="86" eb="88">
      <t>コウシン</t>
    </rPh>
    <rPh sb="89" eb="90">
      <t>オコナ</t>
    </rPh>
    <rPh sb="91" eb="93">
      <t>ヨテイ</t>
    </rPh>
    <rPh sb="105" eb="107">
      <t>デンキ</t>
    </rPh>
    <rPh sb="107" eb="109">
      <t>セツビ</t>
    </rPh>
    <rPh sb="114" eb="116">
      <t>レイワ</t>
    </rPh>
    <rPh sb="117" eb="119">
      <t>ネンド</t>
    </rPh>
    <rPh sb="120" eb="122">
      <t>コウシン</t>
    </rPh>
    <rPh sb="123" eb="124">
      <t>オコナ</t>
    </rPh>
    <rPh sb="129" eb="131">
      <t>キカイ</t>
    </rPh>
    <rPh sb="133" eb="134">
      <t>トウ</t>
    </rPh>
    <rPh sb="139" eb="141">
      <t>コンゴ</t>
    </rPh>
    <rPh sb="143" eb="145">
      <t>ジキ</t>
    </rPh>
    <rPh sb="156" eb="158">
      <t>ヒツヨウ</t>
    </rPh>
    <phoneticPr fontId="4"/>
  </si>
  <si>
    <t>　一般会計繰入金など使用料以外の収入への依存度が大きいことから、経営の健全性を高めるためにも、汚水処理原価を考慮した適切な料金水準についての検討が必要であります。
　管渠、施設設備等の老朽化に対応するため、浄化センターのストックマネジメント計画に基づき、限られた財源の中で優先順位を付けた更新も必要となってきます。
　平成３０年度から経営戦略を基に料金等審議会で料金改定について審議を行い、令和２年度より改定を行いました。</t>
    <rPh sb="192" eb="193">
      <t>オコナ</t>
    </rPh>
    <rPh sb="195" eb="197">
      <t>レイワ</t>
    </rPh>
    <rPh sb="198" eb="200">
      <t>ネンド</t>
    </rPh>
    <rPh sb="202" eb="204">
      <t>カイテイ</t>
    </rPh>
    <rPh sb="205" eb="206">
      <t>オコナ</t>
    </rPh>
    <phoneticPr fontId="4"/>
  </si>
  <si>
    <t>　町民の生活改善と小丸川の水質保全を目的に、特定環境保全公共下水道として整備されたこともあり、当初より低料金で加入促進を図ってきました。そのため、「①収益的収支比率」が１００％を下回っており、経営の健全性が確保されているとはいえません。令和２年度より料金改定を行いましたが、悪化傾向にあります。使用料以外の収入への依存度が大きい事から、今後も適正な下水道使用料金についての見直しが必要であります。
　「⑤経費回収率」、「⑥汚水処理原価」は前年度より高くなっています。しかし、経営上の変化はありません。使用料で回収すべき経費を賄っておらず、依然として収支バランスを考慮した経営の効率性については改善する必要があります。
　「⑦施設利用率」は、類似団体平均値を上回っておりますが、下降傾向にあるため今後は施設の有効利用を検討する必要があります。
　「⑧水洗化率」も、９５．８５％と高いことから、使用料収入も大きく伸びないものとみています。そこで、適正な料金体制など料金改定を見据えた経営の健全性・効率性の改善が必要なことから、平成３０年度に今後１０年間の収支計画を盛込んだ経営戦略を策定し、料金等審議会において適正な使用料金について審議し、令和２年度より改定を行いました。</t>
    <rPh sb="118" eb="120">
      <t>レイワ</t>
    </rPh>
    <rPh sb="121" eb="123">
      <t>ネンド</t>
    </rPh>
    <rPh sb="125" eb="127">
      <t>リョウキン</t>
    </rPh>
    <rPh sb="127" eb="129">
      <t>カイテイ</t>
    </rPh>
    <rPh sb="130" eb="131">
      <t>オコナ</t>
    </rPh>
    <rPh sb="168" eb="170">
      <t>コンゴ</t>
    </rPh>
    <rPh sb="225" eb="226">
      <t>タカ</t>
    </rPh>
    <rPh sb="270" eb="272">
      <t>イゼン</t>
    </rPh>
    <rPh sb="340" eb="342">
      <t>カコウ</t>
    </rPh>
    <rPh sb="342" eb="344">
      <t>ケイコウ</t>
    </rPh>
    <rPh sb="360" eb="362">
      <t>ケントウ</t>
    </rPh>
    <rPh sb="364" eb="366">
      <t>ヒツヨウ</t>
    </rPh>
    <rPh sb="398" eb="401">
      <t>シヨウリョウ</t>
    </rPh>
    <rPh sb="521" eb="523">
      <t>レイワ</t>
    </rPh>
    <rPh sb="524" eb="526">
      <t>ネンド</t>
    </rPh>
    <rPh sb="528" eb="530">
      <t>カイテイ</t>
    </rPh>
    <rPh sb="531" eb="53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</si>
</sst>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0.28999999999999998</c:v>
                </c:pt>
                <c:pt idx="1">
                  <c:v>0</c:v>
                </c:pt>
                <c:pt idx="2">
                  <c:v>0</c:v>
                </c:pt>
                <c:pt idx="3">
                  <c:v>0</c:v>
                </c:pt>
                <c:pt idx="4">
                  <c:v>0</c:v>
                </c:pt>
              </c:numCache>
            </c:numRef>
          </c:val>
          <c:extLst>
            <c:ext xmlns:c16="http://schemas.microsoft.com/office/drawing/2014/chart" uri="{C3380CC4-5D6E-409C-BE32-E72D297353CC}">
              <c16:uniqueId val="{00000000-0C19-44E8-B535-EDF2EBD7294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0.13</c:v>
                </c:pt>
                <c:pt idx="3">
                  <c:v>0.36</c:v>
                </c:pt>
                <c:pt idx="4">
                  <c:v>0.39</c:v>
                </c:pt>
              </c:numCache>
            </c:numRef>
          </c:val>
          <c:smooth val="0"/>
          <c:extLst>
            <c:ext xmlns:c16="http://schemas.microsoft.com/office/drawing/2014/chart" uri="{C3380CC4-5D6E-409C-BE32-E72D297353CC}">
              <c16:uniqueId val="{00000001-0C19-44E8-B535-EDF2EBD7294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45.41</c:v>
                </c:pt>
                <c:pt idx="1">
                  <c:v>45.73</c:v>
                </c:pt>
                <c:pt idx="2">
                  <c:v>46.49</c:v>
                </c:pt>
                <c:pt idx="3">
                  <c:v>44.86</c:v>
                </c:pt>
                <c:pt idx="4">
                  <c:v>43.73</c:v>
                </c:pt>
              </c:numCache>
            </c:numRef>
          </c:val>
          <c:extLst>
            <c:ext xmlns:c16="http://schemas.microsoft.com/office/drawing/2014/chart" uri="{C3380CC4-5D6E-409C-BE32-E72D297353CC}">
              <c16:uniqueId val="{00000000-267F-4329-99A9-14A30DD48A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42.56</c:v>
                </c:pt>
                <c:pt idx="3">
                  <c:v>42.47</c:v>
                </c:pt>
                <c:pt idx="4">
                  <c:v>42.4</c:v>
                </c:pt>
              </c:numCache>
            </c:numRef>
          </c:val>
          <c:smooth val="0"/>
          <c:extLst>
            <c:ext xmlns:c16="http://schemas.microsoft.com/office/drawing/2014/chart" uri="{C3380CC4-5D6E-409C-BE32-E72D297353CC}">
              <c16:uniqueId val="{00000001-267F-4329-99A9-14A30DD48A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94.25</c:v>
                </c:pt>
                <c:pt idx="1">
                  <c:v>94.8</c:v>
                </c:pt>
                <c:pt idx="2">
                  <c:v>95.33</c:v>
                </c:pt>
                <c:pt idx="3">
                  <c:v>95.87</c:v>
                </c:pt>
                <c:pt idx="4">
                  <c:v>95.85</c:v>
                </c:pt>
              </c:numCache>
            </c:numRef>
          </c:val>
          <c:extLst>
            <c:ext xmlns:c16="http://schemas.microsoft.com/office/drawing/2014/chart" uri="{C3380CC4-5D6E-409C-BE32-E72D297353CC}">
              <c16:uniqueId val="{00000000-1A46-4224-BF5A-17972777D06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83.32</c:v>
                </c:pt>
                <c:pt idx="3">
                  <c:v>83.75</c:v>
                </c:pt>
                <c:pt idx="4">
                  <c:v>84.19</c:v>
                </c:pt>
              </c:numCache>
            </c:numRef>
          </c:val>
          <c:smooth val="0"/>
          <c:extLst>
            <c:ext xmlns:c16="http://schemas.microsoft.com/office/drawing/2014/chart" uri="{C3380CC4-5D6E-409C-BE32-E72D297353CC}">
              <c16:uniqueId val="{00000001-1A46-4224-BF5A-17972777D06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60.57</c:v>
                </c:pt>
                <c:pt idx="1">
                  <c:v>58</c:v>
                </c:pt>
                <c:pt idx="2">
                  <c:v>53.47</c:v>
                </c:pt>
                <c:pt idx="3">
                  <c:v>52.22</c:v>
                </c:pt>
                <c:pt idx="4">
                  <c:v>47.06</c:v>
                </c:pt>
              </c:numCache>
            </c:numRef>
          </c:val>
          <c:extLst>
            <c:ext xmlns:c16="http://schemas.microsoft.com/office/drawing/2014/chart" uri="{C3380CC4-5D6E-409C-BE32-E72D297353CC}">
              <c16:uniqueId val="{00000000-6E28-4838-AE0C-DDC25EB4351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28-4838-AE0C-DDC25EB4351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01-4E47-A79E-1808AFD3CFE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01-4E47-A79E-1808AFD3CFE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F4-480D-86A2-C3AAF46F2F0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F4-480D-86A2-C3AAF46F2F0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47-4247-9BA6-BA64C78530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47-4247-9BA6-BA64C78530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FA-42A6-8F15-E02E003882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FA-42A6-8F15-E02E003882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6B-4D38-81DF-9F2CF19E90E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1194.1500000000001</c:v>
                </c:pt>
                <c:pt idx="3">
                  <c:v>1206.79</c:v>
                </c:pt>
                <c:pt idx="4">
                  <c:v>1258.43</c:v>
                </c:pt>
              </c:numCache>
            </c:numRef>
          </c:val>
          <c:smooth val="0"/>
          <c:extLst>
            <c:ext xmlns:c16="http://schemas.microsoft.com/office/drawing/2014/chart" uri="{C3380CC4-5D6E-409C-BE32-E72D297353CC}">
              <c16:uniqueId val="{00000001-0B6B-4D38-81DF-9F2CF19E90E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31.24</c:v>
                </c:pt>
                <c:pt idx="1">
                  <c:v>66.02</c:v>
                </c:pt>
                <c:pt idx="2">
                  <c:v>23.17</c:v>
                </c:pt>
                <c:pt idx="3">
                  <c:v>22.76</c:v>
                </c:pt>
                <c:pt idx="4">
                  <c:v>27.65</c:v>
                </c:pt>
              </c:numCache>
            </c:numRef>
          </c:val>
          <c:extLst>
            <c:ext xmlns:c16="http://schemas.microsoft.com/office/drawing/2014/chart" uri="{C3380CC4-5D6E-409C-BE32-E72D297353CC}">
              <c16:uniqueId val="{00000000-B15A-428D-B96C-5E28A46F7B3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72.260000000000005</c:v>
                </c:pt>
                <c:pt idx="3">
                  <c:v>71.84</c:v>
                </c:pt>
                <c:pt idx="4">
                  <c:v>73.36</c:v>
                </c:pt>
              </c:numCache>
            </c:numRef>
          </c:val>
          <c:smooth val="0"/>
          <c:extLst>
            <c:ext xmlns:c16="http://schemas.microsoft.com/office/drawing/2014/chart" uri="{C3380CC4-5D6E-409C-BE32-E72D297353CC}">
              <c16:uniqueId val="{00000001-B15A-428D-B96C-5E28A46F7B3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315.47000000000003</c:v>
                </c:pt>
                <c:pt idx="1">
                  <c:v>150</c:v>
                </c:pt>
                <c:pt idx="2">
                  <c:v>427.9</c:v>
                </c:pt>
                <c:pt idx="3">
                  <c:v>432.95</c:v>
                </c:pt>
                <c:pt idx="4">
                  <c:v>455.12</c:v>
                </c:pt>
              </c:numCache>
            </c:numRef>
          </c:val>
          <c:extLst>
            <c:ext xmlns:c16="http://schemas.microsoft.com/office/drawing/2014/chart" uri="{C3380CC4-5D6E-409C-BE32-E72D297353CC}">
              <c16:uniqueId val="{00000000-9C8F-450E-97FC-30FE9C05D7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230.02</c:v>
                </c:pt>
                <c:pt idx="3">
                  <c:v>228.47</c:v>
                </c:pt>
                <c:pt idx="4">
                  <c:v>224.88</c:v>
                </c:pt>
              </c:numCache>
            </c:numRef>
          </c:val>
          <c:smooth val="0"/>
          <c:extLst>
            <c:ext xmlns:c16="http://schemas.microsoft.com/office/drawing/2014/chart" uri="{C3380CC4-5D6E-409C-BE32-E72D297353CC}">
              <c16:uniqueId val="{00000001-9C8F-450E-97FC-30FE9C05D7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H90" sqref="BH90"/>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木城町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5081</v>
      </c>
      <c r="AM8" s="51"/>
      <c r="AN8" s="51"/>
      <c r="AO8" s="51"/>
      <c r="AP8" s="51"/>
      <c r="AQ8" s="51"/>
      <c r="AR8" s="51"/>
      <c r="AS8" s="51"/>
      <c r="AT8" s="46">
        <f>データ!T6</f>
        <v>145.96</v>
      </c>
      <c r="AU8" s="46"/>
      <c r="AV8" s="46"/>
      <c r="AW8" s="46"/>
      <c r="AX8" s="46"/>
      <c r="AY8" s="46"/>
      <c r="AZ8" s="46"/>
      <c r="BA8" s="46"/>
      <c r="BB8" s="46">
        <f>データ!U6</f>
        <v>34.81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71.63</v>
      </c>
      <c r="Q10" s="46"/>
      <c r="R10" s="46"/>
      <c r="S10" s="46"/>
      <c r="T10" s="46"/>
      <c r="U10" s="46"/>
      <c r="V10" s="46"/>
      <c r="W10" s="46">
        <f>データ!Q6</f>
        <v>108.59</v>
      </c>
      <c r="X10" s="46"/>
      <c r="Y10" s="46"/>
      <c r="Z10" s="46"/>
      <c r="AA10" s="46"/>
      <c r="AB10" s="46"/>
      <c r="AC10" s="46"/>
      <c r="AD10" s="51">
        <f>データ!R6</f>
        <v>2244</v>
      </c>
      <c r="AE10" s="51"/>
      <c r="AF10" s="51"/>
      <c r="AG10" s="51"/>
      <c r="AH10" s="51"/>
      <c r="AI10" s="51"/>
      <c r="AJ10" s="51"/>
      <c r="AK10" s="2"/>
      <c r="AL10" s="51">
        <f>データ!V6</f>
        <v>3611</v>
      </c>
      <c r="AM10" s="51"/>
      <c r="AN10" s="51"/>
      <c r="AO10" s="51"/>
      <c r="AP10" s="51"/>
      <c r="AQ10" s="51"/>
      <c r="AR10" s="51"/>
      <c r="AS10" s="51"/>
      <c r="AT10" s="46">
        <f>データ!W6</f>
        <v>1.27</v>
      </c>
      <c r="AU10" s="46"/>
      <c r="AV10" s="46"/>
      <c r="AW10" s="46"/>
      <c r="AX10" s="46"/>
      <c r="AY10" s="46"/>
      <c r="AZ10" s="46"/>
      <c r="BA10" s="46"/>
      <c r="BB10" s="46">
        <f>データ!X6</f>
        <v>2843.31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2">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118</v>
      </c>
      <c r="BM66" s="70"/>
      <c r="BN66" s="70"/>
      <c r="BO66" s="70"/>
      <c r="BP66" s="70"/>
      <c r="BQ66" s="70"/>
      <c r="BR66" s="70"/>
      <c r="BS66" s="70"/>
      <c r="BT66" s="70"/>
      <c r="BU66" s="70"/>
      <c r="BV66" s="70"/>
      <c r="BW66" s="70"/>
      <c r="BX66" s="70"/>
      <c r="BY66" s="70"/>
      <c r="BZ66" s="7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hwJvFaPBsithT/3156nHrZFQW0fsDkgOBgwpBB4OzivlNWR8w+JAz80zU/Cz/KsaFOr3P2HEjR1rHw+NxsfyJg==" saltValue="3ySOtspQCtbFTuE/pWu+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454044</v>
      </c>
      <c r="D6" s="33">
        <f t="shared" si="3"/>
        <v>47</v>
      </c>
      <c r="E6" s="33">
        <f t="shared" si="3"/>
        <v>17</v>
      </c>
      <c r="F6" s="33">
        <f t="shared" si="3"/>
        <v>4</v>
      </c>
      <c r="G6" s="33">
        <f t="shared" si="3"/>
        <v>0</v>
      </c>
      <c r="H6" s="33" t="str">
        <f t="shared" si="3"/>
        <v>宮崎県　木城町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71.63</v>
      </c>
      <c r="Q6" s="34">
        <f t="shared" si="3"/>
        <v>108.59</v>
      </c>
      <c r="R6" s="34">
        <f t="shared" si="3"/>
        <v>2244</v>
      </c>
      <c r="S6" s="34">
        <f t="shared" si="3"/>
        <v>5081</v>
      </c>
      <c r="T6" s="34">
        <f t="shared" si="3"/>
        <v>145.96</v>
      </c>
      <c r="U6" s="34">
        <f t="shared" si="3"/>
        <v>34.81</v>
      </c>
      <c r="V6" s="34">
        <f t="shared" si="3"/>
        <v>3611</v>
      </c>
      <c r="W6" s="34">
        <f t="shared" si="3"/>
        <v>1.27</v>
      </c>
      <c r="X6" s="34">
        <f t="shared" si="3"/>
        <v>2843.31</v>
      </c>
      <c r="Y6" s="35">
        <f>IF(Y7="",NA(),Y7)</f>
        <v>60.57</v>
      </c>
      <c r="Z6" s="35">
        <f t="shared" ref="Z6:AH6" si="4">IF(Z7="",NA(),Z7)</f>
        <v>58</v>
      </c>
      <c r="AA6" s="35">
        <f t="shared" si="4"/>
        <v>53.47</v>
      </c>
      <c r="AB6" s="35">
        <f t="shared" si="4"/>
        <v>52.22</v>
      </c>
      <c r="AC6" s="35">
        <f t="shared" si="4"/>
        <v>47.06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1592.72</v>
      </c>
      <c r="BL6" s="35">
        <f t="shared" si="7"/>
        <v>1223.96</v>
      </c>
      <c r="BM6" s="35">
        <f t="shared" si="7"/>
        <v>1194.1500000000001</v>
      </c>
      <c r="BN6" s="35">
        <f t="shared" si="7"/>
        <v>1206.79</v>
      </c>
      <c r="BO6" s="35">
        <f t="shared" si="7"/>
        <v>1258.43</v>
      </c>
      <c r="BP6" s="34" t="str">
        <f>IF(BP7="","",IF(BP7="-","【-】","【"&amp;SUBSTITUTE(TEXT(BP7,"#,##0.00"),"-","△")&amp;"】"))</f>
        <v>【1,260.21】</v>
      </c>
      <c r="BQ6" s="35">
        <f>IF(BQ7="",NA(),BQ7)</f>
        <v>31.24</v>
      </c>
      <c r="BR6" s="35">
        <f t="shared" ref="BR6:BZ6" si="8">IF(BR7="",NA(),BR7)</f>
        <v>66.02</v>
      </c>
      <c r="BS6" s="35">
        <f t="shared" si="8"/>
        <v>23.17</v>
      </c>
      <c r="BT6" s="35">
        <f t="shared" si="8"/>
        <v>22.76</v>
      </c>
      <c r="BU6" s="35">
        <f t="shared" si="8"/>
        <v>27.65</v>
      </c>
      <c r="BV6" s="35">
        <f t="shared" si="8"/>
        <v>53.7</v>
      </c>
      <c r="BW6" s="35">
        <f t="shared" si="8"/>
        <v>61.54</v>
      </c>
      <c r="BX6" s="35">
        <f t="shared" si="8"/>
        <v>72.260000000000005</v>
      </c>
      <c r="BY6" s="35">
        <f t="shared" si="8"/>
        <v>71.84</v>
      </c>
      <c r="BZ6" s="35">
        <f t="shared" si="8"/>
        <v>73.36</v>
      </c>
      <c r="CA6" s="34" t="str">
        <f>IF(CA7="","",IF(CA7="-","【-】","【"&amp;SUBSTITUTE(TEXT(CA7,"#,##0.00"),"-","△")&amp;"】"))</f>
        <v>【75.29】</v>
      </c>
      <c r="CB6" s="35">
        <f>IF(CB7="",NA(),CB7)</f>
        <v>315.47000000000003</v>
      </c>
      <c r="CC6" s="35">
        <f t="shared" ref="CC6:CK6" si="9">IF(CC7="",NA(),CC7)</f>
        <v>150</v>
      </c>
      <c r="CD6" s="35">
        <f t="shared" si="9"/>
        <v>427.9</v>
      </c>
      <c r="CE6" s="35">
        <f t="shared" si="9"/>
        <v>432.95</v>
      </c>
      <c r="CF6" s="35">
        <f t="shared" si="9"/>
        <v>455.12</v>
      </c>
      <c r="CG6" s="35">
        <f t="shared" si="9"/>
        <v>300.35000000000002</v>
      </c>
      <c r="CH6" s="35">
        <f t="shared" si="9"/>
        <v>267.86</v>
      </c>
      <c r="CI6" s="35">
        <f t="shared" si="9"/>
        <v>230.02</v>
      </c>
      <c r="CJ6" s="35">
        <f t="shared" si="9"/>
        <v>228.47</v>
      </c>
      <c r="CK6" s="35">
        <f t="shared" si="9"/>
        <v>224.88</v>
      </c>
      <c r="CL6" s="34" t="str">
        <f>IF(CL7="","",IF(CL7="-","【-】","【"&amp;SUBSTITUTE(TEXT(CL7,"#,##0.00"),"-","△")&amp;"】"))</f>
        <v>【215.41】</v>
      </c>
      <c r="CM6" s="35">
        <f>IF(CM7="",NA(),CM7)</f>
        <v>45.41</v>
      </c>
      <c r="CN6" s="35">
        <f t="shared" ref="CN6:CV6" si="10">IF(CN7="",NA(),CN7)</f>
        <v>45.73</v>
      </c>
      <c r="CO6" s="35">
        <f t="shared" si="10"/>
        <v>46.49</v>
      </c>
      <c r="CP6" s="35">
        <f t="shared" si="10"/>
        <v>44.86</v>
      </c>
      <c r="CQ6" s="35">
        <f t="shared" si="10"/>
        <v>43.73</v>
      </c>
      <c r="CR6" s="35">
        <f t="shared" si="10"/>
        <v>37.72</v>
      </c>
      <c r="CS6" s="35">
        <f t="shared" si="10"/>
        <v>37.08</v>
      </c>
      <c r="CT6" s="35">
        <f t="shared" si="10"/>
        <v>42.56</v>
      </c>
      <c r="CU6" s="35">
        <f t="shared" si="10"/>
        <v>42.47</v>
      </c>
      <c r="CV6" s="35">
        <f t="shared" si="10"/>
        <v>42.4</v>
      </c>
      <c r="CW6" s="34" t="str">
        <f>IF(CW7="","",IF(CW7="-","【-】","【"&amp;SUBSTITUTE(TEXT(CW7,"#,##0.00"),"-","△")&amp;"】"))</f>
        <v>【42.90】</v>
      </c>
      <c r="CX6" s="35">
        <f>IF(CX7="",NA(),CX7)</f>
        <v>94.25</v>
      </c>
      <c r="CY6" s="35">
        <f t="shared" ref="CY6:DG6" si="11">IF(CY7="",NA(),CY7)</f>
        <v>94.8</v>
      </c>
      <c r="CZ6" s="35">
        <f t="shared" si="11"/>
        <v>95.33</v>
      </c>
      <c r="DA6" s="35">
        <f t="shared" si="11"/>
        <v>95.87</v>
      </c>
      <c r="DB6" s="35">
        <f t="shared" si="11"/>
        <v>95.85</v>
      </c>
      <c r="DC6" s="35">
        <f t="shared" si="11"/>
        <v>68.459999999999994</v>
      </c>
      <c r="DD6" s="35">
        <f t="shared" si="11"/>
        <v>67.22</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0.28999999999999998</v>
      </c>
      <c r="EF6" s="34">
        <f t="shared" ref="EF6:EN6" si="14">IF(EF7="",NA(),EF7)</f>
        <v>0</v>
      </c>
      <c r="EG6" s="34">
        <f t="shared" si="14"/>
        <v>0</v>
      </c>
      <c r="EH6" s="34">
        <f t="shared" si="14"/>
        <v>0</v>
      </c>
      <c r="EI6" s="34">
        <f t="shared" si="14"/>
        <v>0</v>
      </c>
      <c r="EJ6" s="35">
        <f t="shared" si="14"/>
        <v>0.13</v>
      </c>
      <c r="EK6" s="35">
        <f t="shared" si="14"/>
        <v>0.13</v>
      </c>
      <c r="EL6" s="35">
        <f t="shared" si="14"/>
        <v>0.13</v>
      </c>
      <c r="EM6" s="35">
        <f t="shared" si="14"/>
        <v>0.36</v>
      </c>
      <c r="EN6" s="35">
        <f t="shared" si="14"/>
        <v>0.39</v>
      </c>
      <c r="EO6" s="34" t="str">
        <f>IF(EO7="","",IF(EO7="-","【-】","【"&amp;SUBSTITUTE(TEXT(EO7,"#,##0.00"),"-","△")&amp;"】"))</f>
        <v>【0.30】</v>
      </c>
    </row>
    <row r="7" spans="1:145" s="36" customFormat="1" x14ac:dyDescent="0.2">
      <c r="A7" s="28"/>
      <c r="B7" s="37">
        <v>2020</v>
      </c>
      <c r="C7" s="37">
        <v>454044</v>
      </c>
      <c r="D7" s="37">
        <v>47</v>
      </c>
      <c r="E7" s="37">
        <v>17</v>
      </c>
      <c r="F7" s="37">
        <v>4</v>
      </c>
      <c r="G7" s="37">
        <v>0</v>
      </c>
      <c r="H7" s="37" t="s">
        <v>98</v>
      </c>
      <c r="I7" s="37" t="s">
        <v>99</v>
      </c>
      <c r="J7" s="37" t="s">
        <v>100</v>
      </c>
      <c r="K7" s="37" t="s">
        <v>101</v>
      </c>
      <c r="L7" s="37" t="s">
        <v>102</v>
      </c>
      <c r="M7" s="37" t="s">
        <v>103</v>
      </c>
      <c r="N7" s="38" t="s">
        <v>104</v>
      </c>
      <c r="O7" s="38" t="s">
        <v>105</v>
      </c>
      <c r="P7" s="38">
        <v>71.63</v>
      </c>
      <c r="Q7" s="38">
        <v>108.59</v>
      </c>
      <c r="R7" s="38">
        <v>2244</v>
      </c>
      <c r="S7" s="38">
        <v>5081</v>
      </c>
      <c r="T7" s="38">
        <v>145.96</v>
      </c>
      <c r="U7" s="38">
        <v>34.81</v>
      </c>
      <c r="V7" s="38">
        <v>3611</v>
      </c>
      <c r="W7" s="38">
        <v>1.27</v>
      </c>
      <c r="X7" s="38">
        <v>2843.31</v>
      </c>
      <c r="Y7" s="38">
        <v>60.57</v>
      </c>
      <c r="Z7" s="38">
        <v>58</v>
      </c>
      <c r="AA7" s="38">
        <v>53.47</v>
      </c>
      <c r="AB7" s="38">
        <v>52.22</v>
      </c>
      <c r="AC7" s="38">
        <v>47.06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1592.72</v>
      </c>
      <c r="BL7" s="38">
        <v>1223.96</v>
      </c>
      <c r="BM7" s="38">
        <v>1194.1500000000001</v>
      </c>
      <c r="BN7" s="38">
        <v>1206.79</v>
      </c>
      <c r="BO7" s="38">
        <v>1258.43</v>
      </c>
      <c r="BP7" s="38">
        <v>1260.21</v>
      </c>
      <c r="BQ7" s="38">
        <v>31.24</v>
      </c>
      <c r="BR7" s="38">
        <v>66.02</v>
      </c>
      <c r="BS7" s="38">
        <v>23.17</v>
      </c>
      <c r="BT7" s="38">
        <v>22.76</v>
      </c>
      <c r="BU7" s="38">
        <v>27.65</v>
      </c>
      <c r="BV7" s="38">
        <v>53.7</v>
      </c>
      <c r="BW7" s="38">
        <v>61.54</v>
      </c>
      <c r="BX7" s="38">
        <v>72.260000000000005</v>
      </c>
      <c r="BY7" s="38">
        <v>71.84</v>
      </c>
      <c r="BZ7" s="38">
        <v>73.36</v>
      </c>
      <c r="CA7" s="38">
        <v>75.290000000000006</v>
      </c>
      <c r="CB7" s="38">
        <v>315.47000000000003</v>
      </c>
      <c r="CC7" s="38">
        <v>150</v>
      </c>
      <c r="CD7" s="38">
        <v>427.9</v>
      </c>
      <c r="CE7" s="38">
        <v>432.95</v>
      </c>
      <c r="CF7" s="38">
        <v>455.12</v>
      </c>
      <c r="CG7" s="38">
        <v>300.35000000000002</v>
      </c>
      <c r="CH7" s="38">
        <v>267.86</v>
      </c>
      <c r="CI7" s="38">
        <v>230.02</v>
      </c>
      <c r="CJ7" s="38">
        <v>228.47</v>
      </c>
      <c r="CK7" s="38">
        <v>224.88</v>
      </c>
      <c r="CL7" s="38">
        <v>215.41</v>
      </c>
      <c r="CM7" s="38">
        <v>45.41</v>
      </c>
      <c r="CN7" s="38">
        <v>45.73</v>
      </c>
      <c r="CO7" s="38">
        <v>46.49</v>
      </c>
      <c r="CP7" s="38">
        <v>44.86</v>
      </c>
      <c r="CQ7" s="38">
        <v>43.73</v>
      </c>
      <c r="CR7" s="38">
        <v>37.72</v>
      </c>
      <c r="CS7" s="38">
        <v>37.08</v>
      </c>
      <c r="CT7" s="38">
        <v>42.56</v>
      </c>
      <c r="CU7" s="38">
        <v>42.47</v>
      </c>
      <c r="CV7" s="38">
        <v>42.4</v>
      </c>
      <c r="CW7" s="38">
        <v>42.9</v>
      </c>
      <c r="CX7" s="38">
        <v>94.25</v>
      </c>
      <c r="CY7" s="38">
        <v>94.8</v>
      </c>
      <c r="CZ7" s="38">
        <v>95.33</v>
      </c>
      <c r="DA7" s="38">
        <v>95.87</v>
      </c>
      <c r="DB7" s="38">
        <v>95.85</v>
      </c>
      <c r="DC7" s="38">
        <v>68.459999999999994</v>
      </c>
      <c r="DD7" s="38">
        <v>67.22</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0.28999999999999998</v>
      </c>
      <c r="EF7" s="38">
        <v>0</v>
      </c>
      <c r="EG7" s="38">
        <v>0</v>
      </c>
      <c r="EH7" s="38">
        <v>0</v>
      </c>
      <c r="EI7" s="38">
        <v>0</v>
      </c>
      <c r="EJ7" s="38">
        <v>0.13</v>
      </c>
      <c r="EK7" s="38">
        <v>0.13</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2022-01-15T01:31:31Z</cp:lastPrinted>
  <dcterms:created xsi:type="dcterms:W3CDTF">2021-12-03T07:53:15Z</dcterms:created>
  <dcterms:modified xsi:type="dcterms:W3CDTF">2022-02-21T04:59:12Z</dcterms:modified>
  <cp:category/>
</cp:coreProperties>
</file>