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29"/>
  <workbookPr/>
  <mc:AlternateContent xmlns:mc="http://schemas.openxmlformats.org/markup-compatibility/2006">
    <mc:Choice Requires="x15">
      <x15ac:absPath xmlns:x15ac="http://schemas.microsoft.com/office/spreadsheetml/2010/11/ac" url="K:\05 財政・地方債担当\02 個別事業(現年分)フォルダ\03-02 【決　算】公営企業(現年分のみ)\01 各種照会・回答\220105【】公営企業に係る「経営比較分析表」の分析等について（照会）\03市町村→県\02法非適用\06下水道事業\05特排\"/>
    </mc:Choice>
  </mc:AlternateContent>
  <xr:revisionPtr revIDLastSave="0" documentId="13_ncr:1_{7BE0E503-097A-48A0-B421-8C7763B28A1A}" xr6:coauthVersionLast="47" xr6:coauthVersionMax="47" xr10:uidLastSave="{00000000-0000-0000-0000-000000000000}"/>
  <workbookProtection workbookAlgorithmName="SHA-512" workbookHashValue="uqBfCHOzQIen6qHd01IQE0eqTim1NwozyKqNectewpVmCtlueZqdGAewA1Nir27xItBgniIcQj+yJnND3XzwqA==" workbookSaltValue="bXuS2GEBxLaQe5XRCnBcMw==" workbookSpinCount="100000" lockStructure="1"/>
  <bookViews>
    <workbookView xWindow="-108" yWindow="-108" windowWidth="23256" windowHeight="12576"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W6" i="5"/>
  <c r="AT10" i="4" s="1"/>
  <c r="V6" i="5"/>
  <c r="U6" i="5"/>
  <c r="T6" i="5"/>
  <c r="S6" i="5"/>
  <c r="AL8" i="4" s="1"/>
  <c r="R6" i="5"/>
  <c r="AD10" i="4" s="1"/>
  <c r="Q6" i="5"/>
  <c r="P6" i="5"/>
  <c r="O6" i="5"/>
  <c r="I10" i="4" s="1"/>
  <c r="N6" i="5"/>
  <c r="M6" i="5"/>
  <c r="AD8" i="4" s="1"/>
  <c r="L6" i="5"/>
  <c r="W8" i="4" s="1"/>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BB10" i="4"/>
  <c r="AL10" i="4"/>
  <c r="W10" i="4"/>
  <c r="P10" i="4"/>
  <c r="B10" i="4"/>
  <c r="BB8" i="4"/>
  <c r="AT8" i="4"/>
  <c r="B8" i="4"/>
  <c r="B6" i="4"/>
</calcChain>
</file>

<file path=xl/sharedStrings.xml><?xml version="1.0" encoding="utf-8"?>
<sst xmlns="http://schemas.openxmlformats.org/spreadsheetml/2006/main" count="247" uniqueCount="121">
  <si>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</si>
  <si>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</si>
  <si>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</si>
  <si>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</si>
  <si>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</si>
  <si>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</si>
  <si>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</si>
  <si>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</si>
  <si>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</si>
  <si>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</si>
  <si>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</si>
  <si>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</si>
  <si>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</si>
  <si>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</si>
  <si>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</si>
  <si>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</si>
  <si>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</si>
  <si>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</si>
  <si>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</si>
  <si>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</si>
  <si>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</si>
  <si>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</si>
  <si>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</si>
  <si>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</si>
  <si>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</si>
  <si>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</si>
  <si>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</si>
  <si>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</si>
  <si>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</si>
  <si>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</si>
  <si>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</si>
  <si>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</si>
  <si>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</si>
  <si>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</si>
  <si>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</si>
  <si>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</si>
  <si>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</si>
  <si>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</si>
  <si>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</si>
  <si>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</si>
  <si>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</si>
  <si>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</si>
  <si>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</si>
  <si>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</si>
  <si>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</si>
  <si>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</si>
  <si>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</si>
  <si>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</si>
  <si>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</si>
  <si>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</si>
  <si>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</si>
  <si>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</si>
  <si>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</si>
  <si>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</si>
  <si>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</si>
  <si>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</si>
  <si>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</si>
  <si>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</si>
  <si>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</si>
  <si>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</si>
  <si>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</si>
  <si>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</si>
  <si>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</si>
  <si>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</si>
  <si>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</si>
  <si>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</si>
  <si>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</si>
  <si>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</si>
  <si>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</si>
  <si>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</si>
  <si>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</si>
  <si>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</si>
  <si>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</si>
  <si>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</si>
  <si>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</si>
  <si>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</si>
  <si>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</si>
  <si>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</si>
  <si>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</si>
  <si>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</si>
  <si>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</si>
  <si>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</si>
  <si>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</si>
  <si>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</si>
  <si>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</si>
  <si>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</si>
  <si>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</si>
  <si>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</si>
  <si>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</si>
  <si>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</si>
  <si>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</si>
  <si>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</si>
  <si>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</si>
  <si>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</si>
  <si>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</si>
  <si>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</si>
  <si>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</si>
  <si>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</si>
  <si>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</si>
  <si>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宮崎県　日南市</t>
  </si>
  <si>
    <t>法非適用</t>
  </si>
  <si>
    <t>下水道事業</t>
  </si>
  <si>
    <t>特定地域生活排水処理</t>
  </si>
  <si>
    <t>K3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</si>
  <si>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</si>
  <si>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</si>
  <si>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</si>
  <si>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</si>
  <si>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</si>
  <si>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</si>
  <si>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</si>
  <si>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</si>
  <si>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</si>
  <si>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</si>
  <si>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</si>
  <si>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</si>
  <si>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</si>
  <si>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</si>
  <si>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本事業の主な収入源は、使用料収入と建設改良に係る国交付金及び地方債となっています。また、使用料収入のほとんどが維持管理経費に充てられるため、修繕費や建設改良費を含めて黒字経営するには、一般会計からの繰入金が必至となっています。なお、使用料については、５年毎に見直しを検討することとしています。
　今後は、令和３年度に経営戦略を策定し、令和４年度から公営企業会計に移行することにより、経営状況を把握し、適正な経営管理に努めます。</t>
    <rPh sb="5" eb="6">
      <t>オモ</t>
    </rPh>
    <rPh sb="7" eb="10">
      <t>シュウニュウゲン</t>
    </rPh>
    <rPh sb="12" eb="15">
      <t>シヨウリョウ</t>
    </rPh>
    <rPh sb="15" eb="17">
      <t>シュウニュウ</t>
    </rPh>
    <rPh sb="18" eb="20">
      <t>ケンセツ</t>
    </rPh>
    <rPh sb="20" eb="22">
      <t>カイリョウ</t>
    </rPh>
    <rPh sb="23" eb="24">
      <t>カカ</t>
    </rPh>
    <rPh sb="25" eb="26">
      <t>クニ</t>
    </rPh>
    <rPh sb="26" eb="29">
      <t>コウフキン</t>
    </rPh>
    <rPh sb="29" eb="30">
      <t>オヨ</t>
    </rPh>
    <rPh sb="31" eb="34">
      <t>チホウサイ</t>
    </rPh>
    <rPh sb="45" eb="48">
      <t>シヨウリョウ</t>
    </rPh>
    <rPh sb="48" eb="50">
      <t>シュウニュウ</t>
    </rPh>
    <rPh sb="60" eb="62">
      <t>ケイヒ</t>
    </rPh>
    <rPh sb="63" eb="64">
      <t>ア</t>
    </rPh>
    <rPh sb="71" eb="74">
      <t>シュウゼンヒ</t>
    </rPh>
    <rPh sb="75" eb="77">
      <t>ケンセツ</t>
    </rPh>
    <rPh sb="77" eb="79">
      <t>カイリョウ</t>
    </rPh>
    <rPh sb="79" eb="80">
      <t>ヒ</t>
    </rPh>
    <rPh sb="81" eb="82">
      <t>フク</t>
    </rPh>
    <rPh sb="84" eb="86">
      <t>クロジ</t>
    </rPh>
    <rPh sb="86" eb="88">
      <t>ケイエイ</t>
    </rPh>
    <rPh sb="93" eb="95">
      <t>イッパン</t>
    </rPh>
    <rPh sb="95" eb="97">
      <t>カイケイ</t>
    </rPh>
    <rPh sb="100" eb="102">
      <t>クリイレ</t>
    </rPh>
    <rPh sb="102" eb="103">
      <t>キン</t>
    </rPh>
    <rPh sb="104" eb="106">
      <t>ヒッシ</t>
    </rPh>
    <rPh sb="117" eb="120">
      <t>シヨウリョウ</t>
    </rPh>
    <rPh sb="130" eb="132">
      <t>ミナオ</t>
    </rPh>
    <rPh sb="134" eb="136">
      <t>ケントウ</t>
    </rPh>
    <rPh sb="149" eb="151">
      <t>コンゴ</t>
    </rPh>
    <phoneticPr fontId="4"/>
  </si>
  <si>
    <t>各項目について、以下のとおり分析しました。
①収益的収支比率
　設置基数が増えたことにより使用料収入は増加したものの、地方債の元金償還が始まり償還額が増加したことから、前年度より減となっています。黒字を示す100％は超えているため、経営は概ね健全といえますが、依然として一般会計からの繰入金に依存している状況にあります。
④企業債残高対事業規模比率
　地方債償還金の財源を全て一般会計からの繰入金により賄っているため、０％で推移しています。
⑤経費回収率
　使用料は、浄化槽の点検、清掃、法定検査及びブロワの修理に係る維持管理経費を算出根拠としています。一方で、汚水処理費は、維持管理経費に加えて一般管理費が含まれることから、経費回収率は100%に達していない状況です。しかし、使用料収入の伸び率が、費用の伸び率を上回ったことから、対前年度比は増となっています。今後は、使用料改定など経費回収率を向上する方策を検討します。
⑥汚水処理原価
　汚水処理費の伸び率に対し、年間有収水量の伸び率が上回ったことから、対前年度比で微減となっており、効率的に汚水処理を実施している状況です。
⑦施設利用率・⑧水洗化率
　当該事業は、市民からの申請により浄化槽を設置するものであり、経営の効率性に直接影響するものではないといえます。</t>
    <rPh sb="0" eb="3">
      <t>カクコウモク</t>
    </rPh>
    <rPh sb="8" eb="10">
      <t>イカ</t>
    </rPh>
    <rPh sb="14" eb="16">
      <t>ブンセキ</t>
    </rPh>
    <rPh sb="51" eb="53">
      <t>ゾウカ</t>
    </rPh>
    <rPh sb="68" eb="69">
      <t>ハジ</t>
    </rPh>
    <rPh sb="71" eb="73">
      <t>ショウカン</t>
    </rPh>
    <rPh sb="73" eb="74">
      <t>ガク</t>
    </rPh>
    <rPh sb="75" eb="77">
      <t>ゾウカ</t>
    </rPh>
    <rPh sb="98" eb="99">
      <t>クロ</t>
    </rPh>
    <rPh sb="116" eb="118">
      <t>ケイエイ</t>
    </rPh>
    <rPh sb="257" eb="258">
      <t>カカ</t>
    </rPh>
    <rPh sb="259" eb="261">
      <t>イジ</t>
    </rPh>
    <rPh sb="261" eb="263">
      <t>カンリ</t>
    </rPh>
    <rPh sb="263" eb="265">
      <t>ケイヒ</t>
    </rPh>
    <rPh sb="266" eb="268">
      <t>サンシュツ</t>
    </rPh>
    <rPh sb="268" eb="270">
      <t>コンキョ</t>
    </rPh>
    <rPh sb="277" eb="279">
      <t>イッポウ</t>
    </rPh>
    <rPh sb="281" eb="283">
      <t>オスイ</t>
    </rPh>
    <rPh sb="283" eb="285">
      <t>ショリ</t>
    </rPh>
    <rPh sb="285" eb="286">
      <t>ヒ</t>
    </rPh>
    <rPh sb="288" eb="290">
      <t>イジ</t>
    </rPh>
    <rPh sb="290" eb="292">
      <t>カンリ</t>
    </rPh>
    <rPh sb="292" eb="294">
      <t>ケイヒ</t>
    </rPh>
    <rPh sb="295" eb="296">
      <t>クワ</t>
    </rPh>
    <rPh sb="300" eb="303">
      <t>カンリヒ</t>
    </rPh>
    <rPh sb="304" eb="305">
      <t>フク</t>
    </rPh>
    <rPh sb="313" eb="315">
      <t>ケイヒ</t>
    </rPh>
    <rPh sb="315" eb="317">
      <t>カイシュウ</t>
    </rPh>
    <rPh sb="317" eb="318">
      <t>リツ</t>
    </rPh>
    <rPh sb="381" eb="383">
      <t>コンゴ</t>
    </rPh>
    <rPh sb="385" eb="388">
      <t>シヨウリョウ</t>
    </rPh>
    <rPh sb="388" eb="390">
      <t>カイテイ</t>
    </rPh>
    <rPh sb="392" eb="394">
      <t>ケイヒ</t>
    </rPh>
    <rPh sb="394" eb="396">
      <t>カイシュウ</t>
    </rPh>
    <rPh sb="396" eb="397">
      <t>リツ</t>
    </rPh>
    <rPh sb="398" eb="400">
      <t>コウジョウ</t>
    </rPh>
    <rPh sb="402" eb="404">
      <t>ホウサク</t>
    </rPh>
    <rPh sb="405" eb="407">
      <t>ケントウ</t>
    </rPh>
    <rPh sb="454" eb="455">
      <t>タイ</t>
    </rPh>
    <rPh sb="455" eb="458">
      <t>ゼンネンド</t>
    </rPh>
    <rPh sb="458" eb="459">
      <t>ヒ</t>
    </rPh>
    <rPh sb="460" eb="462">
      <t>ビゲン</t>
    </rPh>
    <rPh sb="469" eb="472">
      <t>コウリツテキ</t>
    </rPh>
    <rPh sb="473" eb="475">
      <t>オスイ</t>
    </rPh>
    <rPh sb="475" eb="477">
      <t>ショリ</t>
    </rPh>
    <rPh sb="478" eb="480">
      <t>ジッシ</t>
    </rPh>
    <rPh sb="484" eb="486">
      <t>ジョウキョウ</t>
    </rPh>
    <phoneticPr fontId="4"/>
  </si>
  <si>
    <t>　本事業は、事業開始から８年経過しましたが、浄化槽本体の老朽化に関する大きな問題は発生していません。
　しかし、浄化槽に付属するブロワ（電気製品・空気ポンプ）は消耗品であり、耐用年数が８～15年とされているため、軽微な修繕が増加傾向にあります。
　事業開始からの経過年数を鑑みると、これらの修繕等が今後も増加することが見込まるため、計画的なブロワ更新について検討します。</t>
    <rPh sb="22" eb="25">
      <t>ジョウカソウ</t>
    </rPh>
    <rPh sb="25" eb="27">
      <t>ホンタイ</t>
    </rPh>
    <rPh sb="112" eb="114">
      <t>ゾウカ</t>
    </rPh>
    <rPh sb="114" eb="116">
      <t>ケイコウ</t>
    </rPh>
    <rPh sb="149" eb="151">
      <t>コンゴ</t>
    </rPh>
    <rPh sb="159" eb="161">
      <t>ミコ</t>
    </rPh>
    <rPh sb="166" eb="169">
      <t>ケイカクテキ</t>
    </rPh>
    <rPh sb="173" eb="175">
      <t>コウシン</t>
    </rPh>
    <rPh sb="179" eb="181">
      <t>ケントウ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</si>
</sst>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411-4D27-A6E5-C5C73E671E7D}"/>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F411-4D27-A6E5-C5C73E671E7D}"/>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0.24</c:v>
                </c:pt>
                <c:pt idx="1">
                  <c:v>0.18</c:v>
                </c:pt>
                <c:pt idx="2">
                  <c:v>0.15</c:v>
                </c:pt>
                <c:pt idx="3" formatCode="#,##0.00;&quot;△&quot;#,##0.00">
                  <c:v>0</c:v>
                </c:pt>
                <c:pt idx="4">
                  <c:v>0.11</c:v>
                </c:pt>
              </c:numCache>
            </c:numRef>
          </c:val>
          <c:extLst>
            <c:ext xmlns:c16="http://schemas.microsoft.com/office/drawing/2014/chart" uri="{C3380CC4-5D6E-409C-BE32-E72D297353CC}">
              <c16:uniqueId val="{00000000-B993-49BB-ADE1-A58FF9AC70FF}"/>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61.55</c:v>
                </c:pt>
                <c:pt idx="1">
                  <c:v>57.22</c:v>
                </c:pt>
                <c:pt idx="2">
                  <c:v>54.93</c:v>
                </c:pt>
                <c:pt idx="3">
                  <c:v>55.96</c:v>
                </c:pt>
                <c:pt idx="4">
                  <c:v>56.45</c:v>
                </c:pt>
              </c:numCache>
            </c:numRef>
          </c:val>
          <c:smooth val="0"/>
          <c:extLst>
            <c:ext xmlns:c16="http://schemas.microsoft.com/office/drawing/2014/chart" uri="{C3380CC4-5D6E-409C-BE32-E72D297353CC}">
              <c16:uniqueId val="{00000001-B993-49BB-ADE1-A58FF9AC70FF}"/>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FB19-40F3-901A-9A15AC2A1823}"/>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67.489999999999995</c:v>
                </c:pt>
                <c:pt idx="1">
                  <c:v>67.290000000000006</c:v>
                </c:pt>
                <c:pt idx="2">
                  <c:v>65.569999999999993</c:v>
                </c:pt>
                <c:pt idx="3">
                  <c:v>60.12</c:v>
                </c:pt>
                <c:pt idx="4">
                  <c:v>54.99</c:v>
                </c:pt>
              </c:numCache>
            </c:numRef>
          </c:val>
          <c:smooth val="0"/>
          <c:extLst>
            <c:ext xmlns:c16="http://schemas.microsoft.com/office/drawing/2014/chart" uri="{C3380CC4-5D6E-409C-BE32-E72D297353CC}">
              <c16:uniqueId val="{00000001-FB19-40F3-901A-9A15AC2A1823}"/>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96.43</c:v>
                </c:pt>
                <c:pt idx="1">
                  <c:v>125.1</c:v>
                </c:pt>
                <c:pt idx="2">
                  <c:v>134.07</c:v>
                </c:pt>
                <c:pt idx="3">
                  <c:v>121.89</c:v>
                </c:pt>
                <c:pt idx="4">
                  <c:v>113.96</c:v>
                </c:pt>
              </c:numCache>
            </c:numRef>
          </c:val>
          <c:extLst>
            <c:ext xmlns:c16="http://schemas.microsoft.com/office/drawing/2014/chart" uri="{C3380CC4-5D6E-409C-BE32-E72D297353CC}">
              <c16:uniqueId val="{00000000-B035-4368-871D-C0314A5C2E2E}"/>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035-4368-871D-C0314A5C2E2E}"/>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ECC-48AB-9E80-257D6015B3DE}"/>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ECC-48AB-9E80-257D6015B3DE}"/>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9AE-40C8-AF52-97C64CE3C1F2}"/>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9AE-40C8-AF52-97C64CE3C1F2}"/>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171-4472-A8E6-42B0F7A0C6E1}"/>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171-4472-A8E6-42B0F7A0C6E1}"/>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2A7-4788-968B-6F94A890B508}"/>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2A7-4788-968B-6F94A890B508}"/>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DD2-4590-AC78-A126ADDA0EE7}"/>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413.5</c:v>
                </c:pt>
                <c:pt idx="1">
                  <c:v>407.42</c:v>
                </c:pt>
                <c:pt idx="2">
                  <c:v>386.46</c:v>
                </c:pt>
                <c:pt idx="3">
                  <c:v>421.25</c:v>
                </c:pt>
                <c:pt idx="4">
                  <c:v>398.42</c:v>
                </c:pt>
              </c:numCache>
            </c:numRef>
          </c:val>
          <c:smooth val="0"/>
          <c:extLst>
            <c:ext xmlns:c16="http://schemas.microsoft.com/office/drawing/2014/chart" uri="{C3380CC4-5D6E-409C-BE32-E72D297353CC}">
              <c16:uniqueId val="{00000001-8DD2-4590-AC78-A126ADDA0EE7}"/>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46.84</c:v>
                </c:pt>
                <c:pt idx="1">
                  <c:v>59.35</c:v>
                </c:pt>
                <c:pt idx="2">
                  <c:v>66.58</c:v>
                </c:pt>
                <c:pt idx="3">
                  <c:v>72.78</c:v>
                </c:pt>
                <c:pt idx="4">
                  <c:v>75.81</c:v>
                </c:pt>
              </c:numCache>
            </c:numRef>
          </c:val>
          <c:extLst>
            <c:ext xmlns:c16="http://schemas.microsoft.com/office/drawing/2014/chart" uri="{C3380CC4-5D6E-409C-BE32-E72D297353CC}">
              <c16:uniqueId val="{00000000-3A46-46DB-AFC0-6021FAA5A725}"/>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55.84</c:v>
                </c:pt>
                <c:pt idx="1">
                  <c:v>57.08</c:v>
                </c:pt>
                <c:pt idx="2">
                  <c:v>55.85</c:v>
                </c:pt>
                <c:pt idx="3">
                  <c:v>53.23</c:v>
                </c:pt>
                <c:pt idx="4">
                  <c:v>50.7</c:v>
                </c:pt>
              </c:numCache>
            </c:numRef>
          </c:val>
          <c:smooth val="0"/>
          <c:extLst>
            <c:ext xmlns:c16="http://schemas.microsoft.com/office/drawing/2014/chart" uri="{C3380CC4-5D6E-409C-BE32-E72D297353CC}">
              <c16:uniqueId val="{00000001-3A46-46DB-AFC0-6021FAA5A725}"/>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413.04</c:v>
                </c:pt>
                <c:pt idx="1">
                  <c:v>285.44</c:v>
                </c:pt>
                <c:pt idx="2">
                  <c:v>253.01</c:v>
                </c:pt>
                <c:pt idx="3">
                  <c:v>241.4</c:v>
                </c:pt>
                <c:pt idx="4">
                  <c:v>235.36</c:v>
                </c:pt>
              </c:numCache>
            </c:numRef>
          </c:val>
          <c:extLst>
            <c:ext xmlns:c16="http://schemas.microsoft.com/office/drawing/2014/chart" uri="{C3380CC4-5D6E-409C-BE32-E72D297353CC}">
              <c16:uniqueId val="{00000000-70DC-4124-B078-0997EBED507B}"/>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287.57</c:v>
                </c:pt>
                <c:pt idx="1">
                  <c:v>286.86</c:v>
                </c:pt>
                <c:pt idx="2">
                  <c:v>287.91000000000003</c:v>
                </c:pt>
                <c:pt idx="3">
                  <c:v>283.3</c:v>
                </c:pt>
                <c:pt idx="4">
                  <c:v>289.81</c:v>
                </c:pt>
              </c:numCache>
            </c:numRef>
          </c:val>
          <c:smooth val="0"/>
          <c:extLst>
            <c:ext xmlns:c16="http://schemas.microsoft.com/office/drawing/2014/chart" uri="{C3380CC4-5D6E-409C-BE32-E72D297353CC}">
              <c16:uniqueId val="{00000001-70DC-4124-B078-0997EBED507B}"/>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【314.13】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【77.67】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【58.42】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Normal="100" workbookViewId="0">
      <selection activeCell="BL16" sqref="BL16:BZ44"/>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x14ac:dyDescent="0.2">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x14ac:dyDescent="0.2">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81" t="str">
        <f>データ!H6</f>
        <v>宮崎県　日南市</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3"/>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2">
      <c r="A8" s="2"/>
      <c r="B8" s="78" t="str">
        <f>データ!I6</f>
        <v>法非適用</v>
      </c>
      <c r="C8" s="78"/>
      <c r="D8" s="78"/>
      <c r="E8" s="78"/>
      <c r="F8" s="78"/>
      <c r="G8" s="78"/>
      <c r="H8" s="78"/>
      <c r="I8" s="78" t="str">
        <f>データ!J6</f>
        <v>下水道事業</v>
      </c>
      <c r="J8" s="78"/>
      <c r="K8" s="78"/>
      <c r="L8" s="78"/>
      <c r="M8" s="78"/>
      <c r="N8" s="78"/>
      <c r="O8" s="78"/>
      <c r="P8" s="78" t="str">
        <f>データ!K6</f>
        <v>特定地域生活排水処理</v>
      </c>
      <c r="Q8" s="78"/>
      <c r="R8" s="78"/>
      <c r="S8" s="78"/>
      <c r="T8" s="78"/>
      <c r="U8" s="78"/>
      <c r="V8" s="78"/>
      <c r="W8" s="78" t="str">
        <f>データ!L6</f>
        <v>K3</v>
      </c>
      <c r="X8" s="78"/>
      <c r="Y8" s="78"/>
      <c r="Z8" s="78"/>
      <c r="AA8" s="78"/>
      <c r="AB8" s="78"/>
      <c r="AC8" s="78"/>
      <c r="AD8" s="79" t="str">
        <f>データ!$M$6</f>
        <v>非設置</v>
      </c>
      <c r="AE8" s="79"/>
      <c r="AF8" s="79"/>
      <c r="AG8" s="79"/>
      <c r="AH8" s="79"/>
      <c r="AI8" s="79"/>
      <c r="AJ8" s="79"/>
      <c r="AK8" s="3"/>
      <c r="AL8" s="75">
        <f>データ!S6</f>
        <v>51878</v>
      </c>
      <c r="AM8" s="75"/>
      <c r="AN8" s="75"/>
      <c r="AO8" s="75"/>
      <c r="AP8" s="75"/>
      <c r="AQ8" s="75"/>
      <c r="AR8" s="75"/>
      <c r="AS8" s="75"/>
      <c r="AT8" s="74">
        <f>データ!T6</f>
        <v>536.11</v>
      </c>
      <c r="AU8" s="74"/>
      <c r="AV8" s="74"/>
      <c r="AW8" s="74"/>
      <c r="AX8" s="74"/>
      <c r="AY8" s="74"/>
      <c r="AZ8" s="74"/>
      <c r="BA8" s="74"/>
      <c r="BB8" s="74">
        <f>データ!U6</f>
        <v>96.77</v>
      </c>
      <c r="BC8" s="74"/>
      <c r="BD8" s="74"/>
      <c r="BE8" s="74"/>
      <c r="BF8" s="74"/>
      <c r="BG8" s="74"/>
      <c r="BH8" s="74"/>
      <c r="BI8" s="74"/>
      <c r="BJ8" s="3"/>
      <c r="BK8" s="3"/>
      <c r="BL8" s="76" t="s">
        <v>10</v>
      </c>
      <c r="BM8" s="77"/>
      <c r="BN8" s="7" t="s">
        <v>11</v>
      </c>
      <c r="BO8" s="8"/>
      <c r="BP8" s="8"/>
      <c r="BQ8" s="8"/>
      <c r="BR8" s="8"/>
      <c r="BS8" s="8"/>
      <c r="BT8" s="8"/>
      <c r="BU8" s="8"/>
      <c r="BV8" s="8"/>
      <c r="BW8" s="8"/>
      <c r="BX8" s="8"/>
      <c r="BY8" s="9"/>
    </row>
    <row r="9" spans="1:78" ht="18.75" customHeight="1" x14ac:dyDescent="0.2">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71" t="s">
        <v>16</v>
      </c>
      <c r="AE9" s="71"/>
      <c r="AF9" s="71"/>
      <c r="AG9" s="71"/>
      <c r="AH9" s="71"/>
      <c r="AI9" s="71"/>
      <c r="AJ9" s="71"/>
      <c r="AK9" s="3"/>
      <c r="AL9" s="71" t="s">
        <v>17</v>
      </c>
      <c r="AM9" s="71"/>
      <c r="AN9" s="71"/>
      <c r="AO9" s="71"/>
      <c r="AP9" s="71"/>
      <c r="AQ9" s="71"/>
      <c r="AR9" s="71"/>
      <c r="AS9" s="71"/>
      <c r="AT9" s="71" t="s">
        <v>18</v>
      </c>
      <c r="AU9" s="71"/>
      <c r="AV9" s="71"/>
      <c r="AW9" s="71"/>
      <c r="AX9" s="71"/>
      <c r="AY9" s="71"/>
      <c r="AZ9" s="71"/>
      <c r="BA9" s="71"/>
      <c r="BB9" s="71" t="s">
        <v>19</v>
      </c>
      <c r="BC9" s="71"/>
      <c r="BD9" s="71"/>
      <c r="BE9" s="71"/>
      <c r="BF9" s="71"/>
      <c r="BG9" s="71"/>
      <c r="BH9" s="71"/>
      <c r="BI9" s="71"/>
      <c r="BJ9" s="3"/>
      <c r="BK9" s="3"/>
      <c r="BL9" s="72" t="s">
        <v>20</v>
      </c>
      <c r="BM9" s="73"/>
      <c r="BN9" s="10" t="s">
        <v>21</v>
      </c>
      <c r="BO9" s="11"/>
      <c r="BP9" s="11"/>
      <c r="BQ9" s="11"/>
      <c r="BR9" s="11"/>
      <c r="BS9" s="11"/>
      <c r="BT9" s="11"/>
      <c r="BU9" s="11"/>
      <c r="BV9" s="11"/>
      <c r="BW9" s="11"/>
      <c r="BX9" s="11"/>
      <c r="BY9" s="12"/>
    </row>
    <row r="10" spans="1:78" ht="18.75" customHeight="1" x14ac:dyDescent="0.2">
      <c r="A10" s="2"/>
      <c r="B10" s="74" t="str">
        <f>データ!N6</f>
        <v>-</v>
      </c>
      <c r="C10" s="74"/>
      <c r="D10" s="74"/>
      <c r="E10" s="74"/>
      <c r="F10" s="74"/>
      <c r="G10" s="74"/>
      <c r="H10" s="74"/>
      <c r="I10" s="74" t="str">
        <f>データ!O6</f>
        <v>該当数値なし</v>
      </c>
      <c r="J10" s="74"/>
      <c r="K10" s="74"/>
      <c r="L10" s="74"/>
      <c r="M10" s="74"/>
      <c r="N10" s="74"/>
      <c r="O10" s="74"/>
      <c r="P10" s="74">
        <f>データ!P6</f>
        <v>4.93</v>
      </c>
      <c r="Q10" s="74"/>
      <c r="R10" s="74"/>
      <c r="S10" s="74"/>
      <c r="T10" s="74"/>
      <c r="U10" s="74"/>
      <c r="V10" s="74"/>
      <c r="W10" s="74">
        <f>データ!Q6</f>
        <v>100</v>
      </c>
      <c r="X10" s="74"/>
      <c r="Y10" s="74"/>
      <c r="Z10" s="74"/>
      <c r="AA10" s="74"/>
      <c r="AB10" s="74"/>
      <c r="AC10" s="74"/>
      <c r="AD10" s="75">
        <f>データ!R6</f>
        <v>3553</v>
      </c>
      <c r="AE10" s="75"/>
      <c r="AF10" s="75"/>
      <c r="AG10" s="75"/>
      <c r="AH10" s="75"/>
      <c r="AI10" s="75"/>
      <c r="AJ10" s="75"/>
      <c r="AK10" s="2"/>
      <c r="AL10" s="75">
        <f>データ!V6</f>
        <v>2539</v>
      </c>
      <c r="AM10" s="75"/>
      <c r="AN10" s="75"/>
      <c r="AO10" s="75"/>
      <c r="AP10" s="75"/>
      <c r="AQ10" s="75"/>
      <c r="AR10" s="75"/>
      <c r="AS10" s="75"/>
      <c r="AT10" s="74">
        <f>データ!W6</f>
        <v>0.01</v>
      </c>
      <c r="AU10" s="74"/>
      <c r="AV10" s="74"/>
      <c r="AW10" s="74"/>
      <c r="AX10" s="74"/>
      <c r="AY10" s="74"/>
      <c r="AZ10" s="74"/>
      <c r="BA10" s="74"/>
      <c r="BB10" s="74">
        <f>データ!X6</f>
        <v>253900</v>
      </c>
      <c r="BC10" s="74"/>
      <c r="BD10" s="74"/>
      <c r="BE10" s="74"/>
      <c r="BF10" s="74"/>
      <c r="BG10" s="74"/>
      <c r="BH10" s="74"/>
      <c r="BI10" s="74"/>
      <c r="BJ10" s="2"/>
      <c r="BK10" s="2"/>
      <c r="BL10" s="58" t="s">
        <v>22</v>
      </c>
      <c r="BM10" s="59"/>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2">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2">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5" t="s">
        <v>119</v>
      </c>
      <c r="BM16" s="66"/>
      <c r="BN16" s="66"/>
      <c r="BO16" s="66"/>
      <c r="BP16" s="66"/>
      <c r="BQ16" s="66"/>
      <c r="BR16" s="66"/>
      <c r="BS16" s="66"/>
      <c r="BT16" s="66"/>
      <c r="BU16" s="66"/>
      <c r="BV16" s="66"/>
      <c r="BW16" s="66"/>
      <c r="BX16" s="66"/>
      <c r="BY16" s="66"/>
      <c r="BZ16" s="67"/>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5"/>
      <c r="BM17" s="66"/>
      <c r="BN17" s="66"/>
      <c r="BO17" s="66"/>
      <c r="BP17" s="66"/>
      <c r="BQ17" s="66"/>
      <c r="BR17" s="66"/>
      <c r="BS17" s="66"/>
      <c r="BT17" s="66"/>
      <c r="BU17" s="66"/>
      <c r="BV17" s="66"/>
      <c r="BW17" s="66"/>
      <c r="BX17" s="66"/>
      <c r="BY17" s="66"/>
      <c r="BZ17" s="67"/>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5"/>
      <c r="BM18" s="66"/>
      <c r="BN18" s="66"/>
      <c r="BO18" s="66"/>
      <c r="BP18" s="66"/>
      <c r="BQ18" s="66"/>
      <c r="BR18" s="66"/>
      <c r="BS18" s="66"/>
      <c r="BT18" s="66"/>
      <c r="BU18" s="66"/>
      <c r="BV18" s="66"/>
      <c r="BW18" s="66"/>
      <c r="BX18" s="66"/>
      <c r="BY18" s="66"/>
      <c r="BZ18" s="67"/>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5"/>
      <c r="BM19" s="66"/>
      <c r="BN19" s="66"/>
      <c r="BO19" s="66"/>
      <c r="BP19" s="66"/>
      <c r="BQ19" s="66"/>
      <c r="BR19" s="66"/>
      <c r="BS19" s="66"/>
      <c r="BT19" s="66"/>
      <c r="BU19" s="66"/>
      <c r="BV19" s="66"/>
      <c r="BW19" s="66"/>
      <c r="BX19" s="66"/>
      <c r="BY19" s="66"/>
      <c r="BZ19" s="67"/>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5"/>
      <c r="BM20" s="66"/>
      <c r="BN20" s="66"/>
      <c r="BO20" s="66"/>
      <c r="BP20" s="66"/>
      <c r="BQ20" s="66"/>
      <c r="BR20" s="66"/>
      <c r="BS20" s="66"/>
      <c r="BT20" s="66"/>
      <c r="BU20" s="66"/>
      <c r="BV20" s="66"/>
      <c r="BW20" s="66"/>
      <c r="BX20" s="66"/>
      <c r="BY20" s="66"/>
      <c r="BZ20" s="67"/>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5"/>
      <c r="BM21" s="66"/>
      <c r="BN21" s="66"/>
      <c r="BO21" s="66"/>
      <c r="BP21" s="66"/>
      <c r="BQ21" s="66"/>
      <c r="BR21" s="66"/>
      <c r="BS21" s="66"/>
      <c r="BT21" s="66"/>
      <c r="BU21" s="66"/>
      <c r="BV21" s="66"/>
      <c r="BW21" s="66"/>
      <c r="BX21" s="66"/>
      <c r="BY21" s="66"/>
      <c r="BZ21" s="67"/>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5"/>
      <c r="BM22" s="66"/>
      <c r="BN22" s="66"/>
      <c r="BO22" s="66"/>
      <c r="BP22" s="66"/>
      <c r="BQ22" s="66"/>
      <c r="BR22" s="66"/>
      <c r="BS22" s="66"/>
      <c r="BT22" s="66"/>
      <c r="BU22" s="66"/>
      <c r="BV22" s="66"/>
      <c r="BW22" s="66"/>
      <c r="BX22" s="66"/>
      <c r="BY22" s="66"/>
      <c r="BZ22" s="67"/>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5"/>
      <c r="BM23" s="66"/>
      <c r="BN23" s="66"/>
      <c r="BO23" s="66"/>
      <c r="BP23" s="66"/>
      <c r="BQ23" s="66"/>
      <c r="BR23" s="66"/>
      <c r="BS23" s="66"/>
      <c r="BT23" s="66"/>
      <c r="BU23" s="66"/>
      <c r="BV23" s="66"/>
      <c r="BW23" s="66"/>
      <c r="BX23" s="66"/>
      <c r="BY23" s="66"/>
      <c r="BZ23" s="67"/>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5"/>
      <c r="BM24" s="66"/>
      <c r="BN24" s="66"/>
      <c r="BO24" s="66"/>
      <c r="BP24" s="66"/>
      <c r="BQ24" s="66"/>
      <c r="BR24" s="66"/>
      <c r="BS24" s="66"/>
      <c r="BT24" s="66"/>
      <c r="BU24" s="66"/>
      <c r="BV24" s="66"/>
      <c r="BW24" s="66"/>
      <c r="BX24" s="66"/>
      <c r="BY24" s="66"/>
      <c r="BZ24" s="67"/>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5"/>
      <c r="BM25" s="66"/>
      <c r="BN25" s="66"/>
      <c r="BO25" s="66"/>
      <c r="BP25" s="66"/>
      <c r="BQ25" s="66"/>
      <c r="BR25" s="66"/>
      <c r="BS25" s="66"/>
      <c r="BT25" s="66"/>
      <c r="BU25" s="66"/>
      <c r="BV25" s="66"/>
      <c r="BW25" s="66"/>
      <c r="BX25" s="66"/>
      <c r="BY25" s="66"/>
      <c r="BZ25" s="67"/>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5"/>
      <c r="BM26" s="66"/>
      <c r="BN26" s="66"/>
      <c r="BO26" s="66"/>
      <c r="BP26" s="66"/>
      <c r="BQ26" s="66"/>
      <c r="BR26" s="66"/>
      <c r="BS26" s="66"/>
      <c r="BT26" s="66"/>
      <c r="BU26" s="66"/>
      <c r="BV26" s="66"/>
      <c r="BW26" s="66"/>
      <c r="BX26" s="66"/>
      <c r="BY26" s="66"/>
      <c r="BZ26" s="67"/>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5"/>
      <c r="BM27" s="66"/>
      <c r="BN27" s="66"/>
      <c r="BO27" s="66"/>
      <c r="BP27" s="66"/>
      <c r="BQ27" s="66"/>
      <c r="BR27" s="66"/>
      <c r="BS27" s="66"/>
      <c r="BT27" s="66"/>
      <c r="BU27" s="66"/>
      <c r="BV27" s="66"/>
      <c r="BW27" s="66"/>
      <c r="BX27" s="66"/>
      <c r="BY27" s="66"/>
      <c r="BZ27" s="67"/>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5"/>
      <c r="BM28" s="66"/>
      <c r="BN28" s="66"/>
      <c r="BO28" s="66"/>
      <c r="BP28" s="66"/>
      <c r="BQ28" s="66"/>
      <c r="BR28" s="66"/>
      <c r="BS28" s="66"/>
      <c r="BT28" s="66"/>
      <c r="BU28" s="66"/>
      <c r="BV28" s="66"/>
      <c r="BW28" s="66"/>
      <c r="BX28" s="66"/>
      <c r="BY28" s="66"/>
      <c r="BZ28" s="67"/>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5"/>
      <c r="BM29" s="66"/>
      <c r="BN29" s="66"/>
      <c r="BO29" s="66"/>
      <c r="BP29" s="66"/>
      <c r="BQ29" s="66"/>
      <c r="BR29" s="66"/>
      <c r="BS29" s="66"/>
      <c r="BT29" s="66"/>
      <c r="BU29" s="66"/>
      <c r="BV29" s="66"/>
      <c r="BW29" s="66"/>
      <c r="BX29" s="66"/>
      <c r="BY29" s="66"/>
      <c r="BZ29" s="67"/>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5"/>
      <c r="BM30" s="66"/>
      <c r="BN30" s="66"/>
      <c r="BO30" s="66"/>
      <c r="BP30" s="66"/>
      <c r="BQ30" s="66"/>
      <c r="BR30" s="66"/>
      <c r="BS30" s="66"/>
      <c r="BT30" s="66"/>
      <c r="BU30" s="66"/>
      <c r="BV30" s="66"/>
      <c r="BW30" s="66"/>
      <c r="BX30" s="66"/>
      <c r="BY30" s="66"/>
      <c r="BZ30" s="67"/>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5"/>
      <c r="BM31" s="66"/>
      <c r="BN31" s="66"/>
      <c r="BO31" s="66"/>
      <c r="BP31" s="66"/>
      <c r="BQ31" s="66"/>
      <c r="BR31" s="66"/>
      <c r="BS31" s="66"/>
      <c r="BT31" s="66"/>
      <c r="BU31" s="66"/>
      <c r="BV31" s="66"/>
      <c r="BW31" s="66"/>
      <c r="BX31" s="66"/>
      <c r="BY31" s="66"/>
      <c r="BZ31" s="67"/>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5"/>
      <c r="BM32" s="66"/>
      <c r="BN32" s="66"/>
      <c r="BO32" s="66"/>
      <c r="BP32" s="66"/>
      <c r="BQ32" s="66"/>
      <c r="BR32" s="66"/>
      <c r="BS32" s="66"/>
      <c r="BT32" s="66"/>
      <c r="BU32" s="66"/>
      <c r="BV32" s="66"/>
      <c r="BW32" s="66"/>
      <c r="BX32" s="66"/>
      <c r="BY32" s="66"/>
      <c r="BZ32" s="67"/>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5"/>
      <c r="BM33" s="66"/>
      <c r="BN33" s="66"/>
      <c r="BO33" s="66"/>
      <c r="BP33" s="66"/>
      <c r="BQ33" s="66"/>
      <c r="BR33" s="66"/>
      <c r="BS33" s="66"/>
      <c r="BT33" s="66"/>
      <c r="BU33" s="66"/>
      <c r="BV33" s="66"/>
      <c r="BW33" s="66"/>
      <c r="BX33" s="66"/>
      <c r="BY33" s="66"/>
      <c r="BZ33" s="67"/>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5"/>
      <c r="BM34" s="66"/>
      <c r="BN34" s="66"/>
      <c r="BO34" s="66"/>
      <c r="BP34" s="66"/>
      <c r="BQ34" s="66"/>
      <c r="BR34" s="66"/>
      <c r="BS34" s="66"/>
      <c r="BT34" s="66"/>
      <c r="BU34" s="66"/>
      <c r="BV34" s="66"/>
      <c r="BW34" s="66"/>
      <c r="BX34" s="66"/>
      <c r="BY34" s="66"/>
      <c r="BZ34" s="67"/>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5"/>
      <c r="BM35" s="66"/>
      <c r="BN35" s="66"/>
      <c r="BO35" s="66"/>
      <c r="BP35" s="66"/>
      <c r="BQ35" s="66"/>
      <c r="BR35" s="66"/>
      <c r="BS35" s="66"/>
      <c r="BT35" s="66"/>
      <c r="BU35" s="66"/>
      <c r="BV35" s="66"/>
      <c r="BW35" s="66"/>
      <c r="BX35" s="66"/>
      <c r="BY35" s="66"/>
      <c r="BZ35" s="67"/>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5"/>
      <c r="BM36" s="66"/>
      <c r="BN36" s="66"/>
      <c r="BO36" s="66"/>
      <c r="BP36" s="66"/>
      <c r="BQ36" s="66"/>
      <c r="BR36" s="66"/>
      <c r="BS36" s="66"/>
      <c r="BT36" s="66"/>
      <c r="BU36" s="66"/>
      <c r="BV36" s="66"/>
      <c r="BW36" s="66"/>
      <c r="BX36" s="66"/>
      <c r="BY36" s="66"/>
      <c r="BZ36" s="67"/>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5"/>
      <c r="BM37" s="66"/>
      <c r="BN37" s="66"/>
      <c r="BO37" s="66"/>
      <c r="BP37" s="66"/>
      <c r="BQ37" s="66"/>
      <c r="BR37" s="66"/>
      <c r="BS37" s="66"/>
      <c r="BT37" s="66"/>
      <c r="BU37" s="66"/>
      <c r="BV37" s="66"/>
      <c r="BW37" s="66"/>
      <c r="BX37" s="66"/>
      <c r="BY37" s="66"/>
      <c r="BZ37" s="67"/>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5"/>
      <c r="BM38" s="66"/>
      <c r="BN38" s="66"/>
      <c r="BO38" s="66"/>
      <c r="BP38" s="66"/>
      <c r="BQ38" s="66"/>
      <c r="BR38" s="66"/>
      <c r="BS38" s="66"/>
      <c r="BT38" s="66"/>
      <c r="BU38" s="66"/>
      <c r="BV38" s="66"/>
      <c r="BW38" s="66"/>
      <c r="BX38" s="66"/>
      <c r="BY38" s="66"/>
      <c r="BZ38" s="67"/>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5"/>
      <c r="BM39" s="66"/>
      <c r="BN39" s="66"/>
      <c r="BO39" s="66"/>
      <c r="BP39" s="66"/>
      <c r="BQ39" s="66"/>
      <c r="BR39" s="66"/>
      <c r="BS39" s="66"/>
      <c r="BT39" s="66"/>
      <c r="BU39" s="66"/>
      <c r="BV39" s="66"/>
      <c r="BW39" s="66"/>
      <c r="BX39" s="66"/>
      <c r="BY39" s="66"/>
      <c r="BZ39" s="67"/>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5"/>
      <c r="BM40" s="66"/>
      <c r="BN40" s="66"/>
      <c r="BO40" s="66"/>
      <c r="BP40" s="66"/>
      <c r="BQ40" s="66"/>
      <c r="BR40" s="66"/>
      <c r="BS40" s="66"/>
      <c r="BT40" s="66"/>
      <c r="BU40" s="66"/>
      <c r="BV40" s="66"/>
      <c r="BW40" s="66"/>
      <c r="BX40" s="66"/>
      <c r="BY40" s="66"/>
      <c r="BZ40" s="67"/>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5"/>
      <c r="BM41" s="66"/>
      <c r="BN41" s="66"/>
      <c r="BO41" s="66"/>
      <c r="BP41" s="66"/>
      <c r="BQ41" s="66"/>
      <c r="BR41" s="66"/>
      <c r="BS41" s="66"/>
      <c r="BT41" s="66"/>
      <c r="BU41" s="66"/>
      <c r="BV41" s="66"/>
      <c r="BW41" s="66"/>
      <c r="BX41" s="66"/>
      <c r="BY41" s="66"/>
      <c r="BZ41" s="67"/>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5"/>
      <c r="BM42" s="66"/>
      <c r="BN42" s="66"/>
      <c r="BO42" s="66"/>
      <c r="BP42" s="66"/>
      <c r="BQ42" s="66"/>
      <c r="BR42" s="66"/>
      <c r="BS42" s="66"/>
      <c r="BT42" s="66"/>
      <c r="BU42" s="66"/>
      <c r="BV42" s="66"/>
      <c r="BW42" s="66"/>
      <c r="BX42" s="66"/>
      <c r="BY42" s="66"/>
      <c r="BZ42" s="67"/>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5"/>
      <c r="BM43" s="66"/>
      <c r="BN43" s="66"/>
      <c r="BO43" s="66"/>
      <c r="BP43" s="66"/>
      <c r="BQ43" s="66"/>
      <c r="BR43" s="66"/>
      <c r="BS43" s="66"/>
      <c r="BT43" s="66"/>
      <c r="BU43" s="66"/>
      <c r="BV43" s="66"/>
      <c r="BW43" s="66"/>
      <c r="BX43" s="66"/>
      <c r="BY43" s="66"/>
      <c r="BZ43" s="67"/>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8"/>
      <c r="BM44" s="69"/>
      <c r="BN44" s="69"/>
      <c r="BO44" s="69"/>
      <c r="BP44" s="69"/>
      <c r="BQ44" s="69"/>
      <c r="BR44" s="69"/>
      <c r="BS44" s="69"/>
      <c r="BT44" s="69"/>
      <c r="BU44" s="69"/>
      <c r="BV44" s="69"/>
      <c r="BW44" s="69"/>
      <c r="BX44" s="69"/>
      <c r="BY44" s="69"/>
      <c r="BZ44" s="70"/>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120</v>
      </c>
      <c r="BM47" s="44"/>
      <c r="BN47" s="44"/>
      <c r="BO47" s="44"/>
      <c r="BP47" s="44"/>
      <c r="BQ47" s="44"/>
      <c r="BR47" s="44"/>
      <c r="BS47" s="44"/>
      <c r="BT47" s="44"/>
      <c r="BU47" s="44"/>
      <c r="BV47" s="44"/>
      <c r="BW47" s="44"/>
      <c r="BX47" s="44"/>
      <c r="BY47" s="44"/>
      <c r="BZ47" s="45"/>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2">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2">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118</v>
      </c>
      <c r="BM66" s="44"/>
      <c r="BN66" s="44"/>
      <c r="BO66" s="44"/>
      <c r="BP66" s="44"/>
      <c r="BQ66" s="44"/>
      <c r="BR66" s="44"/>
      <c r="BS66" s="44"/>
      <c r="BT66" s="44"/>
      <c r="BU66" s="44"/>
      <c r="BV66" s="44"/>
      <c r="BW66" s="44"/>
      <c r="BX66" s="44"/>
      <c r="BY66" s="44"/>
      <c r="BZ66" s="45"/>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2">
      <c r="C83" s="2" t="s">
        <v>30</v>
      </c>
    </row>
    <row r="84" spans="1:78" x14ac:dyDescent="0.2">
      <c r="C84" s="2"/>
    </row>
    <row r="85" spans="1:78" hidden="1" x14ac:dyDescent="0.2">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2">
      <c r="B86" s="26"/>
      <c r="C86" s="26"/>
      <c r="D86" s="26"/>
      <c r="E86" s="26" t="str">
        <f>データ!AI6</f>
        <v/>
      </c>
      <c r="F86" s="26" t="s">
        <v>43</v>
      </c>
      <c r="G86" s="26" t="s">
        <v>43</v>
      </c>
      <c r="H86" s="26" t="str">
        <f>データ!BP6</f>
        <v>【314.13】</v>
      </c>
      <c r="I86" s="26" t="str">
        <f>データ!CA6</f>
        <v>【58.42】</v>
      </c>
      <c r="J86" s="26" t="str">
        <f>データ!CL6</f>
        <v>【282.28】</v>
      </c>
      <c r="K86" s="26" t="str">
        <f>データ!CW6</f>
        <v>【57.83】</v>
      </c>
      <c r="L86" s="26" t="str">
        <f>データ!DH6</f>
        <v>【77.67】</v>
      </c>
      <c r="M86" s="26" t="s">
        <v>44</v>
      </c>
      <c r="N86" s="26" t="s">
        <v>45</v>
      </c>
      <c r="O86" s="26" t="str">
        <f>データ!EO6</f>
        <v>【-】</v>
      </c>
    </row>
  </sheetData>
  <sheetProtection algorithmName="SHA-512" hashValue="q97bMMQGvC7ciqUAxaVfvjGqIuvaXxxECKejpntYJuJAsl2f/eIalVTprqih2NZGp1Mbb8RD8tgh2i6bxZAlaA==" saltValue="H/HlqXbNVx9SGQGywrMa3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2" x14ac:dyDescent="0.2"/>
  <cols>
    <col min="2" max="144" width="11.88671875" customWidth="1"/>
  </cols>
  <sheetData>
    <row r="1" spans="1:145" x14ac:dyDescent="0.2">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2">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2">
      <c r="A3" s="28" t="s">
        <v>48</v>
      </c>
      <c r="B3" s="29" t="s">
        <v>49</v>
      </c>
      <c r="C3" s="29" t="s">
        <v>50</v>
      </c>
      <c r="D3" s="29" t="s">
        <v>51</v>
      </c>
      <c r="E3" s="29" t="s">
        <v>52</v>
      </c>
      <c r="F3" s="29" t="s">
        <v>53</v>
      </c>
      <c r="G3" s="29" t="s">
        <v>54</v>
      </c>
      <c r="H3" s="83" t="s">
        <v>55</v>
      </c>
      <c r="I3" s="84"/>
      <c r="J3" s="84"/>
      <c r="K3" s="84"/>
      <c r="L3" s="84"/>
      <c r="M3" s="84"/>
      <c r="N3" s="84"/>
      <c r="O3" s="84"/>
      <c r="P3" s="84"/>
      <c r="Q3" s="84"/>
      <c r="R3" s="84"/>
      <c r="S3" s="84"/>
      <c r="T3" s="84"/>
      <c r="U3" s="84"/>
      <c r="V3" s="84"/>
      <c r="W3" s="84"/>
      <c r="X3" s="85"/>
      <c r="Y3" s="89" t="s">
        <v>56</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57</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x14ac:dyDescent="0.2">
      <c r="A4" s="28" t="s">
        <v>58</v>
      </c>
      <c r="B4" s="30"/>
      <c r="C4" s="30"/>
      <c r="D4" s="30"/>
      <c r="E4" s="30"/>
      <c r="F4" s="30"/>
      <c r="G4" s="30"/>
      <c r="H4" s="86"/>
      <c r="I4" s="87"/>
      <c r="J4" s="87"/>
      <c r="K4" s="87"/>
      <c r="L4" s="87"/>
      <c r="M4" s="87"/>
      <c r="N4" s="87"/>
      <c r="O4" s="87"/>
      <c r="P4" s="87"/>
      <c r="Q4" s="87"/>
      <c r="R4" s="87"/>
      <c r="S4" s="87"/>
      <c r="T4" s="87"/>
      <c r="U4" s="87"/>
      <c r="V4" s="87"/>
      <c r="W4" s="87"/>
      <c r="X4" s="88"/>
      <c r="Y4" s="82" t="s">
        <v>59</v>
      </c>
      <c r="Z4" s="82"/>
      <c r="AA4" s="82"/>
      <c r="AB4" s="82"/>
      <c r="AC4" s="82"/>
      <c r="AD4" s="82"/>
      <c r="AE4" s="82"/>
      <c r="AF4" s="82"/>
      <c r="AG4" s="82"/>
      <c r="AH4" s="82"/>
      <c r="AI4" s="82"/>
      <c r="AJ4" s="82" t="s">
        <v>60</v>
      </c>
      <c r="AK4" s="82"/>
      <c r="AL4" s="82"/>
      <c r="AM4" s="82"/>
      <c r="AN4" s="82"/>
      <c r="AO4" s="82"/>
      <c r="AP4" s="82"/>
      <c r="AQ4" s="82"/>
      <c r="AR4" s="82"/>
      <c r="AS4" s="82"/>
      <c r="AT4" s="82"/>
      <c r="AU4" s="82" t="s">
        <v>61</v>
      </c>
      <c r="AV4" s="82"/>
      <c r="AW4" s="82"/>
      <c r="AX4" s="82"/>
      <c r="AY4" s="82"/>
      <c r="AZ4" s="82"/>
      <c r="BA4" s="82"/>
      <c r="BB4" s="82"/>
      <c r="BC4" s="82"/>
      <c r="BD4" s="82"/>
      <c r="BE4" s="82"/>
      <c r="BF4" s="82" t="s">
        <v>62</v>
      </c>
      <c r="BG4" s="82"/>
      <c r="BH4" s="82"/>
      <c r="BI4" s="82"/>
      <c r="BJ4" s="82"/>
      <c r="BK4" s="82"/>
      <c r="BL4" s="82"/>
      <c r="BM4" s="82"/>
      <c r="BN4" s="82"/>
      <c r="BO4" s="82"/>
      <c r="BP4" s="82"/>
      <c r="BQ4" s="82" t="s">
        <v>63</v>
      </c>
      <c r="BR4" s="82"/>
      <c r="BS4" s="82"/>
      <c r="BT4" s="82"/>
      <c r="BU4" s="82"/>
      <c r="BV4" s="82"/>
      <c r="BW4" s="82"/>
      <c r="BX4" s="82"/>
      <c r="BY4" s="82"/>
      <c r="BZ4" s="82"/>
      <c r="CA4" s="82"/>
      <c r="CB4" s="82" t="s">
        <v>64</v>
      </c>
      <c r="CC4" s="82"/>
      <c r="CD4" s="82"/>
      <c r="CE4" s="82"/>
      <c r="CF4" s="82"/>
      <c r="CG4" s="82"/>
      <c r="CH4" s="82"/>
      <c r="CI4" s="82"/>
      <c r="CJ4" s="82"/>
      <c r="CK4" s="82"/>
      <c r="CL4" s="82"/>
      <c r="CM4" s="82" t="s">
        <v>65</v>
      </c>
      <c r="CN4" s="82"/>
      <c r="CO4" s="82"/>
      <c r="CP4" s="82"/>
      <c r="CQ4" s="82"/>
      <c r="CR4" s="82"/>
      <c r="CS4" s="82"/>
      <c r="CT4" s="82"/>
      <c r="CU4" s="82"/>
      <c r="CV4" s="82"/>
      <c r="CW4" s="82"/>
      <c r="CX4" s="82" t="s">
        <v>66</v>
      </c>
      <c r="CY4" s="82"/>
      <c r="CZ4" s="82"/>
      <c r="DA4" s="82"/>
      <c r="DB4" s="82"/>
      <c r="DC4" s="82"/>
      <c r="DD4" s="82"/>
      <c r="DE4" s="82"/>
      <c r="DF4" s="82"/>
      <c r="DG4" s="82"/>
      <c r="DH4" s="82"/>
      <c r="DI4" s="82" t="s">
        <v>67</v>
      </c>
      <c r="DJ4" s="82"/>
      <c r="DK4" s="82"/>
      <c r="DL4" s="82"/>
      <c r="DM4" s="82"/>
      <c r="DN4" s="82"/>
      <c r="DO4" s="82"/>
      <c r="DP4" s="82"/>
      <c r="DQ4" s="82"/>
      <c r="DR4" s="82"/>
      <c r="DS4" s="82"/>
      <c r="DT4" s="82" t="s">
        <v>68</v>
      </c>
      <c r="DU4" s="82"/>
      <c r="DV4" s="82"/>
      <c r="DW4" s="82"/>
      <c r="DX4" s="82"/>
      <c r="DY4" s="82"/>
      <c r="DZ4" s="82"/>
      <c r="EA4" s="82"/>
      <c r="EB4" s="82"/>
      <c r="EC4" s="82"/>
      <c r="ED4" s="82"/>
      <c r="EE4" s="82" t="s">
        <v>69</v>
      </c>
      <c r="EF4" s="82"/>
      <c r="EG4" s="82"/>
      <c r="EH4" s="82"/>
      <c r="EI4" s="82"/>
      <c r="EJ4" s="82"/>
      <c r="EK4" s="82"/>
      <c r="EL4" s="82"/>
      <c r="EM4" s="82"/>
      <c r="EN4" s="82"/>
      <c r="EO4" s="82"/>
    </row>
    <row r="5" spans="1:145" x14ac:dyDescent="0.2">
      <c r="A5" s="28" t="s">
        <v>70</v>
      </c>
      <c r="B5" s="31"/>
      <c r="C5" s="31"/>
      <c r="D5" s="31"/>
      <c r="E5" s="31"/>
      <c r="F5" s="31"/>
      <c r="G5" s="31"/>
      <c r="H5" s="32" t="s">
        <v>71</v>
      </c>
      <c r="I5" s="32" t="s">
        <v>72</v>
      </c>
      <c r="J5" s="32" t="s">
        <v>73</v>
      </c>
      <c r="K5" s="32" t="s">
        <v>74</v>
      </c>
      <c r="L5" s="32" t="s">
        <v>75</v>
      </c>
      <c r="M5" s="32" t="s">
        <v>5</v>
      </c>
      <c r="N5" s="32" t="s">
        <v>76</v>
      </c>
      <c r="O5" s="32" t="s">
        <v>77</v>
      </c>
      <c r="P5" s="32" t="s">
        <v>78</v>
      </c>
      <c r="Q5" s="32" t="s">
        <v>79</v>
      </c>
      <c r="R5" s="32" t="s">
        <v>80</v>
      </c>
      <c r="S5" s="32" t="s">
        <v>81</v>
      </c>
      <c r="T5" s="32" t="s">
        <v>82</v>
      </c>
      <c r="U5" s="32" t="s">
        <v>83</v>
      </c>
      <c r="V5" s="32" t="s">
        <v>84</v>
      </c>
      <c r="W5" s="32" t="s">
        <v>85</v>
      </c>
      <c r="X5" s="32" t="s">
        <v>86</v>
      </c>
      <c r="Y5" s="32" t="s">
        <v>87</v>
      </c>
      <c r="Z5" s="32" t="s">
        <v>88</v>
      </c>
      <c r="AA5" s="32" t="s">
        <v>89</v>
      </c>
      <c r="AB5" s="32" t="s">
        <v>90</v>
      </c>
      <c r="AC5" s="32" t="s">
        <v>91</v>
      </c>
      <c r="AD5" s="32" t="s">
        <v>92</v>
      </c>
      <c r="AE5" s="32" t="s">
        <v>93</v>
      </c>
      <c r="AF5" s="32" t="s">
        <v>94</v>
      </c>
      <c r="AG5" s="32" t="s">
        <v>95</v>
      </c>
      <c r="AH5" s="32" t="s">
        <v>96</v>
      </c>
      <c r="AI5" s="32" t="s">
        <v>31</v>
      </c>
      <c r="AJ5" s="32" t="s">
        <v>87</v>
      </c>
      <c r="AK5" s="32" t="s">
        <v>88</v>
      </c>
      <c r="AL5" s="32" t="s">
        <v>89</v>
      </c>
      <c r="AM5" s="32" t="s">
        <v>90</v>
      </c>
      <c r="AN5" s="32" t="s">
        <v>91</v>
      </c>
      <c r="AO5" s="32" t="s">
        <v>92</v>
      </c>
      <c r="AP5" s="32" t="s">
        <v>93</v>
      </c>
      <c r="AQ5" s="32" t="s">
        <v>94</v>
      </c>
      <c r="AR5" s="32" t="s">
        <v>95</v>
      </c>
      <c r="AS5" s="32" t="s">
        <v>96</v>
      </c>
      <c r="AT5" s="32" t="s">
        <v>97</v>
      </c>
      <c r="AU5" s="32" t="s">
        <v>87</v>
      </c>
      <c r="AV5" s="32" t="s">
        <v>88</v>
      </c>
      <c r="AW5" s="32" t="s">
        <v>89</v>
      </c>
      <c r="AX5" s="32" t="s">
        <v>90</v>
      </c>
      <c r="AY5" s="32" t="s">
        <v>91</v>
      </c>
      <c r="AZ5" s="32" t="s">
        <v>92</v>
      </c>
      <c r="BA5" s="32" t="s">
        <v>93</v>
      </c>
      <c r="BB5" s="32" t="s">
        <v>94</v>
      </c>
      <c r="BC5" s="32" t="s">
        <v>95</v>
      </c>
      <c r="BD5" s="32" t="s">
        <v>96</v>
      </c>
      <c r="BE5" s="32" t="s">
        <v>97</v>
      </c>
      <c r="BF5" s="32" t="s">
        <v>87</v>
      </c>
      <c r="BG5" s="32" t="s">
        <v>88</v>
      </c>
      <c r="BH5" s="32" t="s">
        <v>89</v>
      </c>
      <c r="BI5" s="32" t="s">
        <v>90</v>
      </c>
      <c r="BJ5" s="32" t="s">
        <v>91</v>
      </c>
      <c r="BK5" s="32" t="s">
        <v>92</v>
      </c>
      <c r="BL5" s="32" t="s">
        <v>93</v>
      </c>
      <c r="BM5" s="32" t="s">
        <v>94</v>
      </c>
      <c r="BN5" s="32" t="s">
        <v>95</v>
      </c>
      <c r="BO5" s="32" t="s">
        <v>96</v>
      </c>
      <c r="BP5" s="32" t="s">
        <v>97</v>
      </c>
      <c r="BQ5" s="32" t="s">
        <v>87</v>
      </c>
      <c r="BR5" s="32" t="s">
        <v>88</v>
      </c>
      <c r="BS5" s="32" t="s">
        <v>89</v>
      </c>
      <c r="BT5" s="32" t="s">
        <v>90</v>
      </c>
      <c r="BU5" s="32" t="s">
        <v>91</v>
      </c>
      <c r="BV5" s="32" t="s">
        <v>92</v>
      </c>
      <c r="BW5" s="32" t="s">
        <v>93</v>
      </c>
      <c r="BX5" s="32" t="s">
        <v>94</v>
      </c>
      <c r="BY5" s="32" t="s">
        <v>95</v>
      </c>
      <c r="BZ5" s="32" t="s">
        <v>96</v>
      </c>
      <c r="CA5" s="32" t="s">
        <v>97</v>
      </c>
      <c r="CB5" s="32" t="s">
        <v>87</v>
      </c>
      <c r="CC5" s="32" t="s">
        <v>88</v>
      </c>
      <c r="CD5" s="32" t="s">
        <v>89</v>
      </c>
      <c r="CE5" s="32" t="s">
        <v>90</v>
      </c>
      <c r="CF5" s="32" t="s">
        <v>91</v>
      </c>
      <c r="CG5" s="32" t="s">
        <v>92</v>
      </c>
      <c r="CH5" s="32" t="s">
        <v>93</v>
      </c>
      <c r="CI5" s="32" t="s">
        <v>94</v>
      </c>
      <c r="CJ5" s="32" t="s">
        <v>95</v>
      </c>
      <c r="CK5" s="32" t="s">
        <v>96</v>
      </c>
      <c r="CL5" s="32" t="s">
        <v>97</v>
      </c>
      <c r="CM5" s="32" t="s">
        <v>87</v>
      </c>
      <c r="CN5" s="32" t="s">
        <v>88</v>
      </c>
      <c r="CO5" s="32" t="s">
        <v>89</v>
      </c>
      <c r="CP5" s="32" t="s">
        <v>90</v>
      </c>
      <c r="CQ5" s="32" t="s">
        <v>91</v>
      </c>
      <c r="CR5" s="32" t="s">
        <v>92</v>
      </c>
      <c r="CS5" s="32" t="s">
        <v>93</v>
      </c>
      <c r="CT5" s="32" t="s">
        <v>94</v>
      </c>
      <c r="CU5" s="32" t="s">
        <v>95</v>
      </c>
      <c r="CV5" s="32" t="s">
        <v>96</v>
      </c>
      <c r="CW5" s="32" t="s">
        <v>97</v>
      </c>
      <c r="CX5" s="32" t="s">
        <v>87</v>
      </c>
      <c r="CY5" s="32" t="s">
        <v>88</v>
      </c>
      <c r="CZ5" s="32" t="s">
        <v>89</v>
      </c>
      <c r="DA5" s="32" t="s">
        <v>90</v>
      </c>
      <c r="DB5" s="32" t="s">
        <v>91</v>
      </c>
      <c r="DC5" s="32" t="s">
        <v>92</v>
      </c>
      <c r="DD5" s="32" t="s">
        <v>93</v>
      </c>
      <c r="DE5" s="32" t="s">
        <v>94</v>
      </c>
      <c r="DF5" s="32" t="s">
        <v>95</v>
      </c>
      <c r="DG5" s="32" t="s">
        <v>96</v>
      </c>
      <c r="DH5" s="32" t="s">
        <v>97</v>
      </c>
      <c r="DI5" s="32" t="s">
        <v>87</v>
      </c>
      <c r="DJ5" s="32" t="s">
        <v>88</v>
      </c>
      <c r="DK5" s="32" t="s">
        <v>89</v>
      </c>
      <c r="DL5" s="32" t="s">
        <v>90</v>
      </c>
      <c r="DM5" s="32" t="s">
        <v>91</v>
      </c>
      <c r="DN5" s="32" t="s">
        <v>92</v>
      </c>
      <c r="DO5" s="32" t="s">
        <v>93</v>
      </c>
      <c r="DP5" s="32" t="s">
        <v>94</v>
      </c>
      <c r="DQ5" s="32" t="s">
        <v>95</v>
      </c>
      <c r="DR5" s="32" t="s">
        <v>96</v>
      </c>
      <c r="DS5" s="32" t="s">
        <v>97</v>
      </c>
      <c r="DT5" s="32" t="s">
        <v>87</v>
      </c>
      <c r="DU5" s="32" t="s">
        <v>88</v>
      </c>
      <c r="DV5" s="32" t="s">
        <v>89</v>
      </c>
      <c r="DW5" s="32" t="s">
        <v>90</v>
      </c>
      <c r="DX5" s="32" t="s">
        <v>91</v>
      </c>
      <c r="DY5" s="32" t="s">
        <v>92</v>
      </c>
      <c r="DZ5" s="32" t="s">
        <v>93</v>
      </c>
      <c r="EA5" s="32" t="s">
        <v>94</v>
      </c>
      <c r="EB5" s="32" t="s">
        <v>95</v>
      </c>
      <c r="EC5" s="32" t="s">
        <v>96</v>
      </c>
      <c r="ED5" s="32" t="s">
        <v>97</v>
      </c>
      <c r="EE5" s="32" t="s">
        <v>87</v>
      </c>
      <c r="EF5" s="32" t="s">
        <v>88</v>
      </c>
      <c r="EG5" s="32" t="s">
        <v>89</v>
      </c>
      <c r="EH5" s="32" t="s">
        <v>90</v>
      </c>
      <c r="EI5" s="32" t="s">
        <v>91</v>
      </c>
      <c r="EJ5" s="32" t="s">
        <v>92</v>
      </c>
      <c r="EK5" s="32" t="s">
        <v>93</v>
      </c>
      <c r="EL5" s="32" t="s">
        <v>94</v>
      </c>
      <c r="EM5" s="32" t="s">
        <v>95</v>
      </c>
      <c r="EN5" s="32" t="s">
        <v>96</v>
      </c>
      <c r="EO5" s="32" t="s">
        <v>97</v>
      </c>
    </row>
    <row r="6" spans="1:145" s="36" customFormat="1" x14ac:dyDescent="0.2">
      <c r="A6" s="28" t="s">
        <v>98</v>
      </c>
      <c r="B6" s="33">
        <f>B7</f>
        <v>2020</v>
      </c>
      <c r="C6" s="33">
        <f t="shared" ref="C6:X6" si="3">C7</f>
        <v>452041</v>
      </c>
      <c r="D6" s="33">
        <f t="shared" si="3"/>
        <v>47</v>
      </c>
      <c r="E6" s="33">
        <f t="shared" si="3"/>
        <v>18</v>
      </c>
      <c r="F6" s="33">
        <f t="shared" si="3"/>
        <v>0</v>
      </c>
      <c r="G6" s="33">
        <f t="shared" si="3"/>
        <v>0</v>
      </c>
      <c r="H6" s="33" t="str">
        <f t="shared" si="3"/>
        <v>宮崎県　日南市</v>
      </c>
      <c r="I6" s="33" t="str">
        <f t="shared" si="3"/>
        <v>法非適用</v>
      </c>
      <c r="J6" s="33" t="str">
        <f t="shared" si="3"/>
        <v>下水道事業</v>
      </c>
      <c r="K6" s="33" t="str">
        <f t="shared" si="3"/>
        <v>特定地域生活排水処理</v>
      </c>
      <c r="L6" s="33" t="str">
        <f t="shared" si="3"/>
        <v>K3</v>
      </c>
      <c r="M6" s="33" t="str">
        <f t="shared" si="3"/>
        <v>非設置</v>
      </c>
      <c r="N6" s="34" t="str">
        <f t="shared" si="3"/>
        <v>-</v>
      </c>
      <c r="O6" s="34" t="str">
        <f t="shared" si="3"/>
        <v>該当数値なし</v>
      </c>
      <c r="P6" s="34">
        <f t="shared" si="3"/>
        <v>4.93</v>
      </c>
      <c r="Q6" s="34">
        <f t="shared" si="3"/>
        <v>100</v>
      </c>
      <c r="R6" s="34">
        <f t="shared" si="3"/>
        <v>3553</v>
      </c>
      <c r="S6" s="34">
        <f t="shared" si="3"/>
        <v>51878</v>
      </c>
      <c r="T6" s="34">
        <f t="shared" si="3"/>
        <v>536.11</v>
      </c>
      <c r="U6" s="34">
        <f t="shared" si="3"/>
        <v>96.77</v>
      </c>
      <c r="V6" s="34">
        <f t="shared" si="3"/>
        <v>2539</v>
      </c>
      <c r="W6" s="34">
        <f t="shared" si="3"/>
        <v>0.01</v>
      </c>
      <c r="X6" s="34">
        <f t="shared" si="3"/>
        <v>253900</v>
      </c>
      <c r="Y6" s="35">
        <f>IF(Y7="",NA(),Y7)</f>
        <v>96.43</v>
      </c>
      <c r="Z6" s="35">
        <f t="shared" ref="Z6:AH6" si="4">IF(Z7="",NA(),Z7)</f>
        <v>125.1</v>
      </c>
      <c r="AA6" s="35">
        <f t="shared" si="4"/>
        <v>134.07</v>
      </c>
      <c r="AB6" s="35">
        <f t="shared" si="4"/>
        <v>121.89</v>
      </c>
      <c r="AC6" s="35">
        <f t="shared" si="4"/>
        <v>113.96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413.5</v>
      </c>
      <c r="BL6" s="35">
        <f t="shared" si="7"/>
        <v>407.42</v>
      </c>
      <c r="BM6" s="35">
        <f t="shared" si="7"/>
        <v>386.46</v>
      </c>
      <c r="BN6" s="35">
        <f t="shared" si="7"/>
        <v>421.25</v>
      </c>
      <c r="BO6" s="35">
        <f t="shared" si="7"/>
        <v>398.42</v>
      </c>
      <c r="BP6" s="34" t="str">
        <f>IF(BP7="","",IF(BP7="-","【-】","【"&amp;SUBSTITUTE(TEXT(BP7,"#,##0.00"),"-","△")&amp;"】"))</f>
        <v>【314.13】</v>
      </c>
      <c r="BQ6" s="35">
        <f>IF(BQ7="",NA(),BQ7)</f>
        <v>46.84</v>
      </c>
      <c r="BR6" s="35">
        <f t="shared" ref="BR6:BZ6" si="8">IF(BR7="",NA(),BR7)</f>
        <v>59.35</v>
      </c>
      <c r="BS6" s="35">
        <f t="shared" si="8"/>
        <v>66.58</v>
      </c>
      <c r="BT6" s="35">
        <f t="shared" si="8"/>
        <v>72.78</v>
      </c>
      <c r="BU6" s="35">
        <f t="shared" si="8"/>
        <v>75.81</v>
      </c>
      <c r="BV6" s="35">
        <f t="shared" si="8"/>
        <v>55.84</v>
      </c>
      <c r="BW6" s="35">
        <f t="shared" si="8"/>
        <v>57.08</v>
      </c>
      <c r="BX6" s="35">
        <f t="shared" si="8"/>
        <v>55.85</v>
      </c>
      <c r="BY6" s="35">
        <f t="shared" si="8"/>
        <v>53.23</v>
      </c>
      <c r="BZ6" s="35">
        <f t="shared" si="8"/>
        <v>50.7</v>
      </c>
      <c r="CA6" s="34" t="str">
        <f>IF(CA7="","",IF(CA7="-","【-】","【"&amp;SUBSTITUTE(TEXT(CA7,"#,##0.00"),"-","△")&amp;"】"))</f>
        <v>【58.42】</v>
      </c>
      <c r="CB6" s="35">
        <f>IF(CB7="",NA(),CB7)</f>
        <v>413.04</v>
      </c>
      <c r="CC6" s="35">
        <f t="shared" ref="CC6:CK6" si="9">IF(CC7="",NA(),CC7)</f>
        <v>285.44</v>
      </c>
      <c r="CD6" s="35">
        <f t="shared" si="9"/>
        <v>253.01</v>
      </c>
      <c r="CE6" s="35">
        <f t="shared" si="9"/>
        <v>241.4</v>
      </c>
      <c r="CF6" s="35">
        <f t="shared" si="9"/>
        <v>235.36</v>
      </c>
      <c r="CG6" s="35">
        <f t="shared" si="9"/>
        <v>287.57</v>
      </c>
      <c r="CH6" s="35">
        <f t="shared" si="9"/>
        <v>286.86</v>
      </c>
      <c r="CI6" s="35">
        <f t="shared" si="9"/>
        <v>287.91000000000003</v>
      </c>
      <c r="CJ6" s="35">
        <f t="shared" si="9"/>
        <v>283.3</v>
      </c>
      <c r="CK6" s="35">
        <f t="shared" si="9"/>
        <v>289.81</v>
      </c>
      <c r="CL6" s="34" t="str">
        <f>IF(CL7="","",IF(CL7="-","【-】","【"&amp;SUBSTITUTE(TEXT(CL7,"#,##0.00"),"-","△")&amp;"】"))</f>
        <v>【282.28】</v>
      </c>
      <c r="CM6" s="35">
        <f>IF(CM7="",NA(),CM7)</f>
        <v>0.24</v>
      </c>
      <c r="CN6" s="35">
        <f t="shared" ref="CN6:CV6" si="10">IF(CN7="",NA(),CN7)</f>
        <v>0.18</v>
      </c>
      <c r="CO6" s="35">
        <f t="shared" si="10"/>
        <v>0.15</v>
      </c>
      <c r="CP6" s="34">
        <f t="shared" si="10"/>
        <v>0</v>
      </c>
      <c r="CQ6" s="35">
        <f t="shared" si="10"/>
        <v>0.11</v>
      </c>
      <c r="CR6" s="35">
        <f t="shared" si="10"/>
        <v>61.55</v>
      </c>
      <c r="CS6" s="35">
        <f t="shared" si="10"/>
        <v>57.22</v>
      </c>
      <c r="CT6" s="35">
        <f t="shared" si="10"/>
        <v>54.93</v>
      </c>
      <c r="CU6" s="35">
        <f t="shared" si="10"/>
        <v>55.96</v>
      </c>
      <c r="CV6" s="35">
        <f t="shared" si="10"/>
        <v>56.45</v>
      </c>
      <c r="CW6" s="34" t="str">
        <f>IF(CW7="","",IF(CW7="-","【-】","【"&amp;SUBSTITUTE(TEXT(CW7,"#,##0.00"),"-","△")&amp;"】"))</f>
        <v>【57.83】</v>
      </c>
      <c r="CX6" s="35">
        <f>IF(CX7="",NA(),CX7)</f>
        <v>100</v>
      </c>
      <c r="CY6" s="35">
        <f t="shared" ref="CY6:DG6" si="11">IF(CY7="",NA(),CY7)</f>
        <v>100</v>
      </c>
      <c r="CZ6" s="35">
        <f t="shared" si="11"/>
        <v>100</v>
      </c>
      <c r="DA6" s="35">
        <f t="shared" si="11"/>
        <v>100</v>
      </c>
      <c r="DB6" s="35">
        <f t="shared" si="11"/>
        <v>100</v>
      </c>
      <c r="DC6" s="35">
        <f t="shared" si="11"/>
        <v>67.489999999999995</v>
      </c>
      <c r="DD6" s="35">
        <f t="shared" si="11"/>
        <v>67.290000000000006</v>
      </c>
      <c r="DE6" s="35">
        <f t="shared" si="11"/>
        <v>65.569999999999993</v>
      </c>
      <c r="DF6" s="35">
        <f t="shared" si="11"/>
        <v>60.12</v>
      </c>
      <c r="DG6" s="35">
        <f t="shared" si="11"/>
        <v>54.99</v>
      </c>
      <c r="DH6" s="34" t="str">
        <f>IF(DH7="","",IF(DH7="-","【-】","【"&amp;SUBSTITUTE(TEXT(DH7,"#,##0.00"),"-","△")&amp;"】"))</f>
        <v>【77.67】</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2">
      <c r="A7" s="28"/>
      <c r="B7" s="37">
        <v>2020</v>
      </c>
      <c r="C7" s="37">
        <v>452041</v>
      </c>
      <c r="D7" s="37">
        <v>47</v>
      </c>
      <c r="E7" s="37">
        <v>18</v>
      </c>
      <c r="F7" s="37">
        <v>0</v>
      </c>
      <c r="G7" s="37">
        <v>0</v>
      </c>
      <c r="H7" s="37" t="s">
        <v>99</v>
      </c>
      <c r="I7" s="37" t="s">
        <v>100</v>
      </c>
      <c r="J7" s="37" t="s">
        <v>101</v>
      </c>
      <c r="K7" s="37" t="s">
        <v>102</v>
      </c>
      <c r="L7" s="37" t="s">
        <v>103</v>
      </c>
      <c r="M7" s="37" t="s">
        <v>104</v>
      </c>
      <c r="N7" s="38" t="s">
        <v>105</v>
      </c>
      <c r="O7" s="38" t="s">
        <v>106</v>
      </c>
      <c r="P7" s="38">
        <v>4.93</v>
      </c>
      <c r="Q7" s="38">
        <v>100</v>
      </c>
      <c r="R7" s="38">
        <v>3553</v>
      </c>
      <c r="S7" s="38">
        <v>51878</v>
      </c>
      <c r="T7" s="38">
        <v>536.11</v>
      </c>
      <c r="U7" s="38">
        <v>96.77</v>
      </c>
      <c r="V7" s="38">
        <v>2539</v>
      </c>
      <c r="W7" s="38">
        <v>0.01</v>
      </c>
      <c r="X7" s="38">
        <v>253900</v>
      </c>
      <c r="Y7" s="38">
        <v>96.43</v>
      </c>
      <c r="Z7" s="38">
        <v>125.1</v>
      </c>
      <c r="AA7" s="38">
        <v>134.07</v>
      </c>
      <c r="AB7" s="38">
        <v>121.89</v>
      </c>
      <c r="AC7" s="38">
        <v>113.96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413.5</v>
      </c>
      <c r="BL7" s="38">
        <v>407.42</v>
      </c>
      <c r="BM7" s="38">
        <v>386.46</v>
      </c>
      <c r="BN7" s="38">
        <v>421.25</v>
      </c>
      <c r="BO7" s="38">
        <v>398.42</v>
      </c>
      <c r="BP7" s="38">
        <v>314.13</v>
      </c>
      <c r="BQ7" s="38">
        <v>46.84</v>
      </c>
      <c r="BR7" s="38">
        <v>59.35</v>
      </c>
      <c r="BS7" s="38">
        <v>66.58</v>
      </c>
      <c r="BT7" s="38">
        <v>72.78</v>
      </c>
      <c r="BU7" s="38">
        <v>75.81</v>
      </c>
      <c r="BV7" s="38">
        <v>55.84</v>
      </c>
      <c r="BW7" s="38">
        <v>57.08</v>
      </c>
      <c r="BX7" s="38">
        <v>55.85</v>
      </c>
      <c r="BY7" s="38">
        <v>53.23</v>
      </c>
      <c r="BZ7" s="38">
        <v>50.7</v>
      </c>
      <c r="CA7" s="38">
        <v>58.42</v>
      </c>
      <c r="CB7" s="38">
        <v>413.04</v>
      </c>
      <c r="CC7" s="38">
        <v>285.44</v>
      </c>
      <c r="CD7" s="38">
        <v>253.01</v>
      </c>
      <c r="CE7" s="38">
        <v>241.4</v>
      </c>
      <c r="CF7" s="38">
        <v>235.36</v>
      </c>
      <c r="CG7" s="38">
        <v>287.57</v>
      </c>
      <c r="CH7" s="38">
        <v>286.86</v>
      </c>
      <c r="CI7" s="38">
        <v>287.91000000000003</v>
      </c>
      <c r="CJ7" s="38">
        <v>283.3</v>
      </c>
      <c r="CK7" s="38">
        <v>289.81</v>
      </c>
      <c r="CL7" s="38">
        <v>282.27999999999997</v>
      </c>
      <c r="CM7" s="38">
        <v>0.24</v>
      </c>
      <c r="CN7" s="38">
        <v>0.18</v>
      </c>
      <c r="CO7" s="38">
        <v>0.15</v>
      </c>
      <c r="CP7" s="38">
        <v>0</v>
      </c>
      <c r="CQ7" s="38">
        <v>0.11</v>
      </c>
      <c r="CR7" s="38">
        <v>61.55</v>
      </c>
      <c r="CS7" s="38">
        <v>57.22</v>
      </c>
      <c r="CT7" s="38">
        <v>54.93</v>
      </c>
      <c r="CU7" s="38">
        <v>55.96</v>
      </c>
      <c r="CV7" s="38">
        <v>56.45</v>
      </c>
      <c r="CW7" s="38">
        <v>57.83</v>
      </c>
      <c r="CX7" s="38">
        <v>100</v>
      </c>
      <c r="CY7" s="38">
        <v>100</v>
      </c>
      <c r="CZ7" s="38">
        <v>100</v>
      </c>
      <c r="DA7" s="38">
        <v>100</v>
      </c>
      <c r="DB7" s="38">
        <v>100</v>
      </c>
      <c r="DC7" s="38">
        <v>67.489999999999995</v>
      </c>
      <c r="DD7" s="38">
        <v>67.290000000000006</v>
      </c>
      <c r="DE7" s="38">
        <v>65.569999999999993</v>
      </c>
      <c r="DF7" s="38">
        <v>60.12</v>
      </c>
      <c r="DG7" s="38">
        <v>54.99</v>
      </c>
      <c r="DH7" s="38">
        <v>77.67</v>
      </c>
      <c r="DI7" s="38"/>
      <c r="DJ7" s="38"/>
      <c r="DK7" s="38"/>
      <c r="DL7" s="38"/>
      <c r="DM7" s="38"/>
      <c r="DN7" s="38"/>
      <c r="DO7" s="38"/>
      <c r="DP7" s="38"/>
      <c r="DQ7" s="38"/>
      <c r="DR7" s="38"/>
      <c r="DS7" s="38"/>
      <c r="DT7" s="38"/>
      <c r="DU7" s="38"/>
      <c r="DV7" s="38"/>
      <c r="DW7" s="38"/>
      <c r="DX7" s="38"/>
      <c r="DY7" s="38"/>
      <c r="DZ7" s="38"/>
      <c r="EA7" s="38"/>
      <c r="EB7" s="38"/>
      <c r="EC7" s="38"/>
      <c r="ED7" s="38"/>
      <c r="EE7" s="38" t="s">
        <v>105</v>
      </c>
      <c r="EF7" s="38" t="s">
        <v>105</v>
      </c>
      <c r="EG7" s="38" t="s">
        <v>105</v>
      </c>
      <c r="EH7" s="38" t="s">
        <v>105</v>
      </c>
      <c r="EI7" s="38" t="s">
        <v>105</v>
      </c>
      <c r="EJ7" s="38" t="s">
        <v>105</v>
      </c>
      <c r="EK7" s="38" t="s">
        <v>105</v>
      </c>
      <c r="EL7" s="38" t="s">
        <v>105</v>
      </c>
      <c r="EM7" s="38" t="s">
        <v>105</v>
      </c>
      <c r="EN7" s="38" t="s">
        <v>105</v>
      </c>
      <c r="EO7" s="38" t="s">
        <v>105</v>
      </c>
    </row>
    <row r="8" spans="1:145"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2">
      <c r="A9" s="40"/>
      <c r="B9" s="40" t="s">
        <v>107</v>
      </c>
      <c r="C9" s="40" t="s">
        <v>108</v>
      </c>
      <c r="D9" s="40" t="s">
        <v>109</v>
      </c>
      <c r="E9" s="40" t="s">
        <v>110</v>
      </c>
      <c r="F9" s="40" t="s">
        <v>111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2">
      <c r="A10" s="40" t="s">
        <v>49</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2">
      <c r="B11">
        <v>4</v>
      </c>
      <c r="C11">
        <v>3</v>
      </c>
      <c r="D11">
        <v>2</v>
      </c>
      <c r="E11">
        <v>1</v>
      </c>
      <c r="F11">
        <v>0</v>
      </c>
      <c r="G11" t="s">
        <v>112</v>
      </c>
    </row>
    <row r="12" spans="1:145" x14ac:dyDescent="0.2">
      <c r="B12">
        <v>1</v>
      </c>
      <c r="C12">
        <v>1</v>
      </c>
      <c r="D12">
        <v>1</v>
      </c>
      <c r="E12">
        <v>1</v>
      </c>
      <c r="F12">
        <v>2</v>
      </c>
      <c r="G12" t="s">
        <v>113</v>
      </c>
    </row>
    <row r="13" spans="1:145" x14ac:dyDescent="0.2">
      <c r="B13" t="s">
        <v>114</v>
      </c>
      <c r="C13" t="s">
        <v>114</v>
      </c>
      <c r="D13" t="s">
        <v>114</v>
      </c>
      <c r="E13" t="s">
        <v>115</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2022-01-13T04:33:14Z</cp:lastPrinted>
  <dcterms:created xsi:type="dcterms:W3CDTF">2021-12-03T08:12:20Z</dcterms:created>
  <dcterms:modified xsi:type="dcterms:W3CDTF">2022-02-21T05:07:44Z</dcterms:modified>
  <cp:category/>
</cp:coreProperties>
</file>