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2電気事業\"/>
    </mc:Choice>
  </mc:AlternateContent>
  <xr:revisionPtr revIDLastSave="0" documentId="13_ncr:1_{39F98FC5-9E7A-4AA2-88FD-126CA1194525}" xr6:coauthVersionLast="47" xr6:coauthVersionMax="47" xr10:uidLastSave="{00000000-0000-0000-0000-000000000000}"/>
  <workbookProtection workbookAlgorithmName="SHA-512" workbookHashValue="34GKuE7ydYIHOxUxartmgqPIJnUk56s43M5ir9qavEsbTAq9E6Y+ktli5Zv+SfcfcBmBZFPThkIOqu5b30kibA==" workbookSaltValue="FWSFynHd8wYrf2HL9Yy0Ww==" workbookSpinCount="100000" lockStructure="1"/>
  <bookViews>
    <workbookView xWindow="-108" yWindow="-108" windowWidth="23256" windowHeight="12576"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3" i="4" s="1"/>
  <c r="IV9" i="5"/>
  <c r="F123" i="4" s="1"/>
  <c r="GW9" i="5"/>
  <c r="E123" i="4" s="1"/>
  <c r="EX9" i="5"/>
  <c r="D123" i="4" s="1"/>
  <c r="CY9" i="5"/>
  <c r="C123" i="4" s="1"/>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AV6" i="5"/>
  <c r="AU6" i="5"/>
  <c r="AT6" i="5"/>
  <c r="L16" i="4" s="1"/>
  <c r="AS6" i="5"/>
  <c r="J16" i="4" s="1"/>
  <c r="AR6" i="5"/>
  <c r="H16" i="4" s="1"/>
  <c r="AQ6" i="5"/>
  <c r="F16" i="4" s="1"/>
  <c r="AP6" i="5"/>
  <c r="N15" i="4" s="1"/>
  <c r="AO6" i="5"/>
  <c r="AN6" i="5"/>
  <c r="AM6" i="5"/>
  <c r="AL6" i="5"/>
  <c r="AK6" i="5"/>
  <c r="N14" i="4" s="1"/>
  <c r="AJ6" i="5"/>
  <c r="AI6" i="5"/>
  <c r="J14" i="4" s="1"/>
  <c r="AH6" i="5"/>
  <c r="H14" i="4" s="1"/>
  <c r="AG6" i="5"/>
  <c r="AF6" i="5"/>
  <c r="AE6" i="5"/>
  <c r="AD6" i="5"/>
  <c r="J13" i="4" s="1"/>
  <c r="AC6" i="5"/>
  <c r="H13" i="4" s="1"/>
  <c r="AB6" i="5"/>
  <c r="F13" i="4" s="1"/>
  <c r="AA6" i="5"/>
  <c r="N12" i="4" s="1"/>
  <c r="Z6" i="5"/>
  <c r="L12" i="4" s="1"/>
  <c r="Y6" i="5"/>
  <c r="X6" i="5"/>
  <c r="W6" i="5"/>
  <c r="V6" i="5"/>
  <c r="U6" i="5"/>
  <c r="T6" i="5"/>
  <c r="N7" i="4" s="1"/>
  <c r="S6" i="5"/>
  <c r="R6" i="5"/>
  <c r="Q6" i="5"/>
  <c r="P6" i="5"/>
  <c r="N5" i="4" s="1"/>
  <c r="O6" i="5"/>
  <c r="N6" i="5"/>
  <c r="F5" i="4" s="1"/>
  <c r="M6" i="5"/>
  <c r="GN8" i="5" s="1"/>
  <c r="L6" i="5"/>
  <c r="N3" i="4" s="1"/>
  <c r="K6" i="5"/>
  <c r="J3" i="4" s="1"/>
  <c r="J6" i="5"/>
  <c r="F3" i="4" s="1"/>
  <c r="I6" i="5"/>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L15" i="4"/>
  <c r="J15" i="4"/>
  <c r="H15" i="4"/>
  <c r="F15" i="4"/>
  <c r="L14" i="4"/>
  <c r="F14" i="4"/>
  <c r="N13" i="4"/>
  <c r="L13" i="4"/>
  <c r="J12" i="4"/>
  <c r="H12" i="4"/>
  <c r="F12" i="4"/>
  <c r="F9" i="4"/>
  <c r="B7" i="4"/>
  <c r="J5" i="4"/>
  <c r="B3" i="4"/>
  <c r="B5" i="4" l="1"/>
  <c r="GP18" i="5"/>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LA10" i="5"/>
  <c r="JL10" i="5"/>
  <c r="HW10" i="5"/>
  <c r="GH10" i="5"/>
  <c r="ES10" i="5"/>
  <c r="DE10" i="5"/>
  <c r="BN10" i="5"/>
  <c r="ME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FK18" i="5" l="1"/>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KW10" i="5"/>
  <c r="JH10" i="5"/>
  <c r="HS10" i="5"/>
  <c r="GD10" i="5"/>
  <c r="EO10" i="5"/>
  <c r="DA10" i="5"/>
  <c r="BJ10" i="5"/>
  <c r="MA10" i="5"/>
  <c r="KL10" i="5"/>
  <c r="IX10" i="5"/>
  <c r="HI10" i="5"/>
  <c r="FT10" i="5"/>
  <c r="EE10" i="5"/>
  <c r="CP10" i="5"/>
  <c r="AY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T10" i="5"/>
  <c r="KE10" i="5"/>
  <c r="IP10" i="5"/>
  <c r="HB10" i="5"/>
  <c r="FM10" i="5"/>
  <c r="DX10" i="5"/>
  <c r="CI10" i="5"/>
  <c r="L11" i="4"/>
  <c r="LJ10" i="5"/>
  <c r="JU10" i="5"/>
  <c r="IF10" i="5"/>
  <c r="GQ10" i="5"/>
  <c r="FC10" i="5"/>
  <c r="DN10" i="5"/>
  <c r="BX10" i="5"/>
  <c r="KZ10" i="5"/>
  <c r="JK10" i="5"/>
  <c r="HV10" i="5"/>
  <c r="GG10" i="5"/>
  <c r="ER10" i="5"/>
  <c r="DD10" i="5"/>
  <c r="BM10" i="5"/>
  <c r="FX18" i="5"/>
  <c r="FT18" i="5"/>
  <c r="FV12" i="5"/>
  <c r="FW18" i="5"/>
  <c r="FU12" i="5"/>
  <c r="FV18" i="5"/>
  <c r="FX12" i="5"/>
  <c r="FT12" i="5"/>
  <c r="FU18" i="5"/>
  <c r="FW12" i="5"/>
</calcChain>
</file>

<file path=xl/sharedStrings.xml><?xml version="1.0" encoding="utf-8"?>
<sst xmlns="http://schemas.openxmlformats.org/spreadsheetml/2006/main" count="995" uniqueCount="277">
  <si>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</si>
  <si>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</si>
  <si>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</si>
  <si>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</si>
  <si>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</si>
  <si>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</si>
  <si>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</si>
  <si>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</si>
  <si>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　余剰金は、将来の施設機器の更新に充てるための「電気事業特別会計準備基金」に積み立てている。
　R2剰余金：2,307千円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</si>
  <si>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</si>
  <si>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</si>
  <si>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</si>
  <si>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</si>
  <si>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</si>
  <si>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</si>
  <si>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</si>
  <si>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</si>
  <si>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</si>
  <si>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</si>
  <si>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</si>
  <si>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</si>
  <si>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</si>
  <si>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</si>
  <si>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</si>
  <si>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</si>
  <si>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</si>
  <si>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</si>
  <si>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</si>
  <si>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</si>
  <si>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</si>
  <si>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</si>
  <si>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</si>
  <si>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</si>
  <si>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</si>
  <si>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</si>
  <si>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</si>
  <si>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</si>
  <si>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</si>
  <si>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</si>
  <si>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</si>
  <si>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</si>
  <si>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</si>
  <si>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</si>
  <si>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</si>
  <si>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</si>
  <si>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</si>
  <si>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</si>
  <si>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</si>
  <si>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</si>
  <si>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</si>
  <si>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</si>
  <si>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</si>
  <si>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</si>
  <si>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</si>
  <si>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</si>
  <si>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</si>
  <si>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</si>
  <si>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</si>
  <si>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</si>
  <si>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</si>
  <si>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</si>
  <si>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</si>
  <si>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</si>
  <si>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</si>
  <si>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</si>
  <si>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</si>
  <si>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</si>
  <si>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</si>
  <si>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</si>
  <si>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</si>
  <si>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</si>
  <si>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</si>
  <si>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</si>
  <si>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</si>
  <si>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</si>
  <si>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</si>
  <si>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</si>
  <si>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</si>
  <si>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</si>
  <si>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</si>
  <si>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</si>
  <si>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</si>
  <si>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</si>
  <si>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</si>
  <si>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</si>
  <si>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</si>
  <si>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</si>
  <si>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</si>
  <si>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</si>
  <si>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</si>
  <si>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</si>
  <si>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</si>
  <si>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</si>
  <si>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</si>
  <si>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</si>
  <si>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</si>
  <si>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</si>
  <si>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</si>
  <si>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</si>
  <si>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</si>
  <si>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</si>
  <si>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</si>
  <si>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</si>
  <si>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</si>
  <si>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</si>
  <si>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</si>
  <si>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</si>
  <si>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</si>
  <si>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</si>
  <si>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</si>
  <si>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</si>
  <si>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</si>
  <si>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</si>
  <si>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</si>
  <si>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</si>
  <si>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</si>
  <si>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</si>
  <si>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</si>
  <si>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</si>
  <si>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</si>
  <si>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</si>
  <si>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452025</t>
  </si>
  <si>
    <t>47</t>
  </si>
  <si>
    <t>04</t>
  </si>
  <si>
    <t>0</t>
  </si>
  <si>
    <t>000</t>
  </si>
  <si>
    <t>宮崎県　都城市</t>
  </si>
  <si>
    <t>法非適用</t>
  </si>
  <si>
    <t>電気事業</t>
  </si>
  <si>
    <t>非設置</t>
  </si>
  <si>
    <t>該当数値なし</t>
  </si>
  <si>
    <t>-</t>
  </si>
  <si>
    <t>令和１９年８月３１日　都城市営　駒発電所</t>
  </si>
  <si>
    <t>無</t>
  </si>
  <si>
    <t>九州電力　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</si>
  <si>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</si>
  <si>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</si>
  <si>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</si>
  <si>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</si>
  <si>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</si>
  <si>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</si>
  <si>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</si>
  <si>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</si>
  <si>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</si>
  <si>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</si>
  <si>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</si>
  <si>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</si>
  <si>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</si>
  <si>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</si>
  <si>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</si>
  <si>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</si>
  <si>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</si>
  <si>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</si>
  <si>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</si>
  <si>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</si>
  <si>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</si>
  <si>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</si>
  <si>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</si>
  <si>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</si>
  <si>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</si>
  <si>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</si>
  <si>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</si>
  <si>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</si>
  <si>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</si>
  <si>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</si>
  <si>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</si>
  <si>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</si>
  <si>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</si>
  <si>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</si>
  <si>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</si>
  <si>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</si>
  <si>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</si>
  <si>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</si>
  <si>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</si>
  <si>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</si>
  <si>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</si>
  <si>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</si>
  <si>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</si>
  <si>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</si>
  <si>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</si>
  <si>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</si>
  <si>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</si>
  <si>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</si>
  <si>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</si>
  <si>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</si>
  <si>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</si>
  <si>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</si>
  <si>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</si>
  <si>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</si>
  <si>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</si>
  <si>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</si>
  <si>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</si>
  <si>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</si>
  <si>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</si>
  <si>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</si>
  <si>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</si>
  <si>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</si>
  <si>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</si>
  <si>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</si>
  <si>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</si>
  <si>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</si>
  <si>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</si>
  <si>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</si>
  <si>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</si>
  <si>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</si>
  <si>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</si>
  <si>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</si>
  <si>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</si>
  <si>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</si>
  <si>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</si>
  <si>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</si>
  <si>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</si>
  <si>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</si>
  <si>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</si>
  <si>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</si>
  <si>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</si>
  <si>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</si>
  <si>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</si>
  <si>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</si>
  <si>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</si>
  <si>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</si>
  <si>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</si>
  <si>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</si>
  <si>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</si>
  <si>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</si>
  <si>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</si>
  <si>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</si>
  <si>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</si>
  <si>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</si>
  <si>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</si>
  <si>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</si>
  <si>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</si>
  <si>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</si>
  <si>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</si>
  <si>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</si>
  <si>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</si>
  <si>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</si>
  <si>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</si>
  <si>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</si>
  <si>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</si>
  <si>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</si>
  <si>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</si>
  <si>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</si>
  <si>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</si>
  <si>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</si>
  <si>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</si>
  <si>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</si>
  <si>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</si>
  <si>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</si>
  <si>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</si>
  <si>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</si>
  <si>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</si>
  <si>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</si>
  <si>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</si>
  <si>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</si>
  <si>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</si>
  <si>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</si>
  <si>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</si>
  <si>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</si>
  <si>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</si>
  <si>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</si>
  <si>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</si>
  <si>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</si>
  <si>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</si>
  <si>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</si>
  <si>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</si>
  <si>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</si>
  <si>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</si>
  <si>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</si>
  <si>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</si>
  <si>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</si>
  <si>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</si>
  <si>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</si>
  <si>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</si>
  <si>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昭和３１年に操業開始した発電所であるが、平成２９年度に発電設備(水車・発電機)と発電所建屋の更新工事が完了し、併せてＦＩＴによる売電を開始したことで、安定的に健全な経営を行うことができるようになった。
　ＦＩＴ適用期間は平成２９年７月開始で、令和１９年度までの２０年間。
　また、売電能力を現在の４２０ＫＷｈから５１０ＫＷｈに増大させる試験を予定していたが、新型コロナウイルスの影響により令和４年度に延期している。
　令和元年１２月に策定した都城市電気事業経営戦略に基づき、今後も継続して健全かつ適正な経営管理に努めることとしている。
　しかし、令和２年７月に取水口の排砂ゲートが故障したため、８ヶ月に及ぶ発電停止による売電料の減収に加え、排砂ゲート更新工事に伴う支出のため、基金を取り崩すこととなった。</t>
    <rPh sb="1" eb="3">
      <t>ショウワ</t>
    </rPh>
    <rPh sb="5" eb="6">
      <t>ネン</t>
    </rPh>
    <rPh sb="7" eb="9">
      <t>ソウギョウ</t>
    </rPh>
    <rPh sb="9" eb="11">
      <t>カイシ</t>
    </rPh>
    <rPh sb="13" eb="16">
      <t>ハツデンショ</t>
    </rPh>
    <rPh sb="21" eb="23">
      <t>ヘイセイ</t>
    </rPh>
    <rPh sb="25" eb="27">
      <t>ネンド</t>
    </rPh>
    <rPh sb="28" eb="30">
      <t>ハツデン</t>
    </rPh>
    <rPh sb="30" eb="32">
      <t>セツビ</t>
    </rPh>
    <rPh sb="33" eb="35">
      <t>スイシャ</t>
    </rPh>
    <rPh sb="36" eb="39">
      <t>ハツデンキ</t>
    </rPh>
    <rPh sb="41" eb="44">
      <t>ハツデンショ</t>
    </rPh>
    <rPh sb="44" eb="46">
      <t>タテヤ</t>
    </rPh>
    <rPh sb="47" eb="49">
      <t>コウシン</t>
    </rPh>
    <rPh sb="49" eb="51">
      <t>コウジ</t>
    </rPh>
    <rPh sb="52" eb="54">
      <t>カンリョウ</t>
    </rPh>
    <rPh sb="56" eb="57">
      <t>アワ</t>
    </rPh>
    <rPh sb="65" eb="67">
      <t>バイデン</t>
    </rPh>
    <rPh sb="68" eb="70">
      <t>カイシ</t>
    </rPh>
    <rPh sb="76" eb="79">
      <t>アンテイテキ</t>
    </rPh>
    <rPh sb="80" eb="82">
      <t>ケンゼン</t>
    </rPh>
    <rPh sb="83" eb="85">
      <t>ケイエイ</t>
    </rPh>
    <rPh sb="86" eb="87">
      <t>オコナ</t>
    </rPh>
    <rPh sb="106" eb="108">
      <t>テキヨウ</t>
    </rPh>
    <rPh sb="108" eb="110">
      <t>キカン</t>
    </rPh>
    <rPh sb="111" eb="113">
      <t>ヘイセイ</t>
    </rPh>
    <rPh sb="115" eb="116">
      <t>ネン</t>
    </rPh>
    <rPh sb="117" eb="118">
      <t>ガツ</t>
    </rPh>
    <rPh sb="118" eb="120">
      <t>カイシ</t>
    </rPh>
    <rPh sb="122" eb="124">
      <t>レイワ</t>
    </rPh>
    <rPh sb="126" eb="128">
      <t>ネンド</t>
    </rPh>
    <rPh sb="133" eb="135">
      <t>ネンカン</t>
    </rPh>
    <rPh sb="141" eb="143">
      <t>バイデン</t>
    </rPh>
    <rPh sb="143" eb="145">
      <t>ノウリョク</t>
    </rPh>
    <rPh sb="146" eb="148">
      <t>ゲンザイ</t>
    </rPh>
    <rPh sb="164" eb="166">
      <t>ゾウダイ</t>
    </rPh>
    <rPh sb="169" eb="171">
      <t>シケン</t>
    </rPh>
    <rPh sb="172" eb="174">
      <t>ヨテイ</t>
    </rPh>
    <rPh sb="180" eb="182">
      <t>シンガタ</t>
    </rPh>
    <rPh sb="190" eb="192">
      <t>エイキョウ</t>
    </rPh>
    <rPh sb="195" eb="197">
      <t>レイワ</t>
    </rPh>
    <rPh sb="198" eb="200">
      <t>ネンド</t>
    </rPh>
    <rPh sb="201" eb="203">
      <t>エンキ</t>
    </rPh>
    <rPh sb="210" eb="212">
      <t>レイワ</t>
    </rPh>
    <rPh sb="212" eb="214">
      <t>ガンネン</t>
    </rPh>
    <rPh sb="216" eb="217">
      <t>ガツ</t>
    </rPh>
    <rPh sb="218" eb="220">
      <t>サクテイ</t>
    </rPh>
    <rPh sb="222" eb="225">
      <t>ミヤコノジョウシ</t>
    </rPh>
    <rPh sb="225" eb="227">
      <t>デンキ</t>
    </rPh>
    <rPh sb="227" eb="229">
      <t>ジギョウ</t>
    </rPh>
    <rPh sb="229" eb="231">
      <t>ケイエイ</t>
    </rPh>
    <rPh sb="231" eb="233">
      <t>センリャク</t>
    </rPh>
    <rPh sb="234" eb="235">
      <t>モト</t>
    </rPh>
    <rPh sb="238" eb="240">
      <t>コンゴ</t>
    </rPh>
    <rPh sb="241" eb="243">
      <t>ケイゾク</t>
    </rPh>
    <rPh sb="245" eb="247">
      <t>ケンゼン</t>
    </rPh>
    <rPh sb="249" eb="251">
      <t>テキセイ</t>
    </rPh>
    <rPh sb="252" eb="254">
      <t>ケイエイ</t>
    </rPh>
    <rPh sb="254" eb="256">
      <t>カンリ</t>
    </rPh>
    <rPh sb="257" eb="258">
      <t>ツト</t>
    </rPh>
    <rPh sb="281" eb="283">
      <t>シュスイ</t>
    </rPh>
    <rPh sb="283" eb="284">
      <t>グチ</t>
    </rPh>
    <rPh sb="306" eb="308">
      <t>テイシ</t>
    </rPh>
    <rPh sb="311" eb="313">
      <t>バイデン</t>
    </rPh>
    <rPh sb="313" eb="314">
      <t>リョウ</t>
    </rPh>
    <rPh sb="315" eb="317">
      <t>ゲンシュウ</t>
    </rPh>
    <rPh sb="318" eb="319">
      <t>クワ</t>
    </rPh>
    <rPh sb="339" eb="341">
      <t>キキン</t>
    </rPh>
    <rPh sb="342" eb="343">
      <t>ト</t>
    </rPh>
    <rPh sb="344" eb="345">
      <t>クズ</t>
    </rPh>
    <phoneticPr fontId="5"/>
  </si>
  <si>
    <r>
      <t>○「収益的収支比率」
　数値が１００％未満であり、単年度において赤字である。これは令和２年７月に取水口横の排砂ゲートが破損したため、発電停止による売電収入の減収に加え、排砂ゲートの復旧経費が発生したためである。なお、令和３年３月からは取水が可能となったことから安定した発電を再開している。
○「営業収支比率」
　</t>
    </r>
    <r>
      <rPr>
        <sz val="14"/>
        <rFont val="ＭＳ ゴシック"/>
        <family val="3"/>
        <charset val="128"/>
      </rPr>
      <t>当年度の営業収支は黒字を示しているが、前年度の比率の半分程度に大きく減少している。これは令和２年７月に取水口横の排砂ゲートが破損したことによって発電を停止し、売電収入が減収となったことに加え、排砂ゲートの復旧経費が発生したためである。
○「供給原価」
　当年度は前年度までの２倍程度に大きく増加しているが、これは令和２年７月に取水口横の排砂ゲートが破損したことによって発電を停止し、売電収入が減収となったことに加え、排砂ゲートの復旧経費が発生したためである。
○「EBITDA」
　収入のほとんどは売電収入であること</t>
    </r>
    <r>
      <rPr>
        <sz val="14"/>
        <color theme="1"/>
        <rFont val="ＭＳ ゴシック"/>
        <family val="3"/>
        <charset val="128"/>
      </rPr>
      <t>から、天候等の環境的要因に左右されやすい。当年度は特に、荒天に端を発した取水口横の排砂ゲート破損により、売電収入が大幅な減収となった。なお、令和３年３月からは取水が可能となったことから、安定した売電を再開している。</t>
    </r>
    <rPh sb="2" eb="5">
      <t>シュウエキテキ</t>
    </rPh>
    <rPh sb="5" eb="9">
      <t>シュウシヒリツ</t>
    </rPh>
    <rPh sb="12" eb="14">
      <t>スウチ</t>
    </rPh>
    <rPh sb="19" eb="21">
      <t>ミマン</t>
    </rPh>
    <rPh sb="25" eb="28">
      <t>タンネンド</t>
    </rPh>
    <rPh sb="32" eb="34">
      <t>アカジ</t>
    </rPh>
    <rPh sb="41" eb="43">
      <t>レイワ</t>
    </rPh>
    <rPh sb="44" eb="45">
      <t>ネン</t>
    </rPh>
    <rPh sb="46" eb="47">
      <t>ガツ</t>
    </rPh>
    <rPh sb="48" eb="50">
      <t>シュスイ</t>
    </rPh>
    <rPh sb="50" eb="51">
      <t>グチ</t>
    </rPh>
    <rPh sb="51" eb="52">
      <t>ヨコ</t>
    </rPh>
    <rPh sb="53" eb="55">
      <t>ハイサ</t>
    </rPh>
    <rPh sb="59" eb="61">
      <t>ハソン</t>
    </rPh>
    <rPh sb="66" eb="68">
      <t>ハツデン</t>
    </rPh>
    <rPh sb="68" eb="70">
      <t>テイシ</t>
    </rPh>
    <rPh sb="73" eb="75">
      <t>バイデン</t>
    </rPh>
    <rPh sb="75" eb="77">
      <t>シュウニュウ</t>
    </rPh>
    <rPh sb="78" eb="80">
      <t>ゲンシュウ</t>
    </rPh>
    <rPh sb="81" eb="82">
      <t>クワ</t>
    </rPh>
    <rPh sb="84" eb="86">
      <t>ハイサ</t>
    </rPh>
    <rPh sb="90" eb="92">
      <t>フッキュウ</t>
    </rPh>
    <rPh sb="92" eb="94">
      <t>ケイヒ</t>
    </rPh>
    <rPh sb="95" eb="97">
      <t>ハッセイ</t>
    </rPh>
    <rPh sb="108" eb="110">
      <t>レイワ</t>
    </rPh>
    <rPh sb="111" eb="112">
      <t>ネン</t>
    </rPh>
    <rPh sb="113" eb="114">
      <t>ガツ</t>
    </rPh>
    <rPh sb="117" eb="119">
      <t>シュスイ</t>
    </rPh>
    <rPh sb="120" eb="122">
      <t>カノウ</t>
    </rPh>
    <rPh sb="130" eb="132">
      <t>アンテイ</t>
    </rPh>
    <rPh sb="134" eb="136">
      <t>ハツデン</t>
    </rPh>
    <rPh sb="137" eb="139">
      <t>サイカイ</t>
    </rPh>
    <rPh sb="147" eb="149">
      <t>エイギョウ</t>
    </rPh>
    <rPh sb="149" eb="153">
      <t>シュウシヒリツ</t>
    </rPh>
    <rPh sb="160" eb="162">
      <t>エイギョウ</t>
    </rPh>
    <rPh sb="162" eb="164">
      <t>シュウシ</t>
    </rPh>
    <rPh sb="165" eb="167">
      <t>クロジ</t>
    </rPh>
    <rPh sb="168" eb="169">
      <t>シメ</t>
    </rPh>
    <rPh sb="175" eb="178">
      <t>ゼンネンド</t>
    </rPh>
    <rPh sb="179" eb="181">
      <t>ヒリツ</t>
    </rPh>
    <rPh sb="182" eb="184">
      <t>ハンブン</t>
    </rPh>
    <rPh sb="184" eb="186">
      <t>テイド</t>
    </rPh>
    <rPh sb="187" eb="188">
      <t>オオ</t>
    </rPh>
    <rPh sb="190" eb="192">
      <t>ゲンショウ</t>
    </rPh>
    <rPh sb="276" eb="278">
      <t>キョウキュウ</t>
    </rPh>
    <rPh sb="278" eb="280">
      <t>ゲンカ</t>
    </rPh>
    <rPh sb="284" eb="286">
      <t>ネンド</t>
    </rPh>
    <rPh sb="287" eb="290">
      <t>ゼンネンド</t>
    </rPh>
    <rPh sb="294" eb="295">
      <t>バイ</t>
    </rPh>
    <rPh sb="295" eb="297">
      <t>テイド</t>
    </rPh>
    <rPh sb="298" eb="299">
      <t>オオ</t>
    </rPh>
    <rPh sb="301" eb="303">
      <t>ゾウカ</t>
    </rPh>
    <rPh sb="312" eb="314">
      <t>レイワ</t>
    </rPh>
    <rPh sb="315" eb="316">
      <t>ネン</t>
    </rPh>
    <rPh sb="317" eb="318">
      <t>ガツ</t>
    </rPh>
    <rPh sb="319" eb="321">
      <t>シュスイ</t>
    </rPh>
    <rPh sb="321" eb="322">
      <t>グチ</t>
    </rPh>
    <rPh sb="322" eb="323">
      <t>ヨコ</t>
    </rPh>
    <rPh sb="324" eb="326">
      <t>ハイサ</t>
    </rPh>
    <rPh sb="330" eb="332">
      <t>ハソン</t>
    </rPh>
    <rPh sb="340" eb="342">
      <t>ハツデン</t>
    </rPh>
    <rPh sb="343" eb="345">
      <t>テイシ</t>
    </rPh>
    <rPh sb="347" eb="349">
      <t>バイデン</t>
    </rPh>
    <rPh sb="349" eb="351">
      <t>シュウニュウ</t>
    </rPh>
    <rPh sb="352" eb="354">
      <t>ゲンシュウ</t>
    </rPh>
    <rPh sb="361" eb="362">
      <t>クワ</t>
    </rPh>
    <rPh sb="364" eb="366">
      <t>ハイサ</t>
    </rPh>
    <rPh sb="370" eb="372">
      <t>フッキュウ</t>
    </rPh>
    <rPh sb="372" eb="374">
      <t>ケイヒ</t>
    </rPh>
    <rPh sb="375" eb="377">
      <t>ハッセイ</t>
    </rPh>
    <rPh sb="397" eb="399">
      <t>シュウニュウ</t>
    </rPh>
    <rPh sb="405" eb="407">
      <t>バイデン</t>
    </rPh>
    <rPh sb="407" eb="409">
      <t>シュウニュウ</t>
    </rPh>
    <rPh sb="417" eb="420">
      <t>テンコウナド</t>
    </rPh>
    <rPh sb="421" eb="424">
      <t>カンキョウテキ</t>
    </rPh>
    <rPh sb="424" eb="426">
      <t>ヨウイン</t>
    </rPh>
    <rPh sb="427" eb="429">
      <t>サユウ</t>
    </rPh>
    <rPh sb="435" eb="438">
      <t>トウネンド</t>
    </rPh>
    <rPh sb="439" eb="440">
      <t>トク</t>
    </rPh>
    <rPh sb="442" eb="444">
      <t>コウテン</t>
    </rPh>
    <rPh sb="445" eb="446">
      <t>タン</t>
    </rPh>
    <rPh sb="447" eb="448">
      <t>ハッ</t>
    </rPh>
    <rPh sb="450" eb="452">
      <t>シュスイ</t>
    </rPh>
    <rPh sb="452" eb="453">
      <t>グチ</t>
    </rPh>
    <rPh sb="453" eb="454">
      <t>ヨコ</t>
    </rPh>
    <rPh sb="455" eb="457">
      <t>ハイサ</t>
    </rPh>
    <rPh sb="460" eb="462">
      <t>ハソン</t>
    </rPh>
    <rPh sb="466" eb="468">
      <t>バイデン</t>
    </rPh>
    <rPh sb="468" eb="470">
      <t>シュウニュウ</t>
    </rPh>
    <rPh sb="471" eb="473">
      <t>オオハバ</t>
    </rPh>
    <rPh sb="474" eb="476">
      <t>ゲンシュウ</t>
    </rPh>
    <rPh sb="484" eb="486">
      <t>レイワ</t>
    </rPh>
    <rPh sb="487" eb="488">
      <t>ネン</t>
    </rPh>
    <rPh sb="489" eb="490">
      <t>ガツ</t>
    </rPh>
    <rPh sb="493" eb="495">
      <t>シュスイ</t>
    </rPh>
    <rPh sb="496" eb="498">
      <t>カノウ</t>
    </rPh>
    <rPh sb="507" eb="509">
      <t>アンテイ</t>
    </rPh>
    <rPh sb="511" eb="513">
      <t>バイデン</t>
    </rPh>
    <rPh sb="514" eb="516">
      <t>サイカイ</t>
    </rPh>
    <phoneticPr fontId="5"/>
  </si>
  <si>
    <t>○「設備利用率」
　取水している河川の水量では、発電機の最大出力を確保できる期間が出水期に限られており、昨年度までの年間平均では、最大出力の６０％程度である。しかし当年度はその出水期前において取水口横の排砂ゲートが破損し発電できなくなったため、設備利用率は前年の半分程度に減少した。
○「修繕費比率」
　取水口横の排砂ゲートが破損したことから、予定していた修繕を先延ばししたため、比率は減少した。
○「企業債残高対料金収入比率」
　平成２９年７月からの操業再開及びＦＩＴ適用価格による売電開始によって黒字経営を確保しているが、令和２年７月の取水口横の排砂ゲート破損により、当年度は比率が大きくなった。しかし令和３年３月からは取水が可能となったことから、安定した発電が再開しているため、令和１９年度までに返済は完了する見込みである。
○「FIT収入割合」
　売電収入は全てＦＩＴを適用した九州電力への売電によるものである。このため、固定価格買取制度の調達期間終了後における減収リスクを考慮しつつ、経営を行う。</t>
    <rPh sb="2" eb="4">
      <t>セツビ</t>
    </rPh>
    <rPh sb="4" eb="7">
      <t>リヨウリツ</t>
    </rPh>
    <rPh sb="10" eb="12">
      <t>シュスイ</t>
    </rPh>
    <rPh sb="16" eb="18">
      <t>カセン</t>
    </rPh>
    <rPh sb="19" eb="21">
      <t>スイリョウ</t>
    </rPh>
    <rPh sb="24" eb="27">
      <t>ハツデンキ</t>
    </rPh>
    <rPh sb="28" eb="30">
      <t>サイダイ</t>
    </rPh>
    <rPh sb="30" eb="32">
      <t>シュツリョク</t>
    </rPh>
    <rPh sb="33" eb="35">
      <t>カクホ</t>
    </rPh>
    <rPh sb="38" eb="40">
      <t>キカン</t>
    </rPh>
    <rPh sb="41" eb="43">
      <t>シュッスイ</t>
    </rPh>
    <rPh sb="43" eb="44">
      <t>キ</t>
    </rPh>
    <rPh sb="45" eb="46">
      <t>カギ</t>
    </rPh>
    <rPh sb="52" eb="55">
      <t>サクネンド</t>
    </rPh>
    <rPh sb="58" eb="60">
      <t>ネンカン</t>
    </rPh>
    <rPh sb="60" eb="62">
      <t>ヘイキン</t>
    </rPh>
    <rPh sb="65" eb="67">
      <t>サイダイ</t>
    </rPh>
    <rPh sb="67" eb="69">
      <t>シュツリョク</t>
    </rPh>
    <rPh sb="73" eb="75">
      <t>テイド</t>
    </rPh>
    <rPh sb="82" eb="85">
      <t>トウネンド</t>
    </rPh>
    <rPh sb="88" eb="90">
      <t>シュッスイ</t>
    </rPh>
    <rPh sb="90" eb="91">
      <t>キ</t>
    </rPh>
    <rPh sb="91" eb="92">
      <t>マエ</t>
    </rPh>
    <rPh sb="96" eb="98">
      <t>シュスイ</t>
    </rPh>
    <rPh sb="98" eb="99">
      <t>クチ</t>
    </rPh>
    <rPh sb="99" eb="100">
      <t>ヨコ</t>
    </rPh>
    <rPh sb="101" eb="103">
      <t>ハイサ</t>
    </rPh>
    <rPh sb="107" eb="109">
      <t>ハソン</t>
    </rPh>
    <rPh sb="110" eb="112">
      <t>ハツデン</t>
    </rPh>
    <rPh sb="122" eb="124">
      <t>セツビ</t>
    </rPh>
    <rPh sb="124" eb="127">
      <t>リヨウリツ</t>
    </rPh>
    <rPh sb="128" eb="130">
      <t>ゼンネン</t>
    </rPh>
    <rPh sb="131" eb="133">
      <t>ハンブン</t>
    </rPh>
    <rPh sb="133" eb="135">
      <t>テイド</t>
    </rPh>
    <rPh sb="136" eb="138">
      <t>ゲンショウ</t>
    </rPh>
    <rPh sb="144" eb="147">
      <t>シュウゼンヒ</t>
    </rPh>
    <rPh sb="147" eb="149">
      <t>ヒリツ</t>
    </rPh>
    <rPh sb="152" eb="154">
      <t>シュスイ</t>
    </rPh>
    <rPh sb="154" eb="155">
      <t>グチ</t>
    </rPh>
    <rPh sb="155" eb="156">
      <t>ヨコ</t>
    </rPh>
    <rPh sb="157" eb="159">
      <t>ハイサ</t>
    </rPh>
    <rPh sb="163" eb="165">
      <t>ハソン</t>
    </rPh>
    <rPh sb="172" eb="174">
      <t>ヨテイ</t>
    </rPh>
    <rPh sb="178" eb="180">
      <t>シュウゼン</t>
    </rPh>
    <rPh sb="181" eb="183">
      <t>サキノ</t>
    </rPh>
    <rPh sb="190" eb="192">
      <t>ヒリツ</t>
    </rPh>
    <rPh sb="193" eb="195">
      <t>ゲンショウ</t>
    </rPh>
    <rPh sb="201" eb="203">
      <t>キギョウ</t>
    </rPh>
    <rPh sb="203" eb="204">
      <t>サイ</t>
    </rPh>
    <rPh sb="204" eb="206">
      <t>ザンダカ</t>
    </rPh>
    <rPh sb="206" eb="207">
      <t>タイ</t>
    </rPh>
    <rPh sb="207" eb="209">
      <t>リョウキン</t>
    </rPh>
    <rPh sb="209" eb="211">
      <t>シュウニュウ</t>
    </rPh>
    <rPh sb="211" eb="213">
      <t>ヒリツ</t>
    </rPh>
    <rPh sb="216" eb="218">
      <t>ヘイセイ</t>
    </rPh>
    <rPh sb="220" eb="221">
      <t>ネン</t>
    </rPh>
    <rPh sb="222" eb="223">
      <t>ガツ</t>
    </rPh>
    <rPh sb="226" eb="228">
      <t>ソウギョウ</t>
    </rPh>
    <rPh sb="228" eb="230">
      <t>サイカイ</t>
    </rPh>
    <rPh sb="230" eb="231">
      <t>オヨ</t>
    </rPh>
    <rPh sb="235" eb="237">
      <t>テキヨウ</t>
    </rPh>
    <rPh sb="237" eb="239">
      <t>カカク</t>
    </rPh>
    <rPh sb="242" eb="244">
      <t>バイデン</t>
    </rPh>
    <rPh sb="244" eb="246">
      <t>カイシ</t>
    </rPh>
    <rPh sb="250" eb="252">
      <t>クロジ</t>
    </rPh>
    <rPh sb="252" eb="254">
      <t>ケイエイ</t>
    </rPh>
    <rPh sb="255" eb="257">
      <t>カクホ</t>
    </rPh>
    <rPh sb="263" eb="265">
      <t>レイワ</t>
    </rPh>
    <rPh sb="266" eb="267">
      <t>ネン</t>
    </rPh>
    <rPh sb="268" eb="269">
      <t>ガツ</t>
    </rPh>
    <rPh sb="270" eb="272">
      <t>シュスイ</t>
    </rPh>
    <rPh sb="272" eb="273">
      <t>グチ</t>
    </rPh>
    <rPh sb="273" eb="274">
      <t>ヨコ</t>
    </rPh>
    <rPh sb="275" eb="277">
      <t>ハイサ</t>
    </rPh>
    <rPh sb="280" eb="282">
      <t>ハソン</t>
    </rPh>
    <rPh sb="286" eb="289">
      <t>トウネンド</t>
    </rPh>
    <rPh sb="290" eb="292">
      <t>ヒリツ</t>
    </rPh>
    <rPh sb="293" eb="294">
      <t>オオ</t>
    </rPh>
    <rPh sb="303" eb="305">
      <t>レイワ</t>
    </rPh>
    <rPh sb="306" eb="307">
      <t>ネン</t>
    </rPh>
    <rPh sb="308" eb="309">
      <t>ガツ</t>
    </rPh>
    <rPh sb="312" eb="314">
      <t>シュスイ</t>
    </rPh>
    <rPh sb="315" eb="317">
      <t>カノウ</t>
    </rPh>
    <rPh sb="326" eb="328">
      <t>アンテイ</t>
    </rPh>
    <rPh sb="330" eb="332">
      <t>ハツデン</t>
    </rPh>
    <rPh sb="333" eb="335">
      <t>サイカイ</t>
    </rPh>
    <rPh sb="342" eb="344">
      <t>レイワ</t>
    </rPh>
    <rPh sb="346" eb="348">
      <t>ネンド</t>
    </rPh>
    <rPh sb="351" eb="353">
      <t>ヘンサイ</t>
    </rPh>
    <rPh sb="354" eb="356">
      <t>カンリョウ</t>
    </rPh>
    <rPh sb="358" eb="360">
      <t>ミコ</t>
    </rPh>
    <rPh sb="373" eb="375">
      <t>ワリアイ</t>
    </rPh>
    <rPh sb="378" eb="380">
      <t>バイデン</t>
    </rPh>
    <rPh sb="380" eb="382">
      <t>シュウニュウ</t>
    </rPh>
    <rPh sb="383" eb="384">
      <t>スベ</t>
    </rPh>
    <rPh sb="389" eb="391">
      <t>テキヨウ</t>
    </rPh>
    <rPh sb="393" eb="395">
      <t>キュウシュウ</t>
    </rPh>
    <rPh sb="395" eb="397">
      <t>デンリョク</t>
    </rPh>
    <rPh sb="399" eb="401">
      <t>バイデン</t>
    </rPh>
    <rPh sb="415" eb="417">
      <t>コテイ</t>
    </rPh>
    <rPh sb="417" eb="419">
      <t>カカク</t>
    </rPh>
    <rPh sb="419" eb="420">
      <t>カ</t>
    </rPh>
    <rPh sb="420" eb="421">
      <t>ト</t>
    </rPh>
    <rPh sb="421" eb="423">
      <t>セイド</t>
    </rPh>
    <rPh sb="424" eb="426">
      <t>チョウタツ</t>
    </rPh>
    <rPh sb="426" eb="428">
      <t>キカン</t>
    </rPh>
    <rPh sb="428" eb="431">
      <t>シュウリョウゴ</t>
    </rPh>
    <rPh sb="435" eb="437">
      <t>ゲンシュウ</t>
    </rPh>
    <rPh sb="441" eb="443">
      <t>コウリョ</t>
    </rPh>
    <rPh sb="447" eb="449">
      <t>ケイエイ</t>
    </rPh>
    <rPh sb="450" eb="45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</si>
</sst>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85.5</c:v>
                </c:pt>
                <c:pt idx="1">
                  <c:v>145</c:v>
                </c:pt>
                <c:pt idx="2">
                  <c:v>128</c:v>
                </c:pt>
                <c:pt idx="3">
                  <c:v>123.7</c:v>
                </c:pt>
                <c:pt idx="4">
                  <c:v>62.2</c:v>
                </c:pt>
              </c:numCache>
            </c:numRef>
          </c:val>
          <c:extLst>
            <c:ext xmlns:c16="http://schemas.microsoft.com/office/drawing/2014/chart" uri="{C3380CC4-5D6E-409C-BE32-E72D297353CC}">
              <c16:uniqueId val="{00000000-EA18-47E7-A882-E673902FD744}"/>
            </c:ext>
          </c:extLst>
        </c:ser>
        <c:dLbls>
          <c:showLegendKey val="0"/>
          <c:showVal val="0"/>
          <c:showCatName val="0"/>
          <c:showSerName val="0"/>
          <c:showPercent val="0"/>
          <c:showBubbleSize val="0"/>
        </c:dLbls>
        <c:gapWidth val="180"/>
        <c:overlap val="-90"/>
        <c:axId val="437968112"/>
        <c:axId val="43796850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EA18-47E7-A882-E673902FD744}"/>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A18-47E7-A882-E673902FD744}"/>
            </c:ext>
          </c:extLst>
        </c:ser>
        <c:dLbls>
          <c:showLegendKey val="0"/>
          <c:showVal val="0"/>
          <c:showCatName val="0"/>
          <c:showSerName val="0"/>
          <c:showPercent val="0"/>
          <c:showBubbleSize val="0"/>
        </c:dLbls>
        <c:marker val="1"/>
        <c:smooth val="0"/>
        <c:axId val="437968112"/>
        <c:axId val="437968504"/>
      </c:lineChart>
      <c:catAx>
        <c:axId val="437968112"/>
        <c:scaling>
          <c:orientation val="minMax"/>
        </c:scaling>
        <c:delete val="0"/>
        <c:axPos val="b"/>
        <c:numFmt formatCode="General" sourceLinked="1"/>
        <c:majorTickMark val="none"/>
        <c:minorTickMark val="none"/>
        <c:tickLblPos val="none"/>
        <c:crossAx val="437968504"/>
        <c:crosses val="autoZero"/>
        <c:auto val="0"/>
        <c:lblAlgn val="ctr"/>
        <c:lblOffset val="100"/>
        <c:noMultiLvlLbl val="1"/>
      </c:catAx>
      <c:valAx>
        <c:axId val="437968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79681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28B3-46D3-A93F-3FE190FC70B9}"/>
            </c:ext>
          </c:extLst>
        </c:ser>
        <c:dLbls>
          <c:showLegendKey val="0"/>
          <c:showVal val="0"/>
          <c:showCatName val="0"/>
          <c:showSerName val="0"/>
          <c:showPercent val="0"/>
          <c:showBubbleSize val="0"/>
        </c:dLbls>
        <c:gapWidth val="180"/>
        <c:overlap val="-90"/>
        <c:axId val="439090848"/>
        <c:axId val="43909124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28B3-46D3-A93F-3FE190FC70B9}"/>
            </c:ext>
          </c:extLst>
        </c:ser>
        <c:dLbls>
          <c:showLegendKey val="0"/>
          <c:showVal val="0"/>
          <c:showCatName val="0"/>
          <c:showSerName val="0"/>
          <c:showPercent val="0"/>
          <c:showBubbleSize val="0"/>
        </c:dLbls>
        <c:marker val="1"/>
        <c:smooth val="0"/>
        <c:axId val="439090848"/>
        <c:axId val="439091240"/>
      </c:lineChart>
      <c:catAx>
        <c:axId val="439090848"/>
        <c:scaling>
          <c:orientation val="minMax"/>
        </c:scaling>
        <c:delete val="0"/>
        <c:axPos val="b"/>
        <c:numFmt formatCode="General" sourceLinked="1"/>
        <c:majorTickMark val="none"/>
        <c:minorTickMark val="none"/>
        <c:tickLblPos val="none"/>
        <c:crossAx val="439091240"/>
        <c:crosses val="autoZero"/>
        <c:auto val="0"/>
        <c:lblAlgn val="ctr"/>
        <c:lblOffset val="100"/>
        <c:noMultiLvlLbl val="1"/>
      </c:catAx>
      <c:valAx>
        <c:axId val="439091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090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36.4</c:v>
                </c:pt>
                <c:pt idx="1">
                  <c:v>53.5</c:v>
                </c:pt>
                <c:pt idx="2">
                  <c:v>64.8</c:v>
                </c:pt>
                <c:pt idx="3">
                  <c:v>62.9</c:v>
                </c:pt>
                <c:pt idx="4">
                  <c:v>30.4</c:v>
                </c:pt>
              </c:numCache>
            </c:numRef>
          </c:val>
          <c:extLst>
            <c:ext xmlns:c16="http://schemas.microsoft.com/office/drawing/2014/chart" uri="{C3380CC4-5D6E-409C-BE32-E72D297353CC}">
              <c16:uniqueId val="{00000000-3AD2-41CC-B0A6-B4EBE6633247}"/>
            </c:ext>
          </c:extLst>
        </c:ser>
        <c:dLbls>
          <c:showLegendKey val="0"/>
          <c:showVal val="0"/>
          <c:showCatName val="0"/>
          <c:showSerName val="0"/>
          <c:showPercent val="0"/>
          <c:showBubbleSize val="0"/>
        </c:dLbls>
        <c:gapWidth val="180"/>
        <c:overlap val="-90"/>
        <c:axId val="439429744"/>
        <c:axId val="43943013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61.6</c:v>
                </c:pt>
                <c:pt idx="1">
                  <c:v>57.7</c:v>
                </c:pt>
                <c:pt idx="2">
                  <c:v>57.6</c:v>
                </c:pt>
                <c:pt idx="3">
                  <c:v>60.4</c:v>
                </c:pt>
                <c:pt idx="4">
                  <c:v>54.1</c:v>
                </c:pt>
              </c:numCache>
            </c:numRef>
          </c:val>
          <c:smooth val="0"/>
          <c:extLst>
            <c:ext xmlns:c16="http://schemas.microsoft.com/office/drawing/2014/chart" uri="{C3380CC4-5D6E-409C-BE32-E72D297353CC}">
              <c16:uniqueId val="{00000001-3AD2-41CC-B0A6-B4EBE6633247}"/>
            </c:ext>
          </c:extLst>
        </c:ser>
        <c:dLbls>
          <c:showLegendKey val="0"/>
          <c:showVal val="0"/>
          <c:showCatName val="0"/>
          <c:showSerName val="0"/>
          <c:showPercent val="0"/>
          <c:showBubbleSize val="0"/>
        </c:dLbls>
        <c:marker val="1"/>
        <c:smooth val="0"/>
        <c:axId val="439429744"/>
        <c:axId val="439430136"/>
      </c:lineChart>
      <c:catAx>
        <c:axId val="439429744"/>
        <c:scaling>
          <c:orientation val="minMax"/>
        </c:scaling>
        <c:delete val="0"/>
        <c:axPos val="b"/>
        <c:numFmt formatCode="General" sourceLinked="1"/>
        <c:majorTickMark val="none"/>
        <c:minorTickMark val="none"/>
        <c:tickLblPos val="none"/>
        <c:crossAx val="439430136"/>
        <c:crosses val="autoZero"/>
        <c:auto val="0"/>
        <c:lblAlgn val="ctr"/>
        <c:lblOffset val="100"/>
        <c:noMultiLvlLbl val="1"/>
      </c:catAx>
      <c:valAx>
        <c:axId val="439430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429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36.5</c:v>
                </c:pt>
                <c:pt idx="1">
                  <c:v>38.9</c:v>
                </c:pt>
                <c:pt idx="2">
                  <c:v>19.100000000000001</c:v>
                </c:pt>
                <c:pt idx="3">
                  <c:v>37.799999999999997</c:v>
                </c:pt>
                <c:pt idx="4">
                  <c:v>15.5</c:v>
                </c:pt>
              </c:numCache>
            </c:numRef>
          </c:val>
          <c:extLst>
            <c:ext xmlns:c16="http://schemas.microsoft.com/office/drawing/2014/chart" uri="{C3380CC4-5D6E-409C-BE32-E72D297353CC}">
              <c16:uniqueId val="{00000000-877F-42FC-B411-54FC92226217}"/>
            </c:ext>
          </c:extLst>
        </c:ser>
        <c:dLbls>
          <c:showLegendKey val="0"/>
          <c:showVal val="0"/>
          <c:showCatName val="0"/>
          <c:showSerName val="0"/>
          <c:showPercent val="0"/>
          <c:showBubbleSize val="0"/>
        </c:dLbls>
        <c:gapWidth val="180"/>
        <c:overlap val="-90"/>
        <c:axId val="439430920"/>
        <c:axId val="4394313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6.4</c:v>
                </c:pt>
                <c:pt idx="1">
                  <c:v>5.4</c:v>
                </c:pt>
                <c:pt idx="2">
                  <c:v>8.6999999999999993</c:v>
                </c:pt>
                <c:pt idx="3">
                  <c:v>14.9</c:v>
                </c:pt>
                <c:pt idx="4">
                  <c:v>16.2</c:v>
                </c:pt>
              </c:numCache>
            </c:numRef>
          </c:val>
          <c:smooth val="0"/>
          <c:extLst>
            <c:ext xmlns:c16="http://schemas.microsoft.com/office/drawing/2014/chart" uri="{C3380CC4-5D6E-409C-BE32-E72D297353CC}">
              <c16:uniqueId val="{00000001-877F-42FC-B411-54FC92226217}"/>
            </c:ext>
          </c:extLst>
        </c:ser>
        <c:dLbls>
          <c:showLegendKey val="0"/>
          <c:showVal val="0"/>
          <c:showCatName val="0"/>
          <c:showSerName val="0"/>
          <c:showPercent val="0"/>
          <c:showBubbleSize val="0"/>
        </c:dLbls>
        <c:marker val="1"/>
        <c:smooth val="0"/>
        <c:axId val="439430920"/>
        <c:axId val="439431312"/>
      </c:lineChart>
      <c:catAx>
        <c:axId val="439430920"/>
        <c:scaling>
          <c:orientation val="minMax"/>
        </c:scaling>
        <c:delete val="0"/>
        <c:axPos val="b"/>
        <c:numFmt formatCode="General" sourceLinked="1"/>
        <c:majorTickMark val="none"/>
        <c:minorTickMark val="none"/>
        <c:tickLblPos val="none"/>
        <c:crossAx val="439431312"/>
        <c:crosses val="autoZero"/>
        <c:auto val="0"/>
        <c:lblAlgn val="ctr"/>
        <c:lblOffset val="100"/>
        <c:noMultiLvlLbl val="1"/>
      </c:catAx>
      <c:valAx>
        <c:axId val="439431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430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2170.6</c:v>
                </c:pt>
                <c:pt idx="1">
                  <c:v>1062.5999999999999</c:v>
                </c:pt>
                <c:pt idx="2">
                  <c:v>819.3</c:v>
                </c:pt>
                <c:pt idx="3">
                  <c:v>788.7</c:v>
                </c:pt>
                <c:pt idx="4">
                  <c:v>1525</c:v>
                </c:pt>
              </c:numCache>
            </c:numRef>
          </c:val>
          <c:extLst>
            <c:ext xmlns:c16="http://schemas.microsoft.com/office/drawing/2014/chart" uri="{C3380CC4-5D6E-409C-BE32-E72D297353CC}">
              <c16:uniqueId val="{00000000-7A3C-427D-AD44-F2547AFC1C9F}"/>
            </c:ext>
          </c:extLst>
        </c:ser>
        <c:dLbls>
          <c:showLegendKey val="0"/>
          <c:showVal val="0"/>
          <c:showCatName val="0"/>
          <c:showSerName val="0"/>
          <c:showPercent val="0"/>
          <c:showBubbleSize val="0"/>
        </c:dLbls>
        <c:gapWidth val="180"/>
        <c:overlap val="-90"/>
        <c:axId val="439432096"/>
        <c:axId val="43943248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390.3</c:v>
                </c:pt>
                <c:pt idx="1">
                  <c:v>394.9</c:v>
                </c:pt>
                <c:pt idx="2">
                  <c:v>375</c:v>
                </c:pt>
                <c:pt idx="3">
                  <c:v>314.5</c:v>
                </c:pt>
                <c:pt idx="4">
                  <c:v>302.8</c:v>
                </c:pt>
              </c:numCache>
            </c:numRef>
          </c:val>
          <c:smooth val="0"/>
          <c:extLst>
            <c:ext xmlns:c16="http://schemas.microsoft.com/office/drawing/2014/chart" uri="{C3380CC4-5D6E-409C-BE32-E72D297353CC}">
              <c16:uniqueId val="{00000001-7A3C-427D-AD44-F2547AFC1C9F}"/>
            </c:ext>
          </c:extLst>
        </c:ser>
        <c:dLbls>
          <c:showLegendKey val="0"/>
          <c:showVal val="0"/>
          <c:showCatName val="0"/>
          <c:showSerName val="0"/>
          <c:showPercent val="0"/>
          <c:showBubbleSize val="0"/>
        </c:dLbls>
        <c:marker val="1"/>
        <c:smooth val="0"/>
        <c:axId val="439432096"/>
        <c:axId val="439432488"/>
      </c:lineChart>
      <c:catAx>
        <c:axId val="439432096"/>
        <c:scaling>
          <c:orientation val="minMax"/>
        </c:scaling>
        <c:delete val="0"/>
        <c:axPos val="b"/>
        <c:numFmt formatCode="General" sourceLinked="1"/>
        <c:majorTickMark val="none"/>
        <c:minorTickMark val="none"/>
        <c:tickLblPos val="none"/>
        <c:crossAx val="439432488"/>
        <c:crosses val="autoZero"/>
        <c:auto val="0"/>
        <c:lblAlgn val="ctr"/>
        <c:lblOffset val="100"/>
        <c:noMultiLvlLbl val="1"/>
      </c:catAx>
      <c:valAx>
        <c:axId val="439432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3943209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A2B-4E75-B676-B109F0089D41}"/>
            </c:ext>
          </c:extLst>
        </c:ser>
        <c:dLbls>
          <c:showLegendKey val="0"/>
          <c:showVal val="0"/>
          <c:showCatName val="0"/>
          <c:showSerName val="0"/>
          <c:showPercent val="0"/>
          <c:showBubbleSize val="0"/>
        </c:dLbls>
        <c:gapWidth val="180"/>
        <c:overlap val="-90"/>
        <c:axId val="439433272"/>
        <c:axId val="43956689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2B-4E75-B676-B109F0089D41}"/>
            </c:ext>
          </c:extLst>
        </c:ser>
        <c:dLbls>
          <c:showLegendKey val="0"/>
          <c:showVal val="0"/>
          <c:showCatName val="0"/>
          <c:showSerName val="0"/>
          <c:showPercent val="0"/>
          <c:showBubbleSize val="0"/>
        </c:dLbls>
        <c:marker val="1"/>
        <c:smooth val="0"/>
        <c:axId val="439433272"/>
        <c:axId val="439566896"/>
      </c:lineChart>
      <c:catAx>
        <c:axId val="439433272"/>
        <c:scaling>
          <c:orientation val="minMax"/>
        </c:scaling>
        <c:delete val="0"/>
        <c:axPos val="b"/>
        <c:numFmt formatCode="General" sourceLinked="1"/>
        <c:majorTickMark val="none"/>
        <c:minorTickMark val="none"/>
        <c:tickLblPos val="none"/>
        <c:crossAx val="439566896"/>
        <c:crosses val="autoZero"/>
        <c:auto val="0"/>
        <c:lblAlgn val="ctr"/>
        <c:lblOffset val="100"/>
        <c:noMultiLvlLbl val="1"/>
      </c:catAx>
      <c:valAx>
        <c:axId val="439566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433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2DCA-4125-AC21-7B37BBF94531}"/>
            </c:ext>
          </c:extLst>
        </c:ser>
        <c:dLbls>
          <c:showLegendKey val="0"/>
          <c:showVal val="0"/>
          <c:showCatName val="0"/>
          <c:showSerName val="0"/>
          <c:showPercent val="0"/>
          <c:showBubbleSize val="0"/>
        </c:dLbls>
        <c:gapWidth val="180"/>
        <c:overlap val="-90"/>
        <c:axId val="439567680"/>
        <c:axId val="43956807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85.6</c:v>
                </c:pt>
                <c:pt idx="1">
                  <c:v>92</c:v>
                </c:pt>
                <c:pt idx="2">
                  <c:v>94.7</c:v>
                </c:pt>
                <c:pt idx="3">
                  <c:v>96</c:v>
                </c:pt>
                <c:pt idx="4">
                  <c:v>97.1</c:v>
                </c:pt>
              </c:numCache>
            </c:numRef>
          </c:val>
          <c:smooth val="0"/>
          <c:extLst>
            <c:ext xmlns:c16="http://schemas.microsoft.com/office/drawing/2014/chart" uri="{C3380CC4-5D6E-409C-BE32-E72D297353CC}">
              <c16:uniqueId val="{00000001-2DCA-4125-AC21-7B37BBF94531}"/>
            </c:ext>
          </c:extLst>
        </c:ser>
        <c:dLbls>
          <c:showLegendKey val="0"/>
          <c:showVal val="0"/>
          <c:showCatName val="0"/>
          <c:showSerName val="0"/>
          <c:showPercent val="0"/>
          <c:showBubbleSize val="0"/>
        </c:dLbls>
        <c:marker val="1"/>
        <c:smooth val="0"/>
        <c:axId val="439567680"/>
        <c:axId val="439568072"/>
      </c:lineChart>
      <c:catAx>
        <c:axId val="439567680"/>
        <c:scaling>
          <c:orientation val="minMax"/>
        </c:scaling>
        <c:delete val="0"/>
        <c:axPos val="b"/>
        <c:numFmt formatCode="General" sourceLinked="1"/>
        <c:majorTickMark val="none"/>
        <c:minorTickMark val="none"/>
        <c:tickLblPos val="none"/>
        <c:crossAx val="439568072"/>
        <c:crosses val="autoZero"/>
        <c:auto val="0"/>
        <c:lblAlgn val="ctr"/>
        <c:lblOffset val="100"/>
        <c:noMultiLvlLbl val="1"/>
      </c:catAx>
      <c:valAx>
        <c:axId val="439568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67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636-4999-BC0A-FAC4B2B81BF9}"/>
            </c:ext>
          </c:extLst>
        </c:ser>
        <c:dLbls>
          <c:showLegendKey val="0"/>
          <c:showVal val="0"/>
          <c:showCatName val="0"/>
          <c:showSerName val="0"/>
          <c:showPercent val="0"/>
          <c:showBubbleSize val="0"/>
        </c:dLbls>
        <c:gapWidth val="180"/>
        <c:overlap val="-90"/>
        <c:axId val="439568856"/>
        <c:axId val="43956924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36-4999-BC0A-FAC4B2B81BF9}"/>
            </c:ext>
          </c:extLst>
        </c:ser>
        <c:dLbls>
          <c:showLegendKey val="0"/>
          <c:showVal val="0"/>
          <c:showCatName val="0"/>
          <c:showSerName val="0"/>
          <c:showPercent val="0"/>
          <c:showBubbleSize val="0"/>
        </c:dLbls>
        <c:marker val="1"/>
        <c:smooth val="0"/>
        <c:axId val="439568856"/>
        <c:axId val="439569248"/>
      </c:lineChart>
      <c:catAx>
        <c:axId val="439568856"/>
        <c:scaling>
          <c:orientation val="minMax"/>
        </c:scaling>
        <c:delete val="0"/>
        <c:axPos val="b"/>
        <c:numFmt formatCode="General" sourceLinked="1"/>
        <c:majorTickMark val="none"/>
        <c:minorTickMark val="none"/>
        <c:tickLblPos val="none"/>
        <c:crossAx val="439569248"/>
        <c:crosses val="autoZero"/>
        <c:auto val="0"/>
        <c:lblAlgn val="ctr"/>
        <c:lblOffset val="100"/>
        <c:noMultiLvlLbl val="1"/>
      </c:catAx>
      <c:valAx>
        <c:axId val="43956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68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A24-409A-AC1D-079652092F0D}"/>
            </c:ext>
          </c:extLst>
        </c:ser>
        <c:dLbls>
          <c:showLegendKey val="0"/>
          <c:showVal val="0"/>
          <c:showCatName val="0"/>
          <c:showSerName val="0"/>
          <c:showPercent val="0"/>
          <c:showBubbleSize val="0"/>
        </c:dLbls>
        <c:gapWidth val="180"/>
        <c:overlap val="-90"/>
        <c:axId val="439570032"/>
        <c:axId val="43957042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24-409A-AC1D-079652092F0D}"/>
            </c:ext>
          </c:extLst>
        </c:ser>
        <c:dLbls>
          <c:showLegendKey val="0"/>
          <c:showVal val="0"/>
          <c:showCatName val="0"/>
          <c:showSerName val="0"/>
          <c:showPercent val="0"/>
          <c:showBubbleSize val="0"/>
        </c:dLbls>
        <c:marker val="1"/>
        <c:smooth val="0"/>
        <c:axId val="439570032"/>
        <c:axId val="439570424"/>
      </c:lineChart>
      <c:catAx>
        <c:axId val="439570032"/>
        <c:scaling>
          <c:orientation val="minMax"/>
        </c:scaling>
        <c:delete val="0"/>
        <c:axPos val="b"/>
        <c:numFmt formatCode="General" sourceLinked="1"/>
        <c:majorTickMark val="none"/>
        <c:minorTickMark val="none"/>
        <c:tickLblPos val="none"/>
        <c:crossAx val="439570424"/>
        <c:crosses val="autoZero"/>
        <c:auto val="0"/>
        <c:lblAlgn val="ctr"/>
        <c:lblOffset val="100"/>
        <c:noMultiLvlLbl val="1"/>
      </c:catAx>
      <c:valAx>
        <c:axId val="439570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70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73F-48A4-817B-9190D08B2D4A}"/>
            </c:ext>
          </c:extLst>
        </c:ser>
        <c:dLbls>
          <c:showLegendKey val="0"/>
          <c:showVal val="0"/>
          <c:showCatName val="0"/>
          <c:showSerName val="0"/>
          <c:showPercent val="0"/>
          <c:showBubbleSize val="0"/>
        </c:dLbls>
        <c:gapWidth val="180"/>
        <c:overlap val="-90"/>
        <c:axId val="439737608"/>
        <c:axId val="43973800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3F-48A4-817B-9190D08B2D4A}"/>
            </c:ext>
          </c:extLst>
        </c:ser>
        <c:dLbls>
          <c:showLegendKey val="0"/>
          <c:showVal val="0"/>
          <c:showCatName val="0"/>
          <c:showSerName val="0"/>
          <c:showPercent val="0"/>
          <c:showBubbleSize val="0"/>
        </c:dLbls>
        <c:marker val="1"/>
        <c:smooth val="0"/>
        <c:axId val="439737608"/>
        <c:axId val="439738000"/>
      </c:lineChart>
      <c:catAx>
        <c:axId val="439737608"/>
        <c:scaling>
          <c:orientation val="minMax"/>
        </c:scaling>
        <c:delete val="0"/>
        <c:axPos val="b"/>
        <c:numFmt formatCode="General" sourceLinked="1"/>
        <c:majorTickMark val="none"/>
        <c:minorTickMark val="none"/>
        <c:tickLblPos val="none"/>
        <c:crossAx val="439738000"/>
        <c:crosses val="autoZero"/>
        <c:auto val="0"/>
        <c:lblAlgn val="ctr"/>
        <c:lblOffset val="100"/>
        <c:noMultiLvlLbl val="1"/>
      </c:catAx>
      <c:valAx>
        <c:axId val="439738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737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F3C-4B7F-8AD6-0692A0B42BA8}"/>
            </c:ext>
          </c:extLst>
        </c:ser>
        <c:dLbls>
          <c:showLegendKey val="0"/>
          <c:showVal val="0"/>
          <c:showCatName val="0"/>
          <c:showSerName val="0"/>
          <c:showPercent val="0"/>
          <c:showBubbleSize val="0"/>
        </c:dLbls>
        <c:gapWidth val="180"/>
        <c:overlap val="-90"/>
        <c:axId val="439738392"/>
        <c:axId val="439738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3C-4B7F-8AD6-0692A0B42BA8}"/>
            </c:ext>
          </c:extLst>
        </c:ser>
        <c:dLbls>
          <c:showLegendKey val="0"/>
          <c:showVal val="0"/>
          <c:showCatName val="0"/>
          <c:showSerName val="0"/>
          <c:showPercent val="0"/>
          <c:showBubbleSize val="0"/>
        </c:dLbls>
        <c:marker val="1"/>
        <c:smooth val="0"/>
        <c:axId val="439738392"/>
        <c:axId val="439738784"/>
      </c:lineChart>
      <c:catAx>
        <c:axId val="439738392"/>
        <c:scaling>
          <c:orientation val="minMax"/>
        </c:scaling>
        <c:delete val="0"/>
        <c:axPos val="b"/>
        <c:numFmt formatCode="General" sourceLinked="1"/>
        <c:majorTickMark val="none"/>
        <c:minorTickMark val="none"/>
        <c:tickLblPos val="none"/>
        <c:crossAx val="439738784"/>
        <c:crosses val="autoZero"/>
        <c:auto val="0"/>
        <c:lblAlgn val="ctr"/>
        <c:lblOffset val="100"/>
        <c:noMultiLvlLbl val="1"/>
      </c:catAx>
      <c:valAx>
        <c:axId val="439738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738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89.1</c:v>
                </c:pt>
                <c:pt idx="1">
                  <c:v>290.2</c:v>
                </c:pt>
                <c:pt idx="2">
                  <c:v>305.3</c:v>
                </c:pt>
                <c:pt idx="3">
                  <c:v>288.8</c:v>
                </c:pt>
                <c:pt idx="4">
                  <c:v>150.6</c:v>
                </c:pt>
              </c:numCache>
            </c:numRef>
          </c:val>
          <c:extLst>
            <c:ext xmlns:c16="http://schemas.microsoft.com/office/drawing/2014/chart" uri="{C3380CC4-5D6E-409C-BE32-E72D297353CC}">
              <c16:uniqueId val="{00000000-5E78-416C-A0FA-CF4DBDF6D90C}"/>
            </c:ext>
          </c:extLst>
        </c:ser>
        <c:dLbls>
          <c:showLegendKey val="0"/>
          <c:showVal val="0"/>
          <c:showCatName val="0"/>
          <c:showSerName val="0"/>
          <c:showPercent val="0"/>
          <c:showBubbleSize val="0"/>
        </c:dLbls>
        <c:gapWidth val="180"/>
        <c:overlap val="-90"/>
        <c:axId val="437969288"/>
        <c:axId val="43796968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5E78-416C-A0FA-CF4DBDF6D90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E78-416C-A0FA-CF4DBDF6D90C}"/>
            </c:ext>
          </c:extLst>
        </c:ser>
        <c:dLbls>
          <c:showLegendKey val="0"/>
          <c:showVal val="0"/>
          <c:showCatName val="0"/>
          <c:showSerName val="0"/>
          <c:showPercent val="0"/>
          <c:showBubbleSize val="0"/>
        </c:dLbls>
        <c:marker val="1"/>
        <c:smooth val="0"/>
        <c:axId val="437969288"/>
        <c:axId val="437969680"/>
      </c:lineChart>
      <c:catAx>
        <c:axId val="437969288"/>
        <c:scaling>
          <c:orientation val="minMax"/>
        </c:scaling>
        <c:delete val="0"/>
        <c:axPos val="b"/>
        <c:numFmt formatCode="General" sourceLinked="1"/>
        <c:majorTickMark val="none"/>
        <c:minorTickMark val="none"/>
        <c:tickLblPos val="none"/>
        <c:crossAx val="437969680"/>
        <c:crosses val="autoZero"/>
        <c:auto val="0"/>
        <c:lblAlgn val="ctr"/>
        <c:lblOffset val="100"/>
        <c:noMultiLvlLbl val="1"/>
      </c:catAx>
      <c:valAx>
        <c:axId val="43796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7969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00-441C-BD2F-EED46DDF3551}"/>
            </c:ext>
          </c:extLst>
        </c:ser>
        <c:dLbls>
          <c:showLegendKey val="0"/>
          <c:showVal val="0"/>
          <c:showCatName val="0"/>
          <c:showSerName val="0"/>
          <c:showPercent val="0"/>
          <c:showBubbleSize val="0"/>
        </c:dLbls>
        <c:gapWidth val="180"/>
        <c:overlap val="-90"/>
        <c:axId val="439739568"/>
        <c:axId val="43973996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00-441C-BD2F-EED46DDF3551}"/>
            </c:ext>
          </c:extLst>
        </c:ser>
        <c:dLbls>
          <c:showLegendKey val="0"/>
          <c:showVal val="0"/>
          <c:showCatName val="0"/>
          <c:showSerName val="0"/>
          <c:showPercent val="0"/>
          <c:showBubbleSize val="0"/>
        </c:dLbls>
        <c:marker val="1"/>
        <c:smooth val="0"/>
        <c:axId val="439739568"/>
        <c:axId val="439739960"/>
      </c:lineChart>
      <c:catAx>
        <c:axId val="439739568"/>
        <c:scaling>
          <c:orientation val="minMax"/>
        </c:scaling>
        <c:delete val="0"/>
        <c:axPos val="b"/>
        <c:numFmt formatCode="General" sourceLinked="1"/>
        <c:majorTickMark val="none"/>
        <c:minorTickMark val="none"/>
        <c:tickLblPos val="none"/>
        <c:crossAx val="439739960"/>
        <c:crosses val="autoZero"/>
        <c:auto val="0"/>
        <c:lblAlgn val="ctr"/>
        <c:lblOffset val="100"/>
        <c:noMultiLvlLbl val="1"/>
      </c:catAx>
      <c:valAx>
        <c:axId val="439739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739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E89-484D-A466-58A6E1EE0248}"/>
            </c:ext>
          </c:extLst>
        </c:ser>
        <c:dLbls>
          <c:showLegendKey val="0"/>
          <c:showVal val="0"/>
          <c:showCatName val="0"/>
          <c:showSerName val="0"/>
          <c:showPercent val="0"/>
          <c:showBubbleSize val="0"/>
        </c:dLbls>
        <c:gapWidth val="180"/>
        <c:overlap val="-90"/>
        <c:axId val="438827976"/>
        <c:axId val="43882836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89-484D-A466-58A6E1EE0248}"/>
            </c:ext>
          </c:extLst>
        </c:ser>
        <c:dLbls>
          <c:showLegendKey val="0"/>
          <c:showVal val="0"/>
          <c:showCatName val="0"/>
          <c:showSerName val="0"/>
          <c:showPercent val="0"/>
          <c:showBubbleSize val="0"/>
        </c:dLbls>
        <c:marker val="1"/>
        <c:smooth val="0"/>
        <c:axId val="438827976"/>
        <c:axId val="438828368"/>
      </c:lineChart>
      <c:catAx>
        <c:axId val="438827976"/>
        <c:scaling>
          <c:orientation val="minMax"/>
        </c:scaling>
        <c:delete val="0"/>
        <c:axPos val="b"/>
        <c:numFmt formatCode="General" sourceLinked="1"/>
        <c:majorTickMark val="none"/>
        <c:minorTickMark val="none"/>
        <c:tickLblPos val="none"/>
        <c:crossAx val="438828368"/>
        <c:crosses val="autoZero"/>
        <c:auto val="0"/>
        <c:lblAlgn val="ctr"/>
        <c:lblOffset val="100"/>
        <c:noMultiLvlLbl val="1"/>
      </c:catAx>
      <c:valAx>
        <c:axId val="43882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8827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8C0-4B37-A6E7-C442034EC415}"/>
            </c:ext>
          </c:extLst>
        </c:ser>
        <c:dLbls>
          <c:showLegendKey val="0"/>
          <c:showVal val="0"/>
          <c:showCatName val="0"/>
          <c:showSerName val="0"/>
          <c:showPercent val="0"/>
          <c:showBubbleSize val="0"/>
        </c:dLbls>
        <c:gapWidth val="180"/>
        <c:overlap val="-90"/>
        <c:axId val="438829152"/>
        <c:axId val="43882954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C0-4B37-A6E7-C442034EC415}"/>
            </c:ext>
          </c:extLst>
        </c:ser>
        <c:dLbls>
          <c:showLegendKey val="0"/>
          <c:showVal val="0"/>
          <c:showCatName val="0"/>
          <c:showSerName val="0"/>
          <c:showPercent val="0"/>
          <c:showBubbleSize val="0"/>
        </c:dLbls>
        <c:marker val="1"/>
        <c:smooth val="0"/>
        <c:axId val="438829152"/>
        <c:axId val="438829544"/>
      </c:lineChart>
      <c:catAx>
        <c:axId val="438829152"/>
        <c:scaling>
          <c:orientation val="minMax"/>
        </c:scaling>
        <c:delete val="0"/>
        <c:axPos val="b"/>
        <c:numFmt formatCode="General" sourceLinked="1"/>
        <c:majorTickMark val="none"/>
        <c:minorTickMark val="none"/>
        <c:tickLblPos val="none"/>
        <c:crossAx val="438829544"/>
        <c:crosses val="autoZero"/>
        <c:auto val="0"/>
        <c:lblAlgn val="ctr"/>
        <c:lblOffset val="100"/>
        <c:noMultiLvlLbl val="1"/>
      </c:catAx>
      <c:valAx>
        <c:axId val="438829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8829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943-4986-98F3-AA4527210F3D}"/>
            </c:ext>
          </c:extLst>
        </c:ser>
        <c:dLbls>
          <c:showLegendKey val="0"/>
          <c:showVal val="0"/>
          <c:showCatName val="0"/>
          <c:showSerName val="0"/>
          <c:showPercent val="0"/>
          <c:showBubbleSize val="0"/>
        </c:dLbls>
        <c:gapWidth val="180"/>
        <c:overlap val="-90"/>
        <c:axId val="438830328"/>
        <c:axId val="43883072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43-4986-98F3-AA4527210F3D}"/>
            </c:ext>
          </c:extLst>
        </c:ser>
        <c:dLbls>
          <c:showLegendKey val="0"/>
          <c:showVal val="0"/>
          <c:showCatName val="0"/>
          <c:showSerName val="0"/>
          <c:showPercent val="0"/>
          <c:showBubbleSize val="0"/>
        </c:dLbls>
        <c:marker val="1"/>
        <c:smooth val="0"/>
        <c:axId val="438830328"/>
        <c:axId val="438830720"/>
      </c:lineChart>
      <c:catAx>
        <c:axId val="438830328"/>
        <c:scaling>
          <c:orientation val="minMax"/>
        </c:scaling>
        <c:delete val="0"/>
        <c:axPos val="b"/>
        <c:numFmt formatCode="General" sourceLinked="1"/>
        <c:majorTickMark val="none"/>
        <c:minorTickMark val="none"/>
        <c:tickLblPos val="none"/>
        <c:crossAx val="438830720"/>
        <c:crosses val="autoZero"/>
        <c:auto val="0"/>
        <c:lblAlgn val="ctr"/>
        <c:lblOffset val="100"/>
        <c:noMultiLvlLbl val="1"/>
      </c:catAx>
      <c:valAx>
        <c:axId val="438830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8830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BD0-4AF6-AE00-579594C5BB6B}"/>
            </c:ext>
          </c:extLst>
        </c:ser>
        <c:dLbls>
          <c:showLegendKey val="0"/>
          <c:showVal val="0"/>
          <c:showCatName val="0"/>
          <c:showSerName val="0"/>
          <c:showPercent val="0"/>
          <c:showBubbleSize val="0"/>
        </c:dLbls>
        <c:gapWidth val="180"/>
        <c:overlap val="-90"/>
        <c:axId val="438831504"/>
        <c:axId val="44027647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D0-4AF6-AE00-579594C5BB6B}"/>
            </c:ext>
          </c:extLst>
        </c:ser>
        <c:dLbls>
          <c:showLegendKey val="0"/>
          <c:showVal val="0"/>
          <c:showCatName val="0"/>
          <c:showSerName val="0"/>
          <c:showPercent val="0"/>
          <c:showBubbleSize val="0"/>
        </c:dLbls>
        <c:marker val="1"/>
        <c:smooth val="0"/>
        <c:axId val="438831504"/>
        <c:axId val="440276472"/>
      </c:lineChart>
      <c:catAx>
        <c:axId val="438831504"/>
        <c:scaling>
          <c:orientation val="minMax"/>
        </c:scaling>
        <c:delete val="0"/>
        <c:axPos val="b"/>
        <c:numFmt formatCode="General" sourceLinked="1"/>
        <c:majorTickMark val="none"/>
        <c:minorTickMark val="none"/>
        <c:tickLblPos val="none"/>
        <c:crossAx val="440276472"/>
        <c:crosses val="autoZero"/>
        <c:auto val="0"/>
        <c:lblAlgn val="ctr"/>
        <c:lblOffset val="100"/>
        <c:noMultiLvlLbl val="1"/>
      </c:catAx>
      <c:valAx>
        <c:axId val="440276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883150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E6-4564-9E26-B57FAFCFB5AF}"/>
            </c:ext>
          </c:extLst>
        </c:ser>
        <c:dLbls>
          <c:showLegendKey val="0"/>
          <c:showVal val="0"/>
          <c:showCatName val="0"/>
          <c:showSerName val="0"/>
          <c:showPercent val="0"/>
          <c:showBubbleSize val="0"/>
        </c:dLbls>
        <c:gapWidth val="180"/>
        <c:overlap val="-90"/>
        <c:axId val="440277256"/>
        <c:axId val="44027764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E6-4564-9E26-B57FAFCFB5AF}"/>
            </c:ext>
          </c:extLst>
        </c:ser>
        <c:dLbls>
          <c:showLegendKey val="0"/>
          <c:showVal val="0"/>
          <c:showCatName val="0"/>
          <c:showSerName val="0"/>
          <c:showPercent val="0"/>
          <c:showBubbleSize val="0"/>
        </c:dLbls>
        <c:marker val="1"/>
        <c:smooth val="0"/>
        <c:axId val="440277256"/>
        <c:axId val="440277648"/>
      </c:lineChart>
      <c:catAx>
        <c:axId val="440277256"/>
        <c:scaling>
          <c:orientation val="minMax"/>
        </c:scaling>
        <c:delete val="0"/>
        <c:axPos val="b"/>
        <c:numFmt formatCode="General" sourceLinked="1"/>
        <c:majorTickMark val="none"/>
        <c:minorTickMark val="none"/>
        <c:tickLblPos val="none"/>
        <c:crossAx val="440277648"/>
        <c:crosses val="autoZero"/>
        <c:auto val="0"/>
        <c:lblAlgn val="ctr"/>
        <c:lblOffset val="100"/>
        <c:noMultiLvlLbl val="1"/>
      </c:catAx>
      <c:valAx>
        <c:axId val="440277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277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E27-42B2-8947-C33B180E8A4E}"/>
            </c:ext>
          </c:extLst>
        </c:ser>
        <c:dLbls>
          <c:showLegendKey val="0"/>
          <c:showVal val="0"/>
          <c:showCatName val="0"/>
          <c:showSerName val="0"/>
          <c:showPercent val="0"/>
          <c:showBubbleSize val="0"/>
        </c:dLbls>
        <c:gapWidth val="180"/>
        <c:overlap val="-90"/>
        <c:axId val="440278432"/>
        <c:axId val="44027882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27-42B2-8947-C33B180E8A4E}"/>
            </c:ext>
          </c:extLst>
        </c:ser>
        <c:dLbls>
          <c:showLegendKey val="0"/>
          <c:showVal val="0"/>
          <c:showCatName val="0"/>
          <c:showSerName val="0"/>
          <c:showPercent val="0"/>
          <c:showBubbleSize val="0"/>
        </c:dLbls>
        <c:marker val="1"/>
        <c:smooth val="0"/>
        <c:axId val="440278432"/>
        <c:axId val="440278824"/>
      </c:lineChart>
      <c:catAx>
        <c:axId val="440278432"/>
        <c:scaling>
          <c:orientation val="minMax"/>
        </c:scaling>
        <c:delete val="0"/>
        <c:axPos val="b"/>
        <c:numFmt formatCode="General" sourceLinked="1"/>
        <c:majorTickMark val="none"/>
        <c:minorTickMark val="none"/>
        <c:tickLblPos val="none"/>
        <c:crossAx val="440278824"/>
        <c:crosses val="autoZero"/>
        <c:auto val="0"/>
        <c:lblAlgn val="ctr"/>
        <c:lblOffset val="100"/>
        <c:noMultiLvlLbl val="1"/>
      </c:catAx>
      <c:valAx>
        <c:axId val="440278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278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D5D-4E1C-96DE-64EB1737B081}"/>
            </c:ext>
          </c:extLst>
        </c:ser>
        <c:dLbls>
          <c:showLegendKey val="0"/>
          <c:showVal val="0"/>
          <c:showCatName val="0"/>
          <c:showSerName val="0"/>
          <c:showPercent val="0"/>
          <c:showBubbleSize val="0"/>
        </c:dLbls>
        <c:gapWidth val="180"/>
        <c:overlap val="-90"/>
        <c:axId val="440279608"/>
        <c:axId val="44028000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5D-4E1C-96DE-64EB1737B081}"/>
            </c:ext>
          </c:extLst>
        </c:ser>
        <c:dLbls>
          <c:showLegendKey val="0"/>
          <c:showVal val="0"/>
          <c:showCatName val="0"/>
          <c:showSerName val="0"/>
          <c:showPercent val="0"/>
          <c:showBubbleSize val="0"/>
        </c:dLbls>
        <c:marker val="1"/>
        <c:smooth val="0"/>
        <c:axId val="440279608"/>
        <c:axId val="440280000"/>
      </c:lineChart>
      <c:catAx>
        <c:axId val="440279608"/>
        <c:scaling>
          <c:orientation val="minMax"/>
        </c:scaling>
        <c:delete val="0"/>
        <c:axPos val="b"/>
        <c:numFmt formatCode="General" sourceLinked="1"/>
        <c:majorTickMark val="none"/>
        <c:minorTickMark val="none"/>
        <c:tickLblPos val="none"/>
        <c:crossAx val="440280000"/>
        <c:crosses val="autoZero"/>
        <c:auto val="0"/>
        <c:lblAlgn val="ctr"/>
        <c:lblOffset val="100"/>
        <c:noMultiLvlLbl val="1"/>
      </c:catAx>
      <c:valAx>
        <c:axId val="44028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279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3A1-44CD-8EF5-65DA062EE06A}"/>
            </c:ext>
          </c:extLst>
        </c:ser>
        <c:dLbls>
          <c:showLegendKey val="0"/>
          <c:showVal val="0"/>
          <c:showCatName val="0"/>
          <c:showSerName val="0"/>
          <c:showPercent val="0"/>
          <c:showBubbleSize val="0"/>
        </c:dLbls>
        <c:gapWidth val="180"/>
        <c:overlap val="-90"/>
        <c:axId val="440010616"/>
        <c:axId val="44001100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A1-44CD-8EF5-65DA062EE06A}"/>
            </c:ext>
          </c:extLst>
        </c:ser>
        <c:dLbls>
          <c:showLegendKey val="0"/>
          <c:showVal val="0"/>
          <c:showCatName val="0"/>
          <c:showSerName val="0"/>
          <c:showPercent val="0"/>
          <c:showBubbleSize val="0"/>
        </c:dLbls>
        <c:marker val="1"/>
        <c:smooth val="0"/>
        <c:axId val="440010616"/>
        <c:axId val="440011008"/>
      </c:lineChart>
      <c:catAx>
        <c:axId val="440010616"/>
        <c:scaling>
          <c:orientation val="minMax"/>
        </c:scaling>
        <c:delete val="0"/>
        <c:axPos val="b"/>
        <c:numFmt formatCode="General" sourceLinked="1"/>
        <c:majorTickMark val="none"/>
        <c:minorTickMark val="none"/>
        <c:tickLblPos val="none"/>
        <c:crossAx val="440011008"/>
        <c:crosses val="autoZero"/>
        <c:auto val="0"/>
        <c:lblAlgn val="ctr"/>
        <c:lblOffset val="100"/>
        <c:noMultiLvlLbl val="1"/>
      </c:catAx>
      <c:valAx>
        <c:axId val="440011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010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C5-4834-88C3-0F7A209A1A53}"/>
            </c:ext>
          </c:extLst>
        </c:ser>
        <c:dLbls>
          <c:showLegendKey val="0"/>
          <c:showVal val="0"/>
          <c:showCatName val="0"/>
          <c:showSerName val="0"/>
          <c:showPercent val="0"/>
          <c:showBubbleSize val="0"/>
        </c:dLbls>
        <c:gapWidth val="180"/>
        <c:overlap val="-90"/>
        <c:axId val="440011792"/>
        <c:axId val="44001218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C5-4834-88C3-0F7A209A1A53}"/>
            </c:ext>
          </c:extLst>
        </c:ser>
        <c:dLbls>
          <c:showLegendKey val="0"/>
          <c:showVal val="0"/>
          <c:showCatName val="0"/>
          <c:showSerName val="0"/>
          <c:showPercent val="0"/>
          <c:showBubbleSize val="0"/>
        </c:dLbls>
        <c:marker val="1"/>
        <c:smooth val="0"/>
        <c:axId val="440011792"/>
        <c:axId val="440012184"/>
      </c:lineChart>
      <c:catAx>
        <c:axId val="440011792"/>
        <c:scaling>
          <c:orientation val="minMax"/>
        </c:scaling>
        <c:delete val="0"/>
        <c:axPos val="b"/>
        <c:numFmt formatCode="General" sourceLinked="1"/>
        <c:majorTickMark val="none"/>
        <c:minorTickMark val="none"/>
        <c:tickLblPos val="none"/>
        <c:crossAx val="440012184"/>
        <c:crosses val="autoZero"/>
        <c:auto val="0"/>
        <c:lblAlgn val="ctr"/>
        <c:lblOffset val="100"/>
        <c:noMultiLvlLbl val="1"/>
      </c:catAx>
      <c:valAx>
        <c:axId val="440012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011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A7A-48BA-8560-F77E3CC5D938}"/>
            </c:ext>
          </c:extLst>
        </c:ser>
        <c:dLbls>
          <c:showLegendKey val="0"/>
          <c:showVal val="0"/>
          <c:showCatName val="0"/>
          <c:showSerName val="0"/>
          <c:showPercent val="0"/>
          <c:showBubbleSize val="0"/>
        </c:dLbls>
        <c:gapWidth val="180"/>
        <c:overlap val="-90"/>
        <c:axId val="437970464"/>
        <c:axId val="437970856"/>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7A-48BA-8560-F77E3CC5D93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4A7A-48BA-8560-F77E3CC5D938}"/>
            </c:ext>
          </c:extLst>
        </c:ser>
        <c:dLbls>
          <c:showLegendKey val="0"/>
          <c:showVal val="0"/>
          <c:showCatName val="0"/>
          <c:showSerName val="0"/>
          <c:showPercent val="0"/>
          <c:showBubbleSize val="0"/>
        </c:dLbls>
        <c:marker val="1"/>
        <c:smooth val="0"/>
        <c:axId val="437970464"/>
        <c:axId val="437970856"/>
      </c:lineChart>
      <c:catAx>
        <c:axId val="437970464"/>
        <c:scaling>
          <c:orientation val="minMax"/>
        </c:scaling>
        <c:delete val="0"/>
        <c:axPos val="b"/>
        <c:numFmt formatCode="General" sourceLinked="1"/>
        <c:majorTickMark val="none"/>
        <c:minorTickMark val="none"/>
        <c:tickLblPos val="none"/>
        <c:crossAx val="437970856"/>
        <c:crosses val="autoZero"/>
        <c:auto val="0"/>
        <c:lblAlgn val="ctr"/>
        <c:lblOffset val="100"/>
        <c:noMultiLvlLbl val="1"/>
      </c:catAx>
      <c:valAx>
        <c:axId val="437970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7970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FEA-4B01-B0F0-DBA39BC9EE8D}"/>
            </c:ext>
          </c:extLst>
        </c:ser>
        <c:dLbls>
          <c:showLegendKey val="0"/>
          <c:showVal val="0"/>
          <c:showCatName val="0"/>
          <c:showSerName val="0"/>
          <c:showPercent val="0"/>
          <c:showBubbleSize val="0"/>
        </c:dLbls>
        <c:gapWidth val="180"/>
        <c:overlap val="-90"/>
        <c:axId val="440012968"/>
        <c:axId val="44001336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EA-4B01-B0F0-DBA39BC9EE8D}"/>
            </c:ext>
          </c:extLst>
        </c:ser>
        <c:dLbls>
          <c:showLegendKey val="0"/>
          <c:showVal val="0"/>
          <c:showCatName val="0"/>
          <c:showSerName val="0"/>
          <c:showPercent val="0"/>
          <c:showBubbleSize val="0"/>
        </c:dLbls>
        <c:marker val="1"/>
        <c:smooth val="0"/>
        <c:axId val="440012968"/>
        <c:axId val="440013360"/>
      </c:lineChart>
      <c:catAx>
        <c:axId val="440012968"/>
        <c:scaling>
          <c:orientation val="minMax"/>
        </c:scaling>
        <c:delete val="0"/>
        <c:axPos val="b"/>
        <c:numFmt formatCode="General" sourceLinked="1"/>
        <c:majorTickMark val="none"/>
        <c:minorTickMark val="none"/>
        <c:tickLblPos val="none"/>
        <c:crossAx val="440013360"/>
        <c:crosses val="autoZero"/>
        <c:auto val="0"/>
        <c:lblAlgn val="ctr"/>
        <c:lblOffset val="100"/>
        <c:noMultiLvlLbl val="1"/>
      </c:catAx>
      <c:valAx>
        <c:axId val="440013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012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12207.5</c:v>
                </c:pt>
                <c:pt idx="1">
                  <c:v>15490.4</c:v>
                </c:pt>
                <c:pt idx="2">
                  <c:v>17724.5</c:v>
                </c:pt>
                <c:pt idx="3">
                  <c:v>18509</c:v>
                </c:pt>
                <c:pt idx="4">
                  <c:v>37283</c:v>
                </c:pt>
              </c:numCache>
            </c:numRef>
          </c:val>
          <c:extLst>
            <c:ext xmlns:c16="http://schemas.microsoft.com/office/drawing/2014/chart" uri="{C3380CC4-5D6E-409C-BE32-E72D297353CC}">
              <c16:uniqueId val="{00000000-A6CE-4CF8-8CEF-85F92856ADA5}"/>
            </c:ext>
          </c:extLst>
        </c:ser>
        <c:dLbls>
          <c:showLegendKey val="0"/>
          <c:showVal val="0"/>
          <c:showCatName val="0"/>
          <c:showSerName val="0"/>
          <c:showPercent val="0"/>
          <c:showBubbleSize val="0"/>
        </c:dLbls>
        <c:gapWidth val="180"/>
        <c:overlap val="-90"/>
        <c:axId val="437971640"/>
        <c:axId val="43896011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A6CE-4CF8-8CEF-85F92856ADA5}"/>
            </c:ext>
          </c:extLst>
        </c:ser>
        <c:dLbls>
          <c:showLegendKey val="0"/>
          <c:showVal val="0"/>
          <c:showCatName val="0"/>
          <c:showSerName val="0"/>
          <c:showPercent val="0"/>
          <c:showBubbleSize val="0"/>
        </c:dLbls>
        <c:marker val="1"/>
        <c:smooth val="0"/>
        <c:axId val="437971640"/>
        <c:axId val="438960112"/>
      </c:lineChart>
      <c:catAx>
        <c:axId val="437971640"/>
        <c:scaling>
          <c:orientation val="minMax"/>
        </c:scaling>
        <c:delete val="0"/>
        <c:axPos val="b"/>
        <c:numFmt formatCode="General" sourceLinked="1"/>
        <c:majorTickMark val="none"/>
        <c:minorTickMark val="none"/>
        <c:tickLblPos val="none"/>
        <c:crossAx val="438960112"/>
        <c:crosses val="autoZero"/>
        <c:auto val="0"/>
        <c:lblAlgn val="ctr"/>
        <c:lblOffset val="100"/>
        <c:noMultiLvlLbl val="1"/>
      </c:catAx>
      <c:valAx>
        <c:axId val="438960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7971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-2340</c:v>
                </c:pt>
                <c:pt idx="1">
                  <c:v>29090</c:v>
                </c:pt>
                <c:pt idx="2">
                  <c:v>36417</c:v>
                </c:pt>
                <c:pt idx="3">
                  <c:v>34790</c:v>
                </c:pt>
                <c:pt idx="4">
                  <c:v>8784</c:v>
                </c:pt>
              </c:numCache>
            </c:numRef>
          </c:val>
          <c:extLst>
            <c:ext xmlns:c16="http://schemas.microsoft.com/office/drawing/2014/chart" uri="{C3380CC4-5D6E-409C-BE32-E72D297353CC}">
              <c16:uniqueId val="{00000000-963E-414B-AF3D-952CC8FE2DD5}"/>
            </c:ext>
          </c:extLst>
        </c:ser>
        <c:dLbls>
          <c:showLegendKey val="0"/>
          <c:showVal val="0"/>
          <c:showCatName val="0"/>
          <c:showSerName val="0"/>
          <c:showPercent val="0"/>
          <c:showBubbleSize val="0"/>
        </c:dLbls>
        <c:gapWidth val="180"/>
        <c:overlap val="-90"/>
        <c:axId val="438962856"/>
        <c:axId val="43896324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963E-414B-AF3D-952CC8FE2DD5}"/>
            </c:ext>
          </c:extLst>
        </c:ser>
        <c:dLbls>
          <c:showLegendKey val="0"/>
          <c:showVal val="0"/>
          <c:showCatName val="0"/>
          <c:showSerName val="0"/>
          <c:showPercent val="0"/>
          <c:showBubbleSize val="0"/>
        </c:dLbls>
        <c:marker val="1"/>
        <c:smooth val="0"/>
        <c:axId val="438962856"/>
        <c:axId val="438963248"/>
      </c:lineChart>
      <c:catAx>
        <c:axId val="438962856"/>
        <c:scaling>
          <c:orientation val="minMax"/>
        </c:scaling>
        <c:delete val="0"/>
        <c:axPos val="b"/>
        <c:numFmt formatCode="General" sourceLinked="1"/>
        <c:majorTickMark val="none"/>
        <c:minorTickMark val="none"/>
        <c:tickLblPos val="none"/>
        <c:crossAx val="438963248"/>
        <c:crosses val="autoZero"/>
        <c:auto val="0"/>
        <c:lblAlgn val="ctr"/>
        <c:lblOffset val="100"/>
        <c:noMultiLvlLbl val="1"/>
      </c:catAx>
      <c:valAx>
        <c:axId val="43896324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8962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36.4</c:v>
                </c:pt>
                <c:pt idx="1">
                  <c:v>53.5</c:v>
                </c:pt>
                <c:pt idx="2">
                  <c:v>64.8</c:v>
                </c:pt>
                <c:pt idx="3">
                  <c:v>62.9</c:v>
                </c:pt>
                <c:pt idx="4">
                  <c:v>30.4</c:v>
                </c:pt>
              </c:numCache>
            </c:numRef>
          </c:val>
          <c:extLst>
            <c:ext xmlns:c16="http://schemas.microsoft.com/office/drawing/2014/chart" uri="{C3380CC4-5D6E-409C-BE32-E72D297353CC}">
              <c16:uniqueId val="{00000000-9B66-40BA-AEDC-0C58B04AA896}"/>
            </c:ext>
          </c:extLst>
        </c:ser>
        <c:dLbls>
          <c:showLegendKey val="0"/>
          <c:showVal val="0"/>
          <c:showCatName val="0"/>
          <c:showSerName val="0"/>
          <c:showPercent val="0"/>
          <c:showBubbleSize val="0"/>
        </c:dLbls>
        <c:gapWidth val="180"/>
        <c:overlap val="-90"/>
        <c:axId val="439088104"/>
        <c:axId val="43908849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9B66-40BA-AEDC-0C58B04AA896}"/>
            </c:ext>
          </c:extLst>
        </c:ser>
        <c:dLbls>
          <c:showLegendKey val="0"/>
          <c:showVal val="0"/>
          <c:showCatName val="0"/>
          <c:showSerName val="0"/>
          <c:showPercent val="0"/>
          <c:showBubbleSize val="0"/>
        </c:dLbls>
        <c:marker val="1"/>
        <c:smooth val="0"/>
        <c:axId val="439088104"/>
        <c:axId val="439088496"/>
      </c:lineChart>
      <c:catAx>
        <c:axId val="439088104"/>
        <c:scaling>
          <c:orientation val="minMax"/>
        </c:scaling>
        <c:delete val="0"/>
        <c:axPos val="b"/>
        <c:numFmt formatCode="General" sourceLinked="1"/>
        <c:majorTickMark val="none"/>
        <c:minorTickMark val="none"/>
        <c:tickLblPos val="none"/>
        <c:crossAx val="439088496"/>
        <c:crosses val="autoZero"/>
        <c:auto val="0"/>
        <c:lblAlgn val="ctr"/>
        <c:lblOffset val="100"/>
        <c:noMultiLvlLbl val="1"/>
      </c:catAx>
      <c:valAx>
        <c:axId val="439088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088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36.5</c:v>
                </c:pt>
                <c:pt idx="1">
                  <c:v>38.9</c:v>
                </c:pt>
                <c:pt idx="2">
                  <c:v>19.100000000000001</c:v>
                </c:pt>
                <c:pt idx="3">
                  <c:v>37.799999999999997</c:v>
                </c:pt>
                <c:pt idx="4">
                  <c:v>15.5</c:v>
                </c:pt>
              </c:numCache>
            </c:numRef>
          </c:val>
          <c:extLst>
            <c:ext xmlns:c16="http://schemas.microsoft.com/office/drawing/2014/chart" uri="{C3380CC4-5D6E-409C-BE32-E72D297353CC}">
              <c16:uniqueId val="{00000000-021E-41D6-840E-6FAD2DA3F798}"/>
            </c:ext>
          </c:extLst>
        </c:ser>
        <c:dLbls>
          <c:showLegendKey val="0"/>
          <c:showVal val="0"/>
          <c:showCatName val="0"/>
          <c:showSerName val="0"/>
          <c:showPercent val="0"/>
          <c:showBubbleSize val="0"/>
        </c:dLbls>
        <c:gapWidth val="180"/>
        <c:overlap val="-90"/>
        <c:axId val="439089280"/>
        <c:axId val="43908967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021E-41D6-840E-6FAD2DA3F798}"/>
            </c:ext>
          </c:extLst>
        </c:ser>
        <c:dLbls>
          <c:showLegendKey val="0"/>
          <c:showVal val="0"/>
          <c:showCatName val="0"/>
          <c:showSerName val="0"/>
          <c:showPercent val="0"/>
          <c:showBubbleSize val="0"/>
        </c:dLbls>
        <c:marker val="1"/>
        <c:smooth val="0"/>
        <c:axId val="439089280"/>
        <c:axId val="439089672"/>
      </c:lineChart>
      <c:catAx>
        <c:axId val="439089280"/>
        <c:scaling>
          <c:orientation val="minMax"/>
        </c:scaling>
        <c:delete val="0"/>
        <c:axPos val="b"/>
        <c:numFmt formatCode="General" sourceLinked="1"/>
        <c:majorTickMark val="none"/>
        <c:minorTickMark val="none"/>
        <c:tickLblPos val="none"/>
        <c:crossAx val="439089672"/>
        <c:crosses val="autoZero"/>
        <c:auto val="0"/>
        <c:lblAlgn val="ctr"/>
        <c:lblOffset val="100"/>
        <c:noMultiLvlLbl val="1"/>
      </c:catAx>
      <c:valAx>
        <c:axId val="439089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089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2170.6</c:v>
                </c:pt>
                <c:pt idx="1">
                  <c:v>1062.5999999999999</c:v>
                </c:pt>
                <c:pt idx="2">
                  <c:v>819.3</c:v>
                </c:pt>
                <c:pt idx="3">
                  <c:v>788.7</c:v>
                </c:pt>
                <c:pt idx="4">
                  <c:v>1525</c:v>
                </c:pt>
              </c:numCache>
            </c:numRef>
          </c:val>
          <c:extLst>
            <c:ext xmlns:c16="http://schemas.microsoft.com/office/drawing/2014/chart" uri="{C3380CC4-5D6E-409C-BE32-E72D297353CC}">
              <c16:uniqueId val="{00000000-86EC-4BAA-B217-D11EC26D2557}"/>
            </c:ext>
          </c:extLst>
        </c:ser>
        <c:dLbls>
          <c:showLegendKey val="0"/>
          <c:showVal val="0"/>
          <c:showCatName val="0"/>
          <c:showSerName val="0"/>
          <c:showPercent val="0"/>
          <c:showBubbleSize val="0"/>
        </c:dLbls>
        <c:gapWidth val="180"/>
        <c:overlap val="-90"/>
        <c:axId val="438962072"/>
        <c:axId val="438961680"/>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86EC-4BAA-B217-D11EC26D2557}"/>
            </c:ext>
          </c:extLst>
        </c:ser>
        <c:dLbls>
          <c:showLegendKey val="0"/>
          <c:showVal val="0"/>
          <c:showCatName val="0"/>
          <c:showSerName val="0"/>
          <c:showPercent val="0"/>
          <c:showBubbleSize val="0"/>
        </c:dLbls>
        <c:marker val="1"/>
        <c:smooth val="0"/>
        <c:axId val="438962072"/>
        <c:axId val="438961680"/>
      </c:lineChart>
      <c:catAx>
        <c:axId val="438962072"/>
        <c:scaling>
          <c:orientation val="minMax"/>
        </c:scaling>
        <c:delete val="0"/>
        <c:axPos val="b"/>
        <c:numFmt formatCode="General" sourceLinked="1"/>
        <c:majorTickMark val="none"/>
        <c:minorTickMark val="none"/>
        <c:tickLblPos val="none"/>
        <c:crossAx val="438961680"/>
        <c:crosses val="autoZero"/>
        <c:auto val="0"/>
        <c:lblAlgn val="ctr"/>
        <c:lblOffset val="100"/>
        <c:noMultiLvlLbl val="1"/>
      </c:catAx>
      <c:valAx>
        <c:axId val="438961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8962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C1B-4724-93D9-84ED06873171}"/>
            </c:ext>
          </c:extLst>
        </c:ser>
        <c:dLbls>
          <c:showLegendKey val="0"/>
          <c:showVal val="0"/>
          <c:showCatName val="0"/>
          <c:showSerName val="0"/>
          <c:showPercent val="0"/>
          <c:showBubbleSize val="0"/>
        </c:dLbls>
        <c:gapWidth val="180"/>
        <c:overlap val="-90"/>
        <c:axId val="438962464"/>
        <c:axId val="43896089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1B-4724-93D9-84ED06873171}"/>
            </c:ext>
          </c:extLst>
        </c:ser>
        <c:dLbls>
          <c:showLegendKey val="0"/>
          <c:showVal val="0"/>
          <c:showCatName val="0"/>
          <c:showSerName val="0"/>
          <c:showPercent val="0"/>
          <c:showBubbleSize val="0"/>
        </c:dLbls>
        <c:marker val="1"/>
        <c:smooth val="0"/>
        <c:axId val="438962464"/>
        <c:axId val="438960896"/>
      </c:lineChart>
      <c:catAx>
        <c:axId val="438962464"/>
        <c:scaling>
          <c:orientation val="minMax"/>
        </c:scaling>
        <c:delete val="0"/>
        <c:axPos val="b"/>
        <c:numFmt formatCode="General" sourceLinked="1"/>
        <c:majorTickMark val="none"/>
        <c:minorTickMark val="none"/>
        <c:tickLblPos val="none"/>
        <c:crossAx val="438960896"/>
        <c:crosses val="autoZero"/>
        <c:auto val="0"/>
        <c:lblAlgn val="ctr"/>
        <c:lblOffset val="100"/>
        <c:noMultiLvlLbl val="1"/>
      </c:catAx>
      <c:valAx>
        <c:axId val="438960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3896246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556625"/>
          <a:ext cx="5150876"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77110" y="7556625"/>
          <a:ext cx="505453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203490" y="7556625"/>
          <a:ext cx="5150877"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15051" y="7556625"/>
          <a:ext cx="507930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1983885" y="7556625"/>
          <a:ext cx="5160401"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452465"/>
          <a:ext cx="5149055" cy="289462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500466"/>
          <a:ext cx="5149055" cy="288076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551929"/>
          <a:ext cx="5149055" cy="288076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586075"/>
          <a:ext cx="5149055" cy="288077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587663"/>
          <a:ext cx="5149055" cy="288076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30103" y="12452465"/>
          <a:ext cx="4645243" cy="289462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30103" y="15500466"/>
          <a:ext cx="4645243" cy="288076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30103" y="18551929"/>
          <a:ext cx="4645243" cy="288076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30103" y="21586075"/>
          <a:ext cx="4645243" cy="288077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30103" y="24587663"/>
          <a:ext cx="4645243" cy="288076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668703" y="12452465"/>
          <a:ext cx="4654767" cy="289462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668703" y="15500466"/>
          <a:ext cx="4654767" cy="288076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668703" y="18551929"/>
          <a:ext cx="4654767" cy="288076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668703" y="21586075"/>
          <a:ext cx="4654767" cy="288077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668703" y="24587663"/>
          <a:ext cx="4654767" cy="288076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896119" y="12452465"/>
          <a:ext cx="4654768" cy="289462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896119" y="15500466"/>
          <a:ext cx="4654768" cy="288076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896119" y="18551929"/>
          <a:ext cx="4654768" cy="288076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896119" y="21586075"/>
          <a:ext cx="4654768" cy="288077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896119" y="24587663"/>
          <a:ext cx="4654768" cy="288076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270592" y="12452465"/>
          <a:ext cx="4654767" cy="289462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270592" y="15500466"/>
          <a:ext cx="4654767" cy="288076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270592" y="18551929"/>
          <a:ext cx="4654767" cy="288076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270592" y="21586075"/>
          <a:ext cx="4654767" cy="288077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270592" y="24587663"/>
          <a:ext cx="4654767" cy="288076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339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339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339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339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339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339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339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340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340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340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340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3404"/>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3405"/>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3406"/>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3407"/>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3408"/>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3409"/>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3410"/>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3411"/>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3412"/>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3413"/>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3414"/>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3415"/>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3416"/>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3417"/>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3418"/>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3419"/>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3420"/>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3421"/>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3422"/>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3423"/>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3424"/>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3425"/>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3426"/>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3427"/>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3428"/>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3429"/>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3430"/>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3431"/>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3432"/>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3433"/>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3434"/>
                </a:ext>
              </a:extLst>
            </xdr:cNvPicPr>
          </xdr:nvPicPr>
          <xdr:blipFill>
            <a:blip xmlns:r="http://schemas.openxmlformats.org/officeDocument/2006/relationships" r:embed="rId6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3435"/>
                </a:ext>
              </a:extLst>
            </xdr:cNvPicPr>
          </xdr:nvPicPr>
          <xdr:blipFill>
            <a:blip xmlns:r="http://schemas.openxmlformats.org/officeDocument/2006/relationships" r:embed="rId6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3436"/>
                </a:ext>
              </a:extLst>
            </xdr:cNvPicPr>
          </xdr:nvPicPr>
          <xdr:blipFill>
            <a:blip xmlns:r="http://schemas.openxmlformats.org/officeDocument/2006/relationships" r:embed="rId6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3437"/>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3438"/>
                </a:ext>
              </a:extLst>
            </xdr:cNvPicPr>
          </xdr:nvPicPr>
          <xdr:blipFill>
            <a:blip xmlns:r="http://schemas.openxmlformats.org/officeDocument/2006/relationships" r:embed="rId6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3439"/>
                </a:ext>
              </a:extLst>
            </xdr:cNvPicPr>
          </xdr:nvPicPr>
          <xdr:blipFill>
            <a:blip xmlns:r="http://schemas.openxmlformats.org/officeDocument/2006/relationships" r:embed="rId6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3440"/>
                </a:ext>
              </a:extLst>
            </xdr:cNvPicPr>
          </xdr:nvPicPr>
          <xdr:blipFill>
            <a:blip xmlns:r="http://schemas.openxmlformats.org/officeDocument/2006/relationships" r:embed="rId6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zoomScaleNormal="100" workbookViewId="0">
      <selection activeCell="AK97" sqref="AK97:AQ98"/>
    </sheetView>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宮崎県　都城市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2">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275</v>
      </c>
      <c r="AL3" s="119"/>
      <c r="AM3" s="119"/>
      <c r="AN3" s="119"/>
      <c r="AO3" s="119"/>
      <c r="AP3" s="119"/>
      <c r="AQ3" s="120"/>
    </row>
    <row r="4" spans="1:43" ht="23.1" customHeight="1" x14ac:dyDescent="0.2">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2">
      <c r="A5" s="1"/>
      <c r="B5" s="140">
        <f>データ!M6</f>
        <v>1</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2">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36" customHeight="1" x14ac:dyDescent="0.2">
      <c r="A7" s="1"/>
      <c r="B7" s="144" t="str">
        <f>データ!Q6</f>
        <v>-</v>
      </c>
      <c r="C7" s="142"/>
      <c r="D7" s="142"/>
      <c r="E7" s="142"/>
      <c r="F7" s="145" t="s">
        <v>131</v>
      </c>
      <c r="G7" s="146"/>
      <c r="H7" s="146"/>
      <c r="I7" s="146"/>
      <c r="J7" s="147" t="s">
        <v>132</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2">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5">
      <c r="A9" s="1"/>
      <c r="B9" s="152" t="s">
        <v>134</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5">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2">
      <c r="A11" s="1"/>
      <c r="B11" s="112" t="s">
        <v>20</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2">
      <c r="A12" s="1"/>
      <c r="B12" s="124" t="s">
        <v>21</v>
      </c>
      <c r="C12" s="125"/>
      <c r="D12" s="125"/>
      <c r="E12" s="125"/>
      <c r="F12" s="161">
        <f>データ!W6</f>
        <v>1340</v>
      </c>
      <c r="G12" s="162"/>
      <c r="H12" s="161">
        <f>データ!X6</f>
        <v>1970</v>
      </c>
      <c r="I12" s="162"/>
      <c r="J12" s="161">
        <f>データ!Y6</f>
        <v>2385</v>
      </c>
      <c r="K12" s="162"/>
      <c r="L12" s="161">
        <f>データ!Z6</f>
        <v>2322</v>
      </c>
      <c r="M12" s="162"/>
      <c r="N12" s="150">
        <f>データ!AA6</f>
        <v>1120</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2">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2">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2">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5">
      <c r="A16" s="1"/>
      <c r="B16" s="174" t="s">
        <v>25</v>
      </c>
      <c r="C16" s="175"/>
      <c r="D16" s="175"/>
      <c r="E16" s="176"/>
      <c r="F16" s="177">
        <f>データ!AQ6</f>
        <v>1340</v>
      </c>
      <c r="G16" s="177"/>
      <c r="H16" s="177">
        <f>データ!AR6</f>
        <v>1970</v>
      </c>
      <c r="I16" s="177"/>
      <c r="J16" s="177">
        <f>データ!AS6</f>
        <v>2385</v>
      </c>
      <c r="K16" s="177"/>
      <c r="L16" s="177">
        <f>データ!AT6</f>
        <v>2322</v>
      </c>
      <c r="M16" s="177"/>
      <c r="N16" s="166">
        <f>データ!AU6</f>
        <v>1120</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5">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2">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5">
      <c r="A19" s="1"/>
      <c r="B19" s="174" t="s">
        <v>28</v>
      </c>
      <c r="C19" s="175"/>
      <c r="D19" s="175"/>
      <c r="E19" s="176"/>
      <c r="F19" s="180" t="str">
        <f>データ!AV6</f>
        <v>-</v>
      </c>
      <c r="G19" s="180"/>
      <c r="H19" s="180"/>
      <c r="I19" s="180">
        <f>データ!AW6</f>
        <v>23526</v>
      </c>
      <c r="J19" s="180"/>
      <c r="K19" s="180"/>
      <c r="L19" s="180">
        <f>データ!AX6</f>
        <v>23526</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x14ac:dyDescent="0.2">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 customHeight="1" x14ac:dyDescent="0.2">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276</v>
      </c>
      <c r="AL40" s="119"/>
      <c r="AM40" s="119"/>
      <c r="AN40" s="119"/>
      <c r="AO40" s="119"/>
      <c r="AP40" s="119"/>
      <c r="AQ40" s="120"/>
    </row>
    <row r="41" spans="1:43" ht="29.4" customHeight="1" x14ac:dyDescent="0.2">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2">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274</v>
      </c>
      <c r="AL99" s="191"/>
      <c r="AM99" s="191"/>
      <c r="AN99" s="191"/>
      <c r="AO99" s="191"/>
      <c r="AP99" s="191"/>
      <c r="AQ99" s="192"/>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2">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36</v>
      </c>
      <c r="C122" s="5" t="s">
        <v>37</v>
      </c>
      <c r="D122" s="5" t="s">
        <v>38</v>
      </c>
      <c r="E122" s="5" t="s">
        <v>39</v>
      </c>
      <c r="F122" s="5" t="s">
        <v>40</v>
      </c>
      <c r="G122" s="5" t="s">
        <v>41</v>
      </c>
    </row>
    <row r="123" spans="1:43" hidden="1" x14ac:dyDescent="0.2">
      <c r="C123" s="5" t="str">
        <f>データ!CY9</f>
        <v>（最大出力合計420kW）</v>
      </c>
      <c r="D123" s="5" t="str">
        <f>データ!EX9</f>
        <v>（最大出力合計420kW）</v>
      </c>
      <c r="E123" s="5" t="str">
        <f>データ!GW9</f>
        <v>（最大出力合計-kW）</v>
      </c>
      <c r="F123" s="5" t="str">
        <f>データ!IV9</f>
        <v>（最大出力合計-kW）</v>
      </c>
      <c r="G123" s="5" t="str">
        <f>データ!KU9</f>
        <v>（最大出力合計-kW）</v>
      </c>
    </row>
  </sheetData>
  <sheetProtection algorithmName="SHA-512" hashValue="MuslP1qMsqP/lebcWDceDJo8kFl4yl2eFWQ1B+IJnQbsieEcq7tlu8vkivkwlCjcmlolHLmiBg4uZlsJ+oBEcQ==" saltValue="iIB/8QwGOt64K18WZTQu3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2">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2">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52.8" x14ac:dyDescent="0.2">
      <c r="A6" s="49" t="s">
        <v>119</v>
      </c>
      <c r="B6" s="67" t="str">
        <f>B7</f>
        <v>2020</v>
      </c>
      <c r="C6" s="67" t="str">
        <f t="shared" ref="C6:AX6" si="6">C7</f>
        <v>452025</v>
      </c>
      <c r="D6" s="67" t="str">
        <f t="shared" si="6"/>
        <v>47</v>
      </c>
      <c r="E6" s="67" t="str">
        <f t="shared" si="6"/>
        <v>04</v>
      </c>
      <c r="F6" s="67" t="str">
        <f t="shared" si="6"/>
        <v>0</v>
      </c>
      <c r="G6" s="67" t="str">
        <f t="shared" si="6"/>
        <v>000</v>
      </c>
      <c r="H6" s="67" t="str">
        <f t="shared" si="6"/>
        <v>宮崎県　都城市</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v>
      </c>
      <c r="S6" s="71" t="str">
        <f t="shared" si="6"/>
        <v>令和１９年８月３１日　都城市営　駒発電所</v>
      </c>
      <c r="T6" s="67" t="str">
        <f t="shared" si="6"/>
        <v>無</v>
      </c>
      <c r="U6" s="71" t="str">
        <f t="shared" si="6"/>
        <v>九州電力　株式会社</v>
      </c>
      <c r="V6" s="68" t="str">
        <f t="shared" si="6"/>
        <v>-</v>
      </c>
      <c r="W6" s="69">
        <f>W7</f>
        <v>1340</v>
      </c>
      <c r="X6" s="69">
        <f t="shared" si="6"/>
        <v>1970</v>
      </c>
      <c r="Y6" s="69">
        <f t="shared" si="6"/>
        <v>2385</v>
      </c>
      <c r="Z6" s="69">
        <f t="shared" si="6"/>
        <v>2322</v>
      </c>
      <c r="AA6" s="69">
        <f t="shared" si="6"/>
        <v>1120</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1340</v>
      </c>
      <c r="AR6" s="69">
        <f t="shared" si="6"/>
        <v>1970</v>
      </c>
      <c r="AS6" s="69">
        <f t="shared" si="6"/>
        <v>2385</v>
      </c>
      <c r="AT6" s="69">
        <f t="shared" si="6"/>
        <v>2322</v>
      </c>
      <c r="AU6" s="69">
        <f t="shared" si="6"/>
        <v>1120</v>
      </c>
      <c r="AV6" s="69" t="str">
        <f t="shared" si="6"/>
        <v>-</v>
      </c>
      <c r="AW6" s="69">
        <f t="shared" si="6"/>
        <v>23526</v>
      </c>
      <c r="AX6" s="69">
        <f t="shared" si="6"/>
        <v>23526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x14ac:dyDescent="0.2">
      <c r="A7" s="49"/>
      <c r="B7" s="77" t="s">
        <v>120</v>
      </c>
      <c r="C7" s="77" t="s">
        <v>121</v>
      </c>
      <c r="D7" s="77" t="s">
        <v>122</v>
      </c>
      <c r="E7" s="77" t="s">
        <v>123</v>
      </c>
      <c r="F7" s="77" t="s">
        <v>124</v>
      </c>
      <c r="G7" s="77" t="s">
        <v>125</v>
      </c>
      <c r="H7" s="77" t="s">
        <v>126</v>
      </c>
      <c r="I7" s="77" t="s">
        <v>127</v>
      </c>
      <c r="J7" s="77" t="s">
        <v>128</v>
      </c>
      <c r="K7" s="77" t="s">
        <v>129</v>
      </c>
      <c r="L7" s="78" t="s">
        <v>130</v>
      </c>
      <c r="M7" s="79">
        <v>1</v>
      </c>
      <c r="N7" s="79" t="s">
        <v>131</v>
      </c>
      <c r="O7" s="80" t="s">
        <v>131</v>
      </c>
      <c r="P7" s="80" t="s">
        <v>131</v>
      </c>
      <c r="Q7" s="80" t="s">
        <v>131</v>
      </c>
      <c r="R7" s="81" t="s">
        <v>131</v>
      </c>
      <c r="S7" s="81" t="s">
        <v>132</v>
      </c>
      <c r="T7" s="82" t="s">
        <v>133</v>
      </c>
      <c r="U7" s="81" t="s">
        <v>134</v>
      </c>
      <c r="V7" s="78" t="s">
        <v>131</v>
      </c>
      <c r="W7" s="80">
        <v>1340</v>
      </c>
      <c r="X7" s="80">
        <v>1970</v>
      </c>
      <c r="Y7" s="80">
        <v>2385</v>
      </c>
      <c r="Z7" s="80">
        <v>2322</v>
      </c>
      <c r="AA7" s="80">
        <v>1120</v>
      </c>
      <c r="AB7" s="80" t="s">
        <v>131</v>
      </c>
      <c r="AC7" s="80" t="s">
        <v>131</v>
      </c>
      <c r="AD7" s="80" t="s">
        <v>131</v>
      </c>
      <c r="AE7" s="80" t="s">
        <v>131</v>
      </c>
      <c r="AF7" s="80" t="s">
        <v>131</v>
      </c>
      <c r="AG7" s="80" t="s">
        <v>131</v>
      </c>
      <c r="AH7" s="80" t="s">
        <v>131</v>
      </c>
      <c r="AI7" s="80" t="s">
        <v>131</v>
      </c>
      <c r="AJ7" s="80" t="s">
        <v>131</v>
      </c>
      <c r="AK7" s="80" t="s">
        <v>131</v>
      </c>
      <c r="AL7" s="80" t="s">
        <v>131</v>
      </c>
      <c r="AM7" s="80" t="s">
        <v>131</v>
      </c>
      <c r="AN7" s="80" t="s">
        <v>131</v>
      </c>
      <c r="AO7" s="80" t="s">
        <v>131</v>
      </c>
      <c r="AP7" s="80" t="s">
        <v>131</v>
      </c>
      <c r="AQ7" s="80">
        <v>1340</v>
      </c>
      <c r="AR7" s="80">
        <v>1970</v>
      </c>
      <c r="AS7" s="80">
        <v>2385</v>
      </c>
      <c r="AT7" s="80">
        <v>2322</v>
      </c>
      <c r="AU7" s="80">
        <v>1120</v>
      </c>
      <c r="AV7" s="80" t="s">
        <v>131</v>
      </c>
      <c r="AW7" s="80">
        <v>23526</v>
      </c>
      <c r="AX7" s="80">
        <v>23526</v>
      </c>
      <c r="AY7" s="83">
        <v>85.5</v>
      </c>
      <c r="AZ7" s="83">
        <v>145</v>
      </c>
      <c r="BA7" s="83">
        <v>128</v>
      </c>
      <c r="BB7" s="83">
        <v>123.7</v>
      </c>
      <c r="BC7" s="83">
        <v>62.2</v>
      </c>
      <c r="BD7" s="83">
        <v>88.8</v>
      </c>
      <c r="BE7" s="83">
        <v>121.3</v>
      </c>
      <c r="BF7" s="83">
        <v>123.2</v>
      </c>
      <c r="BG7" s="83">
        <v>134.69999999999999</v>
      </c>
      <c r="BH7" s="83">
        <v>141.80000000000001</v>
      </c>
      <c r="BI7" s="83">
        <v>100</v>
      </c>
      <c r="BJ7" s="83">
        <v>89.1</v>
      </c>
      <c r="BK7" s="83">
        <v>290.2</v>
      </c>
      <c r="BL7" s="83">
        <v>305.3</v>
      </c>
      <c r="BM7" s="83">
        <v>288.8</v>
      </c>
      <c r="BN7" s="83">
        <v>150.6</v>
      </c>
      <c r="BO7" s="83">
        <v>269.8</v>
      </c>
      <c r="BP7" s="83">
        <v>247.9</v>
      </c>
      <c r="BQ7" s="83">
        <v>240.1</v>
      </c>
      <c r="BR7" s="83">
        <v>253.6</v>
      </c>
      <c r="BS7" s="83">
        <v>238</v>
      </c>
      <c r="BT7" s="83">
        <v>100</v>
      </c>
      <c r="BU7" s="83" t="s">
        <v>131</v>
      </c>
      <c r="BV7" s="83" t="s">
        <v>131</v>
      </c>
      <c r="BW7" s="83" t="s">
        <v>131</v>
      </c>
      <c r="BX7" s="83" t="s">
        <v>131</v>
      </c>
      <c r="BY7" s="83" t="s">
        <v>131</v>
      </c>
      <c r="BZ7" s="83" t="s">
        <v>131</v>
      </c>
      <c r="CA7" s="83" t="s">
        <v>131</v>
      </c>
      <c r="CB7" s="83" t="s">
        <v>131</v>
      </c>
      <c r="CC7" s="83" t="s">
        <v>131</v>
      </c>
      <c r="CD7" s="83" t="s">
        <v>131</v>
      </c>
      <c r="CE7" s="83" t="s">
        <v>131</v>
      </c>
      <c r="CF7" s="83">
        <v>12207.5</v>
      </c>
      <c r="CG7" s="83">
        <v>15490.4</v>
      </c>
      <c r="CH7" s="83">
        <v>17724.5</v>
      </c>
      <c r="CI7" s="83">
        <v>18509</v>
      </c>
      <c r="CJ7" s="83">
        <v>37283</v>
      </c>
      <c r="CK7" s="83">
        <v>22847.9</v>
      </c>
      <c r="CL7" s="83">
        <v>19199</v>
      </c>
      <c r="CM7" s="83">
        <v>19863.5</v>
      </c>
      <c r="CN7" s="83">
        <v>19066.3</v>
      </c>
      <c r="CO7" s="83">
        <v>18998.7</v>
      </c>
      <c r="CP7" s="80">
        <v>-2340</v>
      </c>
      <c r="CQ7" s="80">
        <v>29090</v>
      </c>
      <c r="CR7" s="80">
        <v>36417</v>
      </c>
      <c r="CS7" s="80">
        <v>34790</v>
      </c>
      <c r="CT7" s="80">
        <v>8784</v>
      </c>
      <c r="CU7" s="80">
        <v>2390</v>
      </c>
      <c r="CV7" s="80">
        <v>32739</v>
      </c>
      <c r="CW7" s="80">
        <v>34140</v>
      </c>
      <c r="CX7" s="80">
        <v>33434</v>
      </c>
      <c r="CY7" s="80">
        <v>36820</v>
      </c>
      <c r="CZ7" s="80">
        <v>420</v>
      </c>
      <c r="DA7" s="83">
        <v>36.4</v>
      </c>
      <c r="DB7" s="83">
        <v>53.5</v>
      </c>
      <c r="DC7" s="83">
        <v>64.8</v>
      </c>
      <c r="DD7" s="83">
        <v>62.9</v>
      </c>
      <c r="DE7" s="83">
        <v>30.4</v>
      </c>
      <c r="DF7" s="83">
        <v>36.4</v>
      </c>
      <c r="DG7" s="83">
        <v>31.6</v>
      </c>
      <c r="DH7" s="83">
        <v>31.6</v>
      </c>
      <c r="DI7" s="83">
        <v>30.1</v>
      </c>
      <c r="DJ7" s="83">
        <v>30.3</v>
      </c>
      <c r="DK7" s="83">
        <v>36.5</v>
      </c>
      <c r="DL7" s="83">
        <v>38.9</v>
      </c>
      <c r="DM7" s="83">
        <v>19.100000000000001</v>
      </c>
      <c r="DN7" s="83">
        <v>37.799999999999997</v>
      </c>
      <c r="DO7" s="83">
        <v>15.5</v>
      </c>
      <c r="DP7" s="83">
        <v>8.3000000000000007</v>
      </c>
      <c r="DQ7" s="83">
        <v>7.1</v>
      </c>
      <c r="DR7" s="83">
        <v>7.3</v>
      </c>
      <c r="DS7" s="83">
        <v>5.3</v>
      </c>
      <c r="DT7" s="83">
        <v>6.4</v>
      </c>
      <c r="DU7" s="83">
        <v>2170.6</v>
      </c>
      <c r="DV7" s="83">
        <v>1062.5999999999999</v>
      </c>
      <c r="DW7" s="83">
        <v>819.3</v>
      </c>
      <c r="DX7" s="83">
        <v>788.7</v>
      </c>
      <c r="DY7" s="83">
        <v>1525</v>
      </c>
      <c r="DZ7" s="83">
        <v>110.5</v>
      </c>
      <c r="EA7" s="83">
        <v>156.5</v>
      </c>
      <c r="EB7" s="83">
        <v>157.6</v>
      </c>
      <c r="EC7" s="83">
        <v>173.7</v>
      </c>
      <c r="ED7" s="83">
        <v>160.19999999999999</v>
      </c>
      <c r="EE7" s="83" t="s">
        <v>131</v>
      </c>
      <c r="EF7" s="83" t="s">
        <v>131</v>
      </c>
      <c r="EG7" s="83" t="s">
        <v>131</v>
      </c>
      <c r="EH7" s="83" t="s">
        <v>131</v>
      </c>
      <c r="EI7" s="83" t="s">
        <v>131</v>
      </c>
      <c r="EJ7" s="83" t="s">
        <v>131</v>
      </c>
      <c r="EK7" s="83" t="s">
        <v>131</v>
      </c>
      <c r="EL7" s="83" t="s">
        <v>131</v>
      </c>
      <c r="EM7" s="83" t="s">
        <v>131</v>
      </c>
      <c r="EN7" s="83" t="s">
        <v>131</v>
      </c>
      <c r="EO7" s="83">
        <v>0</v>
      </c>
      <c r="EP7" s="83">
        <v>100</v>
      </c>
      <c r="EQ7" s="83">
        <v>100</v>
      </c>
      <c r="ER7" s="83">
        <v>100</v>
      </c>
      <c r="ES7" s="83">
        <v>100</v>
      </c>
      <c r="ET7" s="83">
        <v>74.2</v>
      </c>
      <c r="EU7" s="83">
        <v>86.8</v>
      </c>
      <c r="EV7" s="83">
        <v>83.6</v>
      </c>
      <c r="EW7" s="83">
        <v>82.6</v>
      </c>
      <c r="EX7" s="83">
        <v>83.2</v>
      </c>
      <c r="EY7" s="80">
        <v>420</v>
      </c>
      <c r="EZ7" s="83">
        <v>36.4</v>
      </c>
      <c r="FA7" s="83">
        <v>53.5</v>
      </c>
      <c r="FB7" s="83">
        <v>64.8</v>
      </c>
      <c r="FC7" s="83">
        <v>62.9</v>
      </c>
      <c r="FD7" s="83">
        <v>30.4</v>
      </c>
      <c r="FE7" s="83">
        <v>61.6</v>
      </c>
      <c r="FF7" s="83">
        <v>57.7</v>
      </c>
      <c r="FG7" s="83">
        <v>57.6</v>
      </c>
      <c r="FH7" s="83">
        <v>60.4</v>
      </c>
      <c r="FI7" s="83">
        <v>54.1</v>
      </c>
      <c r="FJ7" s="83">
        <v>36.5</v>
      </c>
      <c r="FK7" s="83">
        <v>38.9</v>
      </c>
      <c r="FL7" s="83">
        <v>19.100000000000001</v>
      </c>
      <c r="FM7" s="83">
        <v>37.799999999999997</v>
      </c>
      <c r="FN7" s="83">
        <v>15.5</v>
      </c>
      <c r="FO7" s="83">
        <v>6.4</v>
      </c>
      <c r="FP7" s="83">
        <v>5.4</v>
      </c>
      <c r="FQ7" s="83">
        <v>8.6999999999999993</v>
      </c>
      <c r="FR7" s="83">
        <v>14.9</v>
      </c>
      <c r="FS7" s="83">
        <v>16.2</v>
      </c>
      <c r="FT7" s="83">
        <v>2170.6</v>
      </c>
      <c r="FU7" s="83">
        <v>1062.5999999999999</v>
      </c>
      <c r="FV7" s="83">
        <v>819.3</v>
      </c>
      <c r="FW7" s="83">
        <v>788.7</v>
      </c>
      <c r="FX7" s="83">
        <v>1525</v>
      </c>
      <c r="FY7" s="83">
        <v>390.3</v>
      </c>
      <c r="FZ7" s="83">
        <v>394.9</v>
      </c>
      <c r="GA7" s="83">
        <v>375</v>
      </c>
      <c r="GB7" s="83">
        <v>314.5</v>
      </c>
      <c r="GC7" s="83">
        <v>302.8</v>
      </c>
      <c r="GD7" s="83" t="s">
        <v>131</v>
      </c>
      <c r="GE7" s="83" t="s">
        <v>131</v>
      </c>
      <c r="GF7" s="83" t="s">
        <v>131</v>
      </c>
      <c r="GG7" s="83" t="s">
        <v>131</v>
      </c>
      <c r="GH7" s="83" t="s">
        <v>131</v>
      </c>
      <c r="GI7" s="83" t="s">
        <v>131</v>
      </c>
      <c r="GJ7" s="83" t="s">
        <v>131</v>
      </c>
      <c r="GK7" s="83" t="s">
        <v>131</v>
      </c>
      <c r="GL7" s="83" t="s">
        <v>131</v>
      </c>
      <c r="GM7" s="83" t="s">
        <v>131</v>
      </c>
      <c r="GN7" s="83">
        <v>0</v>
      </c>
      <c r="GO7" s="83">
        <v>100</v>
      </c>
      <c r="GP7" s="83">
        <v>100</v>
      </c>
      <c r="GQ7" s="83">
        <v>100</v>
      </c>
      <c r="GR7" s="83">
        <v>100</v>
      </c>
      <c r="GS7" s="83">
        <v>85.6</v>
      </c>
      <c r="GT7" s="83">
        <v>92</v>
      </c>
      <c r="GU7" s="83">
        <v>94.7</v>
      </c>
      <c r="GV7" s="83">
        <v>96</v>
      </c>
      <c r="GW7" s="83">
        <v>97.1</v>
      </c>
      <c r="GX7" s="80" t="s">
        <v>131</v>
      </c>
      <c r="GY7" s="83" t="s">
        <v>131</v>
      </c>
      <c r="GZ7" s="83" t="s">
        <v>131</v>
      </c>
      <c r="HA7" s="83" t="s">
        <v>131</v>
      </c>
      <c r="HB7" s="83" t="s">
        <v>131</v>
      </c>
      <c r="HC7" s="83" t="s">
        <v>131</v>
      </c>
      <c r="HD7" s="83">
        <v>53.5</v>
      </c>
      <c r="HE7" s="83">
        <v>67.599999999999994</v>
      </c>
      <c r="HF7" s="83">
        <v>67.8</v>
      </c>
      <c r="HG7" s="83">
        <v>71</v>
      </c>
      <c r="HH7" s="83">
        <v>70.5</v>
      </c>
      <c r="HI7" s="83" t="s">
        <v>131</v>
      </c>
      <c r="HJ7" s="83" t="s">
        <v>131</v>
      </c>
      <c r="HK7" s="83" t="s">
        <v>131</v>
      </c>
      <c r="HL7" s="83" t="s">
        <v>131</v>
      </c>
      <c r="HM7" s="83" t="s">
        <v>131</v>
      </c>
      <c r="HN7" s="83">
        <v>5.5</v>
      </c>
      <c r="HO7" s="83">
        <v>0</v>
      </c>
      <c r="HP7" s="83">
        <v>0.6</v>
      </c>
      <c r="HQ7" s="83">
        <v>0.2</v>
      </c>
      <c r="HR7" s="83">
        <v>0.1</v>
      </c>
      <c r="HS7" s="83" t="s">
        <v>131</v>
      </c>
      <c r="HT7" s="83" t="s">
        <v>131</v>
      </c>
      <c r="HU7" s="83" t="s">
        <v>131</v>
      </c>
      <c r="HV7" s="83" t="s">
        <v>131</v>
      </c>
      <c r="HW7" s="83" t="s">
        <v>131</v>
      </c>
      <c r="HX7" s="83">
        <v>0.5</v>
      </c>
      <c r="HY7" s="83">
        <v>25.6</v>
      </c>
      <c r="HZ7" s="83">
        <v>43.5</v>
      </c>
      <c r="IA7" s="83">
        <v>42.8</v>
      </c>
      <c r="IB7" s="83">
        <v>41</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v>43.2</v>
      </c>
      <c r="IS7" s="83">
        <v>49.1</v>
      </c>
      <c r="IT7" s="83">
        <v>33.799999999999997</v>
      </c>
      <c r="IU7" s="83">
        <v>24</v>
      </c>
      <c r="IV7" s="83">
        <v>23.8</v>
      </c>
      <c r="IW7" s="80" t="s">
        <v>131</v>
      </c>
      <c r="IX7" s="83" t="s">
        <v>131</v>
      </c>
      <c r="IY7" s="83" t="s">
        <v>131</v>
      </c>
      <c r="IZ7" s="83" t="s">
        <v>131</v>
      </c>
      <c r="JA7" s="83" t="s">
        <v>131</v>
      </c>
      <c r="JB7" s="83" t="s">
        <v>131</v>
      </c>
      <c r="JC7" s="83">
        <v>16.5</v>
      </c>
      <c r="JD7" s="83">
        <v>15</v>
      </c>
      <c r="JE7" s="83">
        <v>12.8</v>
      </c>
      <c r="JF7" s="83">
        <v>11.1</v>
      </c>
      <c r="JG7" s="83">
        <v>13.6</v>
      </c>
      <c r="JH7" s="83" t="s">
        <v>131</v>
      </c>
      <c r="JI7" s="83" t="s">
        <v>131</v>
      </c>
      <c r="JJ7" s="83" t="s">
        <v>131</v>
      </c>
      <c r="JK7" s="83" t="s">
        <v>131</v>
      </c>
      <c r="JL7" s="83" t="s">
        <v>131</v>
      </c>
      <c r="JM7" s="83">
        <v>39.700000000000003</v>
      </c>
      <c r="JN7" s="83">
        <v>37.5</v>
      </c>
      <c r="JO7" s="83">
        <v>37.299999999999997</v>
      </c>
      <c r="JP7" s="83">
        <v>26</v>
      </c>
      <c r="JQ7" s="83">
        <v>23.4</v>
      </c>
      <c r="JR7" s="83" t="s">
        <v>131</v>
      </c>
      <c r="JS7" s="83" t="s">
        <v>131</v>
      </c>
      <c r="JT7" s="83" t="s">
        <v>131</v>
      </c>
      <c r="JU7" s="83" t="s">
        <v>131</v>
      </c>
      <c r="JV7" s="83" t="s">
        <v>131</v>
      </c>
      <c r="JW7" s="83">
        <v>51.8</v>
      </c>
      <c r="JX7" s="83">
        <v>34.200000000000003</v>
      </c>
      <c r="JY7" s="83">
        <v>85.9</v>
      </c>
      <c r="JZ7" s="83">
        <v>409.1</v>
      </c>
      <c r="KA7" s="83">
        <v>329.7</v>
      </c>
      <c r="KB7" s="83" t="s">
        <v>131</v>
      </c>
      <c r="KC7" s="83" t="s">
        <v>131</v>
      </c>
      <c r="KD7" s="83" t="s">
        <v>131</v>
      </c>
      <c r="KE7" s="83" t="s">
        <v>131</v>
      </c>
      <c r="KF7" s="83" t="s">
        <v>131</v>
      </c>
      <c r="KG7" s="83" t="s">
        <v>131</v>
      </c>
      <c r="KH7" s="83" t="s">
        <v>131</v>
      </c>
      <c r="KI7" s="83" t="s">
        <v>131</v>
      </c>
      <c r="KJ7" s="83" t="s">
        <v>131</v>
      </c>
      <c r="KK7" s="83" t="s">
        <v>131</v>
      </c>
      <c r="KL7" s="83" t="s">
        <v>131</v>
      </c>
      <c r="KM7" s="83" t="s">
        <v>131</v>
      </c>
      <c r="KN7" s="83" t="s">
        <v>131</v>
      </c>
      <c r="KO7" s="83" t="s">
        <v>131</v>
      </c>
      <c r="KP7" s="83" t="s">
        <v>131</v>
      </c>
      <c r="KQ7" s="83">
        <v>97.5</v>
      </c>
      <c r="KR7" s="83">
        <v>96.6</v>
      </c>
      <c r="KS7" s="83">
        <v>92.8</v>
      </c>
      <c r="KT7" s="83">
        <v>95.9</v>
      </c>
      <c r="KU7" s="83">
        <v>95.2</v>
      </c>
      <c r="KV7" s="80" t="s">
        <v>131</v>
      </c>
      <c r="KW7" s="83" t="s">
        <v>131</v>
      </c>
      <c r="KX7" s="83" t="s">
        <v>131</v>
      </c>
      <c r="KY7" s="83" t="s">
        <v>131</v>
      </c>
      <c r="KZ7" s="83" t="s">
        <v>131</v>
      </c>
      <c r="LA7" s="83" t="s">
        <v>131</v>
      </c>
      <c r="LB7" s="83">
        <v>14.5</v>
      </c>
      <c r="LC7" s="83">
        <v>14.9</v>
      </c>
      <c r="LD7" s="83">
        <v>15.3</v>
      </c>
      <c r="LE7" s="83">
        <v>14.9</v>
      </c>
      <c r="LF7" s="83">
        <v>14.9</v>
      </c>
      <c r="LG7" s="83" t="s">
        <v>131</v>
      </c>
      <c r="LH7" s="83" t="s">
        <v>131</v>
      </c>
      <c r="LI7" s="83" t="s">
        <v>131</v>
      </c>
      <c r="LJ7" s="83" t="s">
        <v>131</v>
      </c>
      <c r="LK7" s="83" t="s">
        <v>131</v>
      </c>
      <c r="LL7" s="83">
        <v>0.3</v>
      </c>
      <c r="LM7" s="83">
        <v>0.3</v>
      </c>
      <c r="LN7" s="83">
        <v>0.7</v>
      </c>
      <c r="LO7" s="83">
        <v>0.4</v>
      </c>
      <c r="LP7" s="83">
        <v>1.8</v>
      </c>
      <c r="LQ7" s="83" t="s">
        <v>131</v>
      </c>
      <c r="LR7" s="83" t="s">
        <v>131</v>
      </c>
      <c r="LS7" s="83" t="s">
        <v>131</v>
      </c>
      <c r="LT7" s="83" t="s">
        <v>131</v>
      </c>
      <c r="LU7" s="83" t="s">
        <v>131</v>
      </c>
      <c r="LV7" s="83">
        <v>189.5</v>
      </c>
      <c r="LW7" s="83">
        <v>172</v>
      </c>
      <c r="LX7" s="83">
        <v>151.69999999999999</v>
      </c>
      <c r="LY7" s="83">
        <v>138.1</v>
      </c>
      <c r="LZ7" s="83">
        <v>125.8</v>
      </c>
      <c r="MA7" s="83" t="s">
        <v>131</v>
      </c>
      <c r="MB7" s="83" t="s">
        <v>131</v>
      </c>
      <c r="MC7" s="83" t="s">
        <v>131</v>
      </c>
      <c r="MD7" s="83" t="s">
        <v>131</v>
      </c>
      <c r="ME7" s="83" t="s">
        <v>131</v>
      </c>
      <c r="MF7" s="83" t="s">
        <v>131</v>
      </c>
      <c r="MG7" s="83" t="s">
        <v>131</v>
      </c>
      <c r="MH7" s="83" t="s">
        <v>131</v>
      </c>
      <c r="MI7" s="83" t="s">
        <v>131</v>
      </c>
      <c r="MJ7" s="83" t="s">
        <v>131</v>
      </c>
      <c r="MK7" s="83" t="s">
        <v>131</v>
      </c>
      <c r="ML7" s="83" t="s">
        <v>131</v>
      </c>
      <c r="MM7" s="83" t="s">
        <v>131</v>
      </c>
      <c r="MN7" s="83" t="s">
        <v>131</v>
      </c>
      <c r="MO7" s="83" t="s">
        <v>131</v>
      </c>
      <c r="MP7" s="83">
        <v>98.7</v>
      </c>
      <c r="MQ7" s="83">
        <v>98.2</v>
      </c>
      <c r="MR7" s="83">
        <v>98.7</v>
      </c>
      <c r="MS7" s="83">
        <v>98.8</v>
      </c>
      <c r="MT7" s="83">
        <v>98.9</v>
      </c>
      <c r="MU7" s="83">
        <v>1</v>
      </c>
      <c r="MV7" s="83">
        <v>1</v>
      </c>
      <c r="MW7" s="83">
        <v>1</v>
      </c>
      <c r="MX7" s="83">
        <v>1</v>
      </c>
      <c r="MY7" s="83" t="s">
        <v>131</v>
      </c>
      <c r="MZ7" s="83" t="s">
        <v>131</v>
      </c>
      <c r="NA7" s="83" t="s">
        <v>131</v>
      </c>
      <c r="NB7" s="83" t="s">
        <v>131</v>
      </c>
      <c r="NC7" s="83" t="s">
        <v>131</v>
      </c>
      <c r="ND7" s="83" t="s">
        <v>131</v>
      </c>
      <c r="NE7" s="83" t="s">
        <v>131</v>
      </c>
      <c r="NF7" s="83" t="s">
        <v>131</v>
      </c>
      <c r="NG7" s="83" t="s">
        <v>131</v>
      </c>
      <c r="NH7" s="83" t="s">
        <v>131</v>
      </c>
      <c r="NI7" s="83" t="s">
        <v>131</v>
      </c>
      <c r="NJ7" s="83" t="s">
        <v>131</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135</v>
      </c>
      <c r="FB8" s="85"/>
      <c r="FC8" s="85"/>
      <c r="FD8" s="85"/>
      <c r="FE8" s="85"/>
      <c r="FF8" s="86"/>
      <c r="FG8" s="85"/>
      <c r="FH8" s="85"/>
      <c r="FI8" s="85" t="str">
        <f>FJ4</f>
        <v>修繕費比率（％）</v>
      </c>
      <c r="FJ8" s="85" t="b">
        <f>IF(SUM($M$6,$MU$7:$MX$7)=0,FALSE,TRUE)</f>
        <v>1</v>
      </c>
      <c r="FK8" s="87" t="s">
        <v>135</v>
      </c>
      <c r="FL8" s="85"/>
      <c r="FM8" s="85"/>
      <c r="FN8" s="85"/>
      <c r="FO8" s="85"/>
      <c r="FP8" s="85"/>
      <c r="FQ8" s="86"/>
      <c r="FR8" s="85"/>
      <c r="FS8" s="85" t="str">
        <f>FT4</f>
        <v>企業債残高対料金収入比率（％）</v>
      </c>
      <c r="FT8" s="85" t="b">
        <f>IF(SUM($M$6,$MU$7:$MX$7)=0,FALSE,TRUE)</f>
        <v>1</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1</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（最大出力合計420kW）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（最大出力合計420kW）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143</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85.5</v>
      </c>
      <c r="AZ11" s="95">
        <f>AZ7</f>
        <v>145</v>
      </c>
      <c r="BA11" s="95">
        <f>BA7</f>
        <v>128</v>
      </c>
      <c r="BB11" s="95">
        <f>BB7</f>
        <v>123.7</v>
      </c>
      <c r="BC11" s="95">
        <f>BC7</f>
        <v>62.2</v>
      </c>
      <c r="BD11" s="84"/>
      <c r="BE11" s="84"/>
      <c r="BF11" s="84"/>
      <c r="BG11" s="84"/>
      <c r="BH11" s="84"/>
      <c r="BI11" s="94" t="s">
        <v>144</v>
      </c>
      <c r="BJ11" s="95">
        <f>BJ7</f>
        <v>89.1</v>
      </c>
      <c r="BK11" s="95">
        <f>BK7</f>
        <v>290.2</v>
      </c>
      <c r="BL11" s="95">
        <f>BL7</f>
        <v>305.3</v>
      </c>
      <c r="BM11" s="95">
        <f>BM7</f>
        <v>288.8</v>
      </c>
      <c r="BN11" s="95">
        <f>BN7</f>
        <v>150.6</v>
      </c>
      <c r="BO11" s="84"/>
      <c r="BP11" s="84"/>
      <c r="BQ11" s="84"/>
      <c r="BR11" s="84"/>
      <c r="BS11" s="84"/>
      <c r="BT11" s="94" t="s">
        <v>145</v>
      </c>
      <c r="BU11" s="95" t="str">
        <f>BU7</f>
        <v>-</v>
      </c>
      <c r="BV11" s="95" t="str">
        <f>BV7</f>
        <v>-</v>
      </c>
      <c r="BW11" s="95" t="str">
        <f>BW7</f>
        <v>-</v>
      </c>
      <c r="BX11" s="95" t="str">
        <f>BX7</f>
        <v>-</v>
      </c>
      <c r="BY11" s="95" t="str">
        <f>BY7</f>
        <v>-</v>
      </c>
      <c r="BZ11" s="84"/>
      <c r="CA11" s="84"/>
      <c r="CB11" s="84"/>
      <c r="CC11" s="84"/>
      <c r="CD11" s="84"/>
      <c r="CE11" s="94" t="s">
        <v>146</v>
      </c>
      <c r="CF11" s="95">
        <f>CF7</f>
        <v>12207.5</v>
      </c>
      <c r="CG11" s="95">
        <f>CG7</f>
        <v>15490.4</v>
      </c>
      <c r="CH11" s="95">
        <f>CH7</f>
        <v>17724.5</v>
      </c>
      <c r="CI11" s="95">
        <f>CI7</f>
        <v>18509</v>
      </c>
      <c r="CJ11" s="95">
        <f>CJ7</f>
        <v>37283</v>
      </c>
      <c r="CK11" s="84"/>
      <c r="CL11" s="84"/>
      <c r="CM11" s="84"/>
      <c r="CN11" s="84"/>
      <c r="CO11" s="94" t="s">
        <v>145</v>
      </c>
      <c r="CP11" s="96">
        <f>CP7</f>
        <v>-2340</v>
      </c>
      <c r="CQ11" s="96">
        <f>CQ7</f>
        <v>29090</v>
      </c>
      <c r="CR11" s="96">
        <f>CR7</f>
        <v>36417</v>
      </c>
      <c r="CS11" s="96">
        <f>CS7</f>
        <v>34790</v>
      </c>
      <c r="CT11" s="96">
        <f>CT7</f>
        <v>8784</v>
      </c>
      <c r="CU11" s="84"/>
      <c r="CV11" s="84"/>
      <c r="CW11" s="84"/>
      <c r="CX11" s="84"/>
      <c r="CY11" s="84"/>
      <c r="CZ11" s="94" t="s">
        <v>147</v>
      </c>
      <c r="DA11" s="95">
        <f>DA7</f>
        <v>36.4</v>
      </c>
      <c r="DB11" s="95">
        <f>DB7</f>
        <v>53.5</v>
      </c>
      <c r="DC11" s="95">
        <f>DC7</f>
        <v>64.8</v>
      </c>
      <c r="DD11" s="95">
        <f>DD7</f>
        <v>62.9</v>
      </c>
      <c r="DE11" s="95">
        <f>DE7</f>
        <v>30.4</v>
      </c>
      <c r="DF11" s="84"/>
      <c r="DG11" s="84"/>
      <c r="DH11" s="84"/>
      <c r="DI11" s="84"/>
      <c r="DJ11" s="94" t="s">
        <v>146</v>
      </c>
      <c r="DK11" s="95">
        <f>DK7</f>
        <v>36.5</v>
      </c>
      <c r="DL11" s="95">
        <f>DL7</f>
        <v>38.9</v>
      </c>
      <c r="DM11" s="95">
        <f>DM7</f>
        <v>19.100000000000001</v>
      </c>
      <c r="DN11" s="95">
        <f>DN7</f>
        <v>37.799999999999997</v>
      </c>
      <c r="DO11" s="95">
        <f>DO7</f>
        <v>15.5</v>
      </c>
      <c r="DP11" s="84"/>
      <c r="DQ11" s="84"/>
      <c r="DR11" s="84"/>
      <c r="DS11" s="84"/>
      <c r="DT11" s="94" t="s">
        <v>146</v>
      </c>
      <c r="DU11" s="95">
        <f>DU7</f>
        <v>2170.6</v>
      </c>
      <c r="DV11" s="95">
        <f>DV7</f>
        <v>1062.5999999999999</v>
      </c>
      <c r="DW11" s="95">
        <f>DW7</f>
        <v>819.3</v>
      </c>
      <c r="DX11" s="95">
        <f>DX7</f>
        <v>788.7</v>
      </c>
      <c r="DY11" s="95">
        <f>DY7</f>
        <v>1525</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f>EO7</f>
        <v>0</v>
      </c>
      <c r="EP11" s="95">
        <f>EP7</f>
        <v>100</v>
      </c>
      <c r="EQ11" s="95">
        <f>EQ7</f>
        <v>100</v>
      </c>
      <c r="ER11" s="95">
        <f>ER7</f>
        <v>100</v>
      </c>
      <c r="ES11" s="95">
        <f>ES7</f>
        <v>100</v>
      </c>
      <c r="ET11" s="84"/>
      <c r="EU11" s="84"/>
      <c r="EV11" s="84"/>
      <c r="EW11" s="84"/>
      <c r="EX11" s="84"/>
      <c r="EY11" s="94" t="s">
        <v>144</v>
      </c>
      <c r="EZ11" s="95">
        <f>EZ7</f>
        <v>36.4</v>
      </c>
      <c r="FA11" s="95">
        <f>FA7</f>
        <v>53.5</v>
      </c>
      <c r="FB11" s="95">
        <f>FB7</f>
        <v>64.8</v>
      </c>
      <c r="FC11" s="95">
        <f>FC7</f>
        <v>62.9</v>
      </c>
      <c r="FD11" s="95">
        <f>FD7</f>
        <v>30.4</v>
      </c>
      <c r="FE11" s="84"/>
      <c r="FF11" s="84"/>
      <c r="FG11" s="84"/>
      <c r="FH11" s="84"/>
      <c r="FI11" s="94" t="s">
        <v>148</v>
      </c>
      <c r="FJ11" s="95">
        <f>FJ7</f>
        <v>36.5</v>
      </c>
      <c r="FK11" s="95">
        <f>FK7</f>
        <v>38.9</v>
      </c>
      <c r="FL11" s="95">
        <f>FL7</f>
        <v>19.100000000000001</v>
      </c>
      <c r="FM11" s="95">
        <f>FM7</f>
        <v>37.799999999999997</v>
      </c>
      <c r="FN11" s="95">
        <f>FN7</f>
        <v>15.5</v>
      </c>
      <c r="FO11" s="84"/>
      <c r="FP11" s="84"/>
      <c r="FQ11" s="84"/>
      <c r="FR11" s="84"/>
      <c r="FS11" s="94" t="s">
        <v>148</v>
      </c>
      <c r="FT11" s="95">
        <f>FT7</f>
        <v>2170.6</v>
      </c>
      <c r="FU11" s="95">
        <f>FU7</f>
        <v>1062.5999999999999</v>
      </c>
      <c r="FV11" s="95">
        <f>FV7</f>
        <v>819.3</v>
      </c>
      <c r="FW11" s="95">
        <f>FW7</f>
        <v>788.7</v>
      </c>
      <c r="FX11" s="95">
        <f>FX7</f>
        <v>1525</v>
      </c>
      <c r="FY11" s="84"/>
      <c r="FZ11" s="84"/>
      <c r="GA11" s="84"/>
      <c r="GB11" s="84"/>
      <c r="GC11" s="94" t="s">
        <v>146</v>
      </c>
      <c r="GD11" s="95" t="str">
        <f>GD7</f>
        <v>-</v>
      </c>
      <c r="GE11" s="95" t="str">
        <f>GE7</f>
        <v>-</v>
      </c>
      <c r="GF11" s="95" t="str">
        <f>GF7</f>
        <v>-</v>
      </c>
      <c r="GG11" s="95" t="str">
        <f>GG7</f>
        <v>-</v>
      </c>
      <c r="GH11" s="95" t="str">
        <f>GH7</f>
        <v>-</v>
      </c>
      <c r="GI11" s="84"/>
      <c r="GJ11" s="84"/>
      <c r="GK11" s="84"/>
      <c r="GL11" s="84"/>
      <c r="GM11" s="94" t="s">
        <v>146</v>
      </c>
      <c r="GN11" s="95">
        <f>GN7</f>
        <v>0</v>
      </c>
      <c r="GO11" s="95">
        <f>GO7</f>
        <v>100</v>
      </c>
      <c r="GP11" s="95">
        <f>GP7</f>
        <v>100</v>
      </c>
      <c r="GQ11" s="95">
        <f>GQ7</f>
        <v>100</v>
      </c>
      <c r="GR11" s="95">
        <f>GR7</f>
        <v>100</v>
      </c>
      <c r="GS11" s="84"/>
      <c r="GT11" s="84"/>
      <c r="GU11" s="84"/>
      <c r="GV11" s="84"/>
      <c r="GW11" s="84"/>
      <c r="GX11" s="94" t="s">
        <v>146</v>
      </c>
      <c r="GY11" s="95" t="str">
        <f>GY7</f>
        <v>-</v>
      </c>
      <c r="GZ11" s="95" t="str">
        <f>GZ7</f>
        <v>-</v>
      </c>
      <c r="HA11" s="95" t="str">
        <f>HA7</f>
        <v>-</v>
      </c>
      <c r="HB11" s="95" t="str">
        <f>HB7</f>
        <v>-</v>
      </c>
      <c r="HC11" s="95" t="str">
        <f>HC7</f>
        <v>-</v>
      </c>
      <c r="HD11" s="84"/>
      <c r="HE11" s="84"/>
      <c r="HF11" s="84"/>
      <c r="HG11" s="84"/>
      <c r="HH11" s="94" t="s">
        <v>148</v>
      </c>
      <c r="HI11" s="95" t="str">
        <f>HI7</f>
        <v>-</v>
      </c>
      <c r="HJ11" s="95" t="str">
        <f>HJ7</f>
        <v>-</v>
      </c>
      <c r="HK11" s="95" t="str">
        <f>HK7</f>
        <v>-</v>
      </c>
      <c r="HL11" s="95" t="str">
        <f>HL7</f>
        <v>-</v>
      </c>
      <c r="HM11" s="95" t="str">
        <f>HM7</f>
        <v>-</v>
      </c>
      <c r="HN11" s="84"/>
      <c r="HO11" s="84"/>
      <c r="HP11" s="84"/>
      <c r="HQ11" s="84"/>
      <c r="HR11" s="94" t="s">
        <v>145</v>
      </c>
      <c r="HS11" s="95" t="str">
        <f>HS7</f>
        <v>-</v>
      </c>
      <c r="HT11" s="95" t="str">
        <f>HT7</f>
        <v>-</v>
      </c>
      <c r="HU11" s="95" t="str">
        <f>HU7</f>
        <v>-</v>
      </c>
      <c r="HV11" s="95" t="str">
        <f>HV7</f>
        <v>-</v>
      </c>
      <c r="HW11" s="95" t="str">
        <f>HW7</f>
        <v>-</v>
      </c>
      <c r="HX11" s="84"/>
      <c r="HY11" s="84"/>
      <c r="HZ11" s="84"/>
      <c r="IA11" s="84"/>
      <c r="IB11" s="94" t="s">
        <v>148</v>
      </c>
      <c r="IC11" s="95" t="str">
        <f>IC7</f>
        <v>-</v>
      </c>
      <c r="ID11" s="95" t="str">
        <f>ID7</f>
        <v>-</v>
      </c>
      <c r="IE11" s="95" t="str">
        <f>IE7</f>
        <v>-</v>
      </c>
      <c r="IF11" s="95" t="str">
        <f>IF7</f>
        <v>-</v>
      </c>
      <c r="IG11" s="95" t="str">
        <f>IG7</f>
        <v>-</v>
      </c>
      <c r="IH11" s="84"/>
      <c r="II11" s="84"/>
      <c r="IJ11" s="84"/>
      <c r="IK11" s="84"/>
      <c r="IL11" s="94" t="s">
        <v>146</v>
      </c>
      <c r="IM11" s="95" t="str">
        <f>IM7</f>
        <v>-</v>
      </c>
      <c r="IN11" s="95" t="str">
        <f>IN7</f>
        <v>-</v>
      </c>
      <c r="IO11" s="95" t="str">
        <f>IO7</f>
        <v>-</v>
      </c>
      <c r="IP11" s="95" t="str">
        <f>IP7</f>
        <v>-</v>
      </c>
      <c r="IQ11" s="95" t="str">
        <f>IQ7</f>
        <v>-</v>
      </c>
      <c r="IR11" s="84"/>
      <c r="IS11" s="84"/>
      <c r="IT11" s="84"/>
      <c r="IU11" s="84"/>
      <c r="IV11" s="84"/>
      <c r="IW11" s="94" t="s">
        <v>146</v>
      </c>
      <c r="IX11" s="95" t="str">
        <f>IX7</f>
        <v>-</v>
      </c>
      <c r="IY11" s="95" t="str">
        <f>IY7</f>
        <v>-</v>
      </c>
      <c r="IZ11" s="95" t="str">
        <f>IZ7</f>
        <v>-</v>
      </c>
      <c r="JA11" s="95" t="str">
        <f>JA7</f>
        <v>-</v>
      </c>
      <c r="JB11" s="95" t="str">
        <f>JB7</f>
        <v>-</v>
      </c>
      <c r="JC11" s="84"/>
      <c r="JD11" s="84"/>
      <c r="JE11" s="84"/>
      <c r="JF11" s="84"/>
      <c r="JG11" s="94" t="s">
        <v>144</v>
      </c>
      <c r="JH11" s="95" t="str">
        <f>JH7</f>
        <v>-</v>
      </c>
      <c r="JI11" s="95" t="str">
        <f>JI7</f>
        <v>-</v>
      </c>
      <c r="JJ11" s="95" t="str">
        <f>JJ7</f>
        <v>-</v>
      </c>
      <c r="JK11" s="95" t="str">
        <f>JK7</f>
        <v>-</v>
      </c>
      <c r="JL11" s="95" t="str">
        <f>JL7</f>
        <v>-</v>
      </c>
      <c r="JM11" s="84"/>
      <c r="JN11" s="84"/>
      <c r="JO11" s="84"/>
      <c r="JP11" s="84"/>
      <c r="JQ11" s="94" t="s">
        <v>145</v>
      </c>
      <c r="JR11" s="95" t="str">
        <f>JR7</f>
        <v>-</v>
      </c>
      <c r="JS11" s="95" t="str">
        <f>JS7</f>
        <v>-</v>
      </c>
      <c r="JT11" s="95" t="str">
        <f>JT7</f>
        <v>-</v>
      </c>
      <c r="JU11" s="95" t="str">
        <f>JU7</f>
        <v>-</v>
      </c>
      <c r="JV11" s="95" t="str">
        <f>JV7</f>
        <v>-</v>
      </c>
      <c r="JW11" s="84"/>
      <c r="JX11" s="84"/>
      <c r="JY11" s="84"/>
      <c r="JZ11" s="84"/>
      <c r="KA11" s="94" t="s">
        <v>146</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147</v>
      </c>
      <c r="KW11" s="95" t="str">
        <f>KW7</f>
        <v>-</v>
      </c>
      <c r="KX11" s="95" t="str">
        <f>KX7</f>
        <v>-</v>
      </c>
      <c r="KY11" s="95" t="str">
        <f>KY7</f>
        <v>-</v>
      </c>
      <c r="KZ11" s="95" t="str">
        <f>KZ7</f>
        <v>-</v>
      </c>
      <c r="LA11" s="95" t="str">
        <f>LA7</f>
        <v>-</v>
      </c>
      <c r="LB11" s="84"/>
      <c r="LC11" s="84"/>
      <c r="LD11" s="84"/>
      <c r="LE11" s="84"/>
      <c r="LF11" s="94" t="s">
        <v>149</v>
      </c>
      <c r="LG11" s="95" t="str">
        <f>LG7</f>
        <v>-</v>
      </c>
      <c r="LH11" s="95" t="str">
        <f>LH7</f>
        <v>-</v>
      </c>
      <c r="LI11" s="95" t="str">
        <f>LI7</f>
        <v>-</v>
      </c>
      <c r="LJ11" s="95" t="str">
        <f>LJ7</f>
        <v>-</v>
      </c>
      <c r="LK11" s="95" t="str">
        <f>LK7</f>
        <v>-</v>
      </c>
      <c r="LL11" s="84"/>
      <c r="LM11" s="84"/>
      <c r="LN11" s="84"/>
      <c r="LO11" s="84"/>
      <c r="LP11" s="94" t="s">
        <v>150</v>
      </c>
      <c r="LQ11" s="95" t="str">
        <f>LQ7</f>
        <v>-</v>
      </c>
      <c r="LR11" s="95" t="str">
        <f>LR7</f>
        <v>-</v>
      </c>
      <c r="LS11" s="95" t="str">
        <f>LS7</f>
        <v>-</v>
      </c>
      <c r="LT11" s="95" t="str">
        <f>LT7</f>
        <v>-</v>
      </c>
      <c r="LU11" s="95" t="str">
        <f>LU7</f>
        <v>-</v>
      </c>
      <c r="LV11" s="84"/>
      <c r="LW11" s="84"/>
      <c r="LX11" s="84"/>
      <c r="LY11" s="84"/>
      <c r="LZ11" s="94" t="s">
        <v>149</v>
      </c>
      <c r="MA11" s="95" t="str">
        <f>MA7</f>
        <v>-</v>
      </c>
      <c r="MB11" s="95" t="str">
        <f>MB7</f>
        <v>-</v>
      </c>
      <c r="MC11" s="95" t="str">
        <f>MC7</f>
        <v>-</v>
      </c>
      <c r="MD11" s="95" t="str">
        <f>MD7</f>
        <v>-</v>
      </c>
      <c r="ME11" s="95" t="str">
        <f>ME7</f>
        <v>-</v>
      </c>
      <c r="MF11" s="84"/>
      <c r="MG11" s="84"/>
      <c r="MH11" s="84"/>
      <c r="MI11" s="84"/>
      <c r="MJ11" s="94" t="s">
        <v>151</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152</v>
      </c>
      <c r="AY12" s="95">
        <f>BD7</f>
        <v>88.8</v>
      </c>
      <c r="AZ12" s="95">
        <f>BE7</f>
        <v>121.3</v>
      </c>
      <c r="BA12" s="95">
        <f>BF7</f>
        <v>123.2</v>
      </c>
      <c r="BB12" s="95">
        <f>BG7</f>
        <v>134.69999999999999</v>
      </c>
      <c r="BC12" s="95">
        <f>BH7</f>
        <v>141.80000000000001</v>
      </c>
      <c r="BD12" s="84"/>
      <c r="BE12" s="84"/>
      <c r="BF12" s="84"/>
      <c r="BG12" s="84"/>
      <c r="BH12" s="84"/>
      <c r="BI12" s="94" t="s">
        <v>152</v>
      </c>
      <c r="BJ12" s="95">
        <f>BO7</f>
        <v>269.8</v>
      </c>
      <c r="BK12" s="95">
        <f>BP7</f>
        <v>247.9</v>
      </c>
      <c r="BL12" s="95">
        <f>BQ7</f>
        <v>240.1</v>
      </c>
      <c r="BM12" s="95">
        <f>BR7</f>
        <v>253.6</v>
      </c>
      <c r="BN12" s="95">
        <f>BS7</f>
        <v>238</v>
      </c>
      <c r="BO12" s="84"/>
      <c r="BP12" s="84"/>
      <c r="BQ12" s="84"/>
      <c r="BR12" s="84"/>
      <c r="BS12" s="84"/>
      <c r="BT12" s="94" t="s">
        <v>153</v>
      </c>
      <c r="BU12" s="95" t="str">
        <f>BZ7</f>
        <v>-</v>
      </c>
      <c r="BV12" s="95" t="str">
        <f>CA7</f>
        <v>-</v>
      </c>
      <c r="BW12" s="95" t="str">
        <f>CB7</f>
        <v>-</v>
      </c>
      <c r="BX12" s="95" t="str">
        <f>CC7</f>
        <v>-</v>
      </c>
      <c r="BY12" s="95" t="str">
        <f>CD7</f>
        <v>-</v>
      </c>
      <c r="BZ12" s="84"/>
      <c r="CA12" s="84"/>
      <c r="CB12" s="84"/>
      <c r="CC12" s="84"/>
      <c r="CD12" s="84"/>
      <c r="CE12" s="94" t="s">
        <v>154</v>
      </c>
      <c r="CF12" s="95">
        <f>CK7</f>
        <v>22847.9</v>
      </c>
      <c r="CG12" s="95">
        <f>CL7</f>
        <v>19199</v>
      </c>
      <c r="CH12" s="95">
        <f>CM7</f>
        <v>19863.5</v>
      </c>
      <c r="CI12" s="95">
        <f>CN7</f>
        <v>19066.3</v>
      </c>
      <c r="CJ12" s="95">
        <f>CO7</f>
        <v>18998.7</v>
      </c>
      <c r="CK12" s="84"/>
      <c r="CL12" s="84"/>
      <c r="CM12" s="84"/>
      <c r="CN12" s="84"/>
      <c r="CO12" s="94" t="s">
        <v>153</v>
      </c>
      <c r="CP12" s="96">
        <f>CU7</f>
        <v>2390</v>
      </c>
      <c r="CQ12" s="96">
        <f>CV7</f>
        <v>32739</v>
      </c>
      <c r="CR12" s="96">
        <f>CW7</f>
        <v>34140</v>
      </c>
      <c r="CS12" s="96">
        <f>CX7</f>
        <v>33434</v>
      </c>
      <c r="CT12" s="96">
        <f>CY7</f>
        <v>36820</v>
      </c>
      <c r="CU12" s="84"/>
      <c r="CV12" s="84"/>
      <c r="CW12" s="84"/>
      <c r="CX12" s="84"/>
      <c r="CY12" s="84"/>
      <c r="CZ12" s="94" t="s">
        <v>153</v>
      </c>
      <c r="DA12" s="95">
        <f>DF7</f>
        <v>36.4</v>
      </c>
      <c r="DB12" s="95">
        <f>DG7</f>
        <v>31.6</v>
      </c>
      <c r="DC12" s="95">
        <f>DH7</f>
        <v>31.6</v>
      </c>
      <c r="DD12" s="95">
        <f>DI7</f>
        <v>30.1</v>
      </c>
      <c r="DE12" s="95">
        <f>DJ7</f>
        <v>30.3</v>
      </c>
      <c r="DF12" s="84"/>
      <c r="DG12" s="84"/>
      <c r="DH12" s="84"/>
      <c r="DI12" s="84"/>
      <c r="DJ12" s="94" t="s">
        <v>153</v>
      </c>
      <c r="DK12" s="95">
        <f>DP7</f>
        <v>8.3000000000000007</v>
      </c>
      <c r="DL12" s="95">
        <f>DQ7</f>
        <v>7.1</v>
      </c>
      <c r="DM12" s="95">
        <f>DR7</f>
        <v>7.3</v>
      </c>
      <c r="DN12" s="95">
        <f>DS7</f>
        <v>5.3</v>
      </c>
      <c r="DO12" s="95">
        <f>DT7</f>
        <v>6.4</v>
      </c>
      <c r="DP12" s="84"/>
      <c r="DQ12" s="84"/>
      <c r="DR12" s="84"/>
      <c r="DS12" s="84"/>
      <c r="DT12" s="94" t="s">
        <v>153</v>
      </c>
      <c r="DU12" s="95">
        <f>DZ7</f>
        <v>110.5</v>
      </c>
      <c r="DV12" s="95">
        <f>EA7</f>
        <v>156.5</v>
      </c>
      <c r="DW12" s="95">
        <f>EB7</f>
        <v>157.6</v>
      </c>
      <c r="DX12" s="95">
        <f>EC7</f>
        <v>173.7</v>
      </c>
      <c r="DY12" s="95">
        <f>ED7</f>
        <v>160.19999999999999</v>
      </c>
      <c r="DZ12" s="84"/>
      <c r="EA12" s="84"/>
      <c r="EB12" s="84"/>
      <c r="EC12" s="84"/>
      <c r="ED12" s="94" t="s">
        <v>153</v>
      </c>
      <c r="EE12" s="95" t="str">
        <f>EJ7</f>
        <v>-</v>
      </c>
      <c r="EF12" s="95" t="str">
        <f>EK7</f>
        <v>-</v>
      </c>
      <c r="EG12" s="95" t="str">
        <f>EL7</f>
        <v>-</v>
      </c>
      <c r="EH12" s="95" t="str">
        <f>EM7</f>
        <v>-</v>
      </c>
      <c r="EI12" s="95" t="str">
        <f>EN7</f>
        <v>-</v>
      </c>
      <c r="EJ12" s="84"/>
      <c r="EK12" s="84"/>
      <c r="EL12" s="84"/>
      <c r="EM12" s="84"/>
      <c r="EN12" s="94" t="s">
        <v>153</v>
      </c>
      <c r="EO12" s="95">
        <f>ET7</f>
        <v>74.2</v>
      </c>
      <c r="EP12" s="95">
        <f>EU7</f>
        <v>86.8</v>
      </c>
      <c r="EQ12" s="95">
        <f>EV7</f>
        <v>83.6</v>
      </c>
      <c r="ER12" s="95">
        <f>EW7</f>
        <v>82.6</v>
      </c>
      <c r="ES12" s="95">
        <f>EX7</f>
        <v>83.2</v>
      </c>
      <c r="ET12" s="84"/>
      <c r="EU12" s="84"/>
      <c r="EV12" s="84"/>
      <c r="EW12" s="84"/>
      <c r="EX12" s="84"/>
      <c r="EY12" s="94" t="s">
        <v>153</v>
      </c>
      <c r="EZ12" s="95">
        <f>IF($EZ$8,FE7,"-")</f>
        <v>61.6</v>
      </c>
      <c r="FA12" s="95">
        <f>IF($EZ$8,FF7,"-")</f>
        <v>57.7</v>
      </c>
      <c r="FB12" s="95">
        <f>IF($EZ$8,FG7,"-")</f>
        <v>57.6</v>
      </c>
      <c r="FC12" s="95">
        <f>IF($EZ$8,FH7,"-")</f>
        <v>60.4</v>
      </c>
      <c r="FD12" s="95">
        <f>IF($EZ$8,FI7,"-")</f>
        <v>54.1</v>
      </c>
      <c r="FE12" s="84"/>
      <c r="FF12" s="84"/>
      <c r="FG12" s="84"/>
      <c r="FH12" s="84"/>
      <c r="FI12" s="94" t="s">
        <v>153</v>
      </c>
      <c r="FJ12" s="95">
        <f>IF($FJ$8,FO7,"-")</f>
        <v>6.4</v>
      </c>
      <c r="FK12" s="95">
        <f>IF($FJ$8,FP7,"-")</f>
        <v>5.4</v>
      </c>
      <c r="FL12" s="95">
        <f>IF($FJ$8,FQ7,"-")</f>
        <v>8.6999999999999993</v>
      </c>
      <c r="FM12" s="95">
        <f>IF($FJ$8,FR7,"-")</f>
        <v>14.9</v>
      </c>
      <c r="FN12" s="95">
        <f>IF($FJ$8,FS7,"-")</f>
        <v>16.2</v>
      </c>
      <c r="FO12" s="84"/>
      <c r="FP12" s="84"/>
      <c r="FQ12" s="84"/>
      <c r="FR12" s="84"/>
      <c r="FS12" s="94" t="s">
        <v>153</v>
      </c>
      <c r="FT12" s="95">
        <f>IF($FT$8,FY7,"-")</f>
        <v>390.3</v>
      </c>
      <c r="FU12" s="95">
        <f>IF($FT$8,FZ7,"-")</f>
        <v>394.9</v>
      </c>
      <c r="FV12" s="95">
        <f>IF($FT$8,GA7,"-")</f>
        <v>375</v>
      </c>
      <c r="FW12" s="95">
        <f>IF($FT$8,GB7,"-")</f>
        <v>314.5</v>
      </c>
      <c r="FX12" s="95">
        <f>IF($FT$8,GC7,"-")</f>
        <v>302.8</v>
      </c>
      <c r="FY12" s="84"/>
      <c r="FZ12" s="84"/>
      <c r="GA12" s="84"/>
      <c r="GB12" s="84"/>
      <c r="GC12" s="94" t="s">
        <v>153</v>
      </c>
      <c r="GD12" s="95" t="str">
        <f>IF($GD$8,GI7,"-")</f>
        <v>-</v>
      </c>
      <c r="GE12" s="95" t="str">
        <f>IF($GD$8,GJ7,"-")</f>
        <v>-</v>
      </c>
      <c r="GF12" s="95" t="str">
        <f>IF($GD$8,GK7,"-")</f>
        <v>-</v>
      </c>
      <c r="GG12" s="95" t="str">
        <f>IF($GD$8,GL7,"-")</f>
        <v>-</v>
      </c>
      <c r="GH12" s="95" t="str">
        <f>IF($GD$8,GM7,"-")</f>
        <v>-</v>
      </c>
      <c r="GI12" s="84"/>
      <c r="GJ12" s="84"/>
      <c r="GK12" s="84"/>
      <c r="GL12" s="84"/>
      <c r="GM12" s="94" t="s">
        <v>153</v>
      </c>
      <c r="GN12" s="95">
        <f>IF($GN$8,GS7,"-")</f>
        <v>85.6</v>
      </c>
      <c r="GO12" s="95">
        <f>IF($GN$8,GT7,"-")</f>
        <v>92</v>
      </c>
      <c r="GP12" s="95">
        <f>IF($GN$8,GU7,"-")</f>
        <v>94.7</v>
      </c>
      <c r="GQ12" s="95">
        <f>IF($GN$8,GV7,"-")</f>
        <v>96</v>
      </c>
      <c r="GR12" s="95">
        <f>IF($GN$8,GW7,"-")</f>
        <v>97.1</v>
      </c>
      <c r="GS12" s="84"/>
      <c r="GT12" s="84"/>
      <c r="GU12" s="84"/>
      <c r="GV12" s="84"/>
      <c r="GW12" s="84"/>
      <c r="GX12" s="94" t="s">
        <v>153</v>
      </c>
      <c r="GY12" s="95" t="str">
        <f>IF($GY$8,HD7,"-")</f>
        <v>-</v>
      </c>
      <c r="GZ12" s="95" t="str">
        <f>IF($GY$8,HE7,"-")</f>
        <v>-</v>
      </c>
      <c r="HA12" s="95" t="str">
        <f>IF($GY$8,HF7,"-")</f>
        <v>-</v>
      </c>
      <c r="HB12" s="95" t="str">
        <f>IF($GY$8,HG7,"-")</f>
        <v>-</v>
      </c>
      <c r="HC12" s="95" t="str">
        <f>IF($GY$8,HH7,"-")</f>
        <v>-</v>
      </c>
      <c r="HD12" s="84"/>
      <c r="HE12" s="84"/>
      <c r="HF12" s="84"/>
      <c r="HG12" s="84"/>
      <c r="HH12" s="94" t="s">
        <v>153</v>
      </c>
      <c r="HI12" s="95" t="str">
        <f>IF($HI$8,HN7,"-")</f>
        <v>-</v>
      </c>
      <c r="HJ12" s="95" t="str">
        <f>IF($HI$8,HO7,"-")</f>
        <v>-</v>
      </c>
      <c r="HK12" s="95" t="str">
        <f>IF($HI$8,HP7,"-")</f>
        <v>-</v>
      </c>
      <c r="HL12" s="95" t="str">
        <f>IF($HI$8,HQ7,"-")</f>
        <v>-</v>
      </c>
      <c r="HM12" s="95" t="str">
        <f>IF($HI$8,HR7,"-")</f>
        <v>-</v>
      </c>
      <c r="HN12" s="84"/>
      <c r="HO12" s="84"/>
      <c r="HP12" s="84"/>
      <c r="HQ12" s="84"/>
      <c r="HR12" s="94" t="s">
        <v>153</v>
      </c>
      <c r="HS12" s="95" t="str">
        <f>IF($HS$8,HX7,"-")</f>
        <v>-</v>
      </c>
      <c r="HT12" s="95" t="str">
        <f>IF($HS$8,HY7,"-")</f>
        <v>-</v>
      </c>
      <c r="HU12" s="95" t="str">
        <f>IF($HS$8,HZ7,"-")</f>
        <v>-</v>
      </c>
      <c r="HV12" s="95" t="str">
        <f>IF($HS$8,IA7,"-")</f>
        <v>-</v>
      </c>
      <c r="HW12" s="95" t="str">
        <f>IF($HS$8,IB7,"-")</f>
        <v>-</v>
      </c>
      <c r="HX12" s="84"/>
      <c r="HY12" s="84"/>
      <c r="HZ12" s="84"/>
      <c r="IA12" s="84"/>
      <c r="IB12" s="94" t="s">
        <v>153</v>
      </c>
      <c r="IC12" s="95" t="str">
        <f>IF($IC$8,IH7,"-")</f>
        <v>-</v>
      </c>
      <c r="ID12" s="95" t="str">
        <f>IF($IC$8,II7,"-")</f>
        <v>-</v>
      </c>
      <c r="IE12" s="95" t="str">
        <f>IF($IC$8,IJ7,"-")</f>
        <v>-</v>
      </c>
      <c r="IF12" s="95" t="str">
        <f>IF($IC$8,IK7,"-")</f>
        <v>-</v>
      </c>
      <c r="IG12" s="95" t="str">
        <f>IF($IC$8,IL7,"-")</f>
        <v>-</v>
      </c>
      <c r="IH12" s="84"/>
      <c r="II12" s="84"/>
      <c r="IJ12" s="84"/>
      <c r="IK12" s="84"/>
      <c r="IL12" s="94" t="s">
        <v>153</v>
      </c>
      <c r="IM12" s="95" t="str">
        <f>IF($IM$8,IR7,"-")</f>
        <v>-</v>
      </c>
      <c r="IN12" s="95" t="str">
        <f>IF($IM$8,IS7,"-")</f>
        <v>-</v>
      </c>
      <c r="IO12" s="95" t="str">
        <f>IF($IM$8,IT7,"-")</f>
        <v>-</v>
      </c>
      <c r="IP12" s="95" t="str">
        <f>IF($IM$8,IU7,"-")</f>
        <v>-</v>
      </c>
      <c r="IQ12" s="95" t="str">
        <f>IF($IM$8,IV7,"-")</f>
        <v>-</v>
      </c>
      <c r="IR12" s="84"/>
      <c r="IS12" s="84"/>
      <c r="IT12" s="84"/>
      <c r="IU12" s="84"/>
      <c r="IV12" s="84"/>
      <c r="IW12" s="94" t="s">
        <v>153</v>
      </c>
      <c r="IX12" s="95" t="str">
        <f>IF($IX$8,JC7,"-")</f>
        <v>-</v>
      </c>
      <c r="IY12" s="95" t="str">
        <f>IF($IX$8,JD7,"-")</f>
        <v>-</v>
      </c>
      <c r="IZ12" s="95" t="str">
        <f>IF($IX$8,JE7,"-")</f>
        <v>-</v>
      </c>
      <c r="JA12" s="95" t="str">
        <f>IF($IX$8,JF7,"-")</f>
        <v>-</v>
      </c>
      <c r="JB12" s="95" t="str">
        <f>IF($IX$8,JG7,"-")</f>
        <v>-</v>
      </c>
      <c r="JC12" s="84"/>
      <c r="JD12" s="84"/>
      <c r="JE12" s="84"/>
      <c r="JF12" s="84"/>
      <c r="JG12" s="94" t="s">
        <v>153</v>
      </c>
      <c r="JH12" s="95" t="str">
        <f>IF($JH$8,JM7,"-")</f>
        <v>-</v>
      </c>
      <c r="JI12" s="95" t="str">
        <f>IF($JH$8,JN7,"-")</f>
        <v>-</v>
      </c>
      <c r="JJ12" s="95" t="str">
        <f>IF($JH$8,JO7,"-")</f>
        <v>-</v>
      </c>
      <c r="JK12" s="95" t="str">
        <f>IF($JH$8,JP7,"-")</f>
        <v>-</v>
      </c>
      <c r="JL12" s="95" t="str">
        <f>IF($JH$8,JQ7,"-")</f>
        <v>-</v>
      </c>
      <c r="JM12" s="84"/>
      <c r="JN12" s="84"/>
      <c r="JO12" s="84"/>
      <c r="JP12" s="84"/>
      <c r="JQ12" s="94" t="s">
        <v>153</v>
      </c>
      <c r="JR12" s="95" t="str">
        <f>IF($JR$8,JW7,"-")</f>
        <v>-</v>
      </c>
      <c r="JS12" s="95" t="str">
        <f>IF($JR$8,JX7,"-")</f>
        <v>-</v>
      </c>
      <c r="JT12" s="95" t="str">
        <f>IF($JR$8,JY7,"-")</f>
        <v>-</v>
      </c>
      <c r="JU12" s="95" t="str">
        <f>IF($JR$8,JZ7,"-")</f>
        <v>-</v>
      </c>
      <c r="JV12" s="95" t="str">
        <f>IF($JR$8,KA7,"-")</f>
        <v>-</v>
      </c>
      <c r="JW12" s="84"/>
      <c r="JX12" s="84"/>
      <c r="JY12" s="84"/>
      <c r="JZ12" s="84"/>
      <c r="KA12" s="94" t="s">
        <v>153</v>
      </c>
      <c r="KB12" s="95" t="str">
        <f>IF($KB$8,KG7,"-")</f>
        <v>-</v>
      </c>
      <c r="KC12" s="95" t="str">
        <f>IF($KB$8,KH7,"-")</f>
        <v>-</v>
      </c>
      <c r="KD12" s="95" t="str">
        <f>IF($KB$8,KI7,"-")</f>
        <v>-</v>
      </c>
      <c r="KE12" s="95" t="str">
        <f>IF($KB$8,KJ7,"-")</f>
        <v>-</v>
      </c>
      <c r="KF12" s="95" t="str">
        <f>IF($KB$8,KK7,"-")</f>
        <v>-</v>
      </c>
      <c r="KG12" s="84"/>
      <c r="KH12" s="84"/>
      <c r="KI12" s="84"/>
      <c r="KJ12" s="84"/>
      <c r="KK12" s="94" t="s">
        <v>153</v>
      </c>
      <c r="KL12" s="95" t="str">
        <f>IF($KL$8,KQ7,"-")</f>
        <v>-</v>
      </c>
      <c r="KM12" s="95" t="str">
        <f>IF($KL$8,KR7,"-")</f>
        <v>-</v>
      </c>
      <c r="KN12" s="95" t="str">
        <f>IF($KL$8,KS7,"-")</f>
        <v>-</v>
      </c>
      <c r="KO12" s="95" t="str">
        <f>IF($KL$8,KT7,"-")</f>
        <v>-</v>
      </c>
      <c r="KP12" s="95" t="str">
        <f>IF($KL$8,KU7,"-")</f>
        <v>-</v>
      </c>
      <c r="KQ12" s="84"/>
      <c r="KR12" s="84"/>
      <c r="KS12" s="84"/>
      <c r="KT12" s="84"/>
      <c r="KU12" s="84"/>
      <c r="KV12" s="94" t="s">
        <v>153</v>
      </c>
      <c r="KW12" s="95" t="str">
        <f>IF($KW$8,LB7,"-")</f>
        <v>-</v>
      </c>
      <c r="KX12" s="95" t="str">
        <f>IF($KW$8,LC7,"-")</f>
        <v>-</v>
      </c>
      <c r="KY12" s="95" t="str">
        <f>IF($KW$8,LD7,"-")</f>
        <v>-</v>
      </c>
      <c r="KZ12" s="95" t="str">
        <f>IF($KW$8,LE7,"-")</f>
        <v>-</v>
      </c>
      <c r="LA12" s="95" t="str">
        <f>IF($KW$8,LF7,"-")</f>
        <v>-</v>
      </c>
      <c r="LB12" s="84"/>
      <c r="LC12" s="84"/>
      <c r="LD12" s="84"/>
      <c r="LE12" s="84"/>
      <c r="LF12" s="94" t="s">
        <v>153</v>
      </c>
      <c r="LG12" s="95" t="str">
        <f>IF($LG$8,LL7,"-")</f>
        <v>-</v>
      </c>
      <c r="LH12" s="95" t="str">
        <f>IF($LG$8,LM7,"-")</f>
        <v>-</v>
      </c>
      <c r="LI12" s="95" t="str">
        <f>IF($LG$8,LN7,"-")</f>
        <v>-</v>
      </c>
      <c r="LJ12" s="95" t="str">
        <f>IF($LG$8,LO7,"-")</f>
        <v>-</v>
      </c>
      <c r="LK12" s="95" t="str">
        <f>IF($LG$8,LP7,"-")</f>
        <v>-</v>
      </c>
      <c r="LL12" s="84"/>
      <c r="LM12" s="84"/>
      <c r="LN12" s="84"/>
      <c r="LO12" s="84"/>
      <c r="LP12" s="94" t="s">
        <v>153</v>
      </c>
      <c r="LQ12" s="95" t="str">
        <f>IF($LQ$8,LV7,"-")</f>
        <v>-</v>
      </c>
      <c r="LR12" s="95" t="str">
        <f>IF($LQ$8,LW7,"-")</f>
        <v>-</v>
      </c>
      <c r="LS12" s="95" t="str">
        <f>IF($LQ$8,LX7,"-")</f>
        <v>-</v>
      </c>
      <c r="LT12" s="95" t="str">
        <f>IF($LQ$8,LY7,"-")</f>
        <v>-</v>
      </c>
      <c r="LU12" s="95" t="str">
        <f>IF($LQ$8,LZ7,"-")</f>
        <v>-</v>
      </c>
      <c r="LV12" s="84"/>
      <c r="LW12" s="84"/>
      <c r="LX12" s="84"/>
      <c r="LY12" s="84"/>
      <c r="LZ12" s="94" t="s">
        <v>153</v>
      </c>
      <c r="MA12" s="95" t="str">
        <f>IF($MA$8,MF7,"-")</f>
        <v>-</v>
      </c>
      <c r="MB12" s="95" t="str">
        <f>IF($MA$8,MG7,"-")</f>
        <v>-</v>
      </c>
      <c r="MC12" s="95" t="str">
        <f>IF($MA$8,MH7,"-")</f>
        <v>-</v>
      </c>
      <c r="MD12" s="95" t="str">
        <f>IF($MA$8,MI7,"-")</f>
        <v>-</v>
      </c>
      <c r="ME12" s="95" t="str">
        <f>IF($MA$8,MJ7,"-")</f>
        <v>-</v>
      </c>
      <c r="MF12" s="84"/>
      <c r="MG12" s="84"/>
      <c r="MH12" s="84"/>
      <c r="MI12" s="84"/>
      <c r="MJ12" s="94" t="s">
        <v>153</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155</v>
      </c>
      <c r="AY13" s="95">
        <f>$BI$7</f>
        <v>100</v>
      </c>
      <c r="AZ13" s="95">
        <f>$BI$7</f>
        <v>100</v>
      </c>
      <c r="BA13" s="95">
        <f>$BI$7</f>
        <v>100</v>
      </c>
      <c r="BB13" s="95">
        <f>$BI$7</f>
        <v>100</v>
      </c>
      <c r="BC13" s="95">
        <f>$BI$7</f>
        <v>100</v>
      </c>
      <c r="BD13" s="84"/>
      <c r="BE13" s="84"/>
      <c r="BF13" s="84"/>
      <c r="BG13" s="84"/>
      <c r="BH13" s="84"/>
      <c r="BI13" s="94" t="s">
        <v>155</v>
      </c>
      <c r="BJ13" s="95">
        <f>$BT$7</f>
        <v>100</v>
      </c>
      <c r="BK13" s="95">
        <f>$BT$7</f>
        <v>100</v>
      </c>
      <c r="BL13" s="95">
        <f>$BT$7</f>
        <v>100</v>
      </c>
      <c r="BM13" s="95">
        <f>$BT$7</f>
        <v>100</v>
      </c>
      <c r="BN13" s="95">
        <f>$BT$7</f>
        <v>100</v>
      </c>
      <c r="BO13" s="84"/>
      <c r="BP13" s="84"/>
      <c r="BQ13" s="84"/>
      <c r="BR13" s="84"/>
      <c r="BS13" s="84"/>
      <c r="BT13" s="94" t="s">
        <v>155</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156</v>
      </c>
      <c r="C14" s="99"/>
      <c r="D14" s="100"/>
      <c r="E14" s="99"/>
      <c r="F14" s="197" t="s">
        <v>157</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158</v>
      </c>
      <c r="C15" s="196"/>
      <c r="D15" s="100"/>
      <c r="E15" s="97">
        <v>1</v>
      </c>
      <c r="F15" s="196" t="s">
        <v>159</v>
      </c>
      <c r="G15" s="196"/>
      <c r="H15" s="102" t="s">
        <v>160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161</v>
      </c>
      <c r="AY15" s="103"/>
      <c r="AZ15" s="103"/>
      <c r="BA15" s="103"/>
      <c r="BB15" s="103"/>
      <c r="BC15" s="103"/>
      <c r="BD15" s="100"/>
      <c r="BE15" s="100"/>
      <c r="BF15" s="100"/>
      <c r="BG15" s="100"/>
      <c r="BH15" s="100"/>
      <c r="BI15" s="101" t="s">
        <v>161</v>
      </c>
      <c r="BJ15" s="103"/>
      <c r="BK15" s="103"/>
      <c r="BL15" s="103"/>
      <c r="BM15" s="103"/>
      <c r="BN15" s="103"/>
      <c r="BO15" s="100"/>
      <c r="BP15" s="100"/>
      <c r="BQ15" s="100"/>
      <c r="BR15" s="100"/>
      <c r="BS15" s="100"/>
      <c r="BT15" s="101" t="s">
        <v>161</v>
      </c>
      <c r="BU15" s="103"/>
      <c r="BV15" s="103"/>
      <c r="BW15" s="103"/>
      <c r="BX15" s="103"/>
      <c r="BY15" s="103"/>
      <c r="BZ15" s="100"/>
      <c r="CA15" s="100"/>
      <c r="CB15" s="100"/>
      <c r="CC15" s="100"/>
      <c r="CD15" s="100"/>
      <c r="CE15" s="101" t="s">
        <v>161</v>
      </c>
      <c r="CF15" s="103"/>
      <c r="CG15" s="103"/>
      <c r="CH15" s="103"/>
      <c r="CI15" s="103"/>
      <c r="CJ15" s="103"/>
      <c r="CK15" s="100"/>
      <c r="CL15" s="100"/>
      <c r="CM15" s="100"/>
      <c r="CN15" s="100"/>
      <c r="CO15" s="101" t="s">
        <v>161</v>
      </c>
      <c r="CP15" s="103"/>
      <c r="CQ15" s="103"/>
      <c r="CR15" s="103"/>
      <c r="CS15" s="103"/>
      <c r="CT15" s="103"/>
      <c r="CU15" s="100"/>
      <c r="CV15" s="100"/>
      <c r="CW15" s="100"/>
      <c r="CX15" s="100"/>
      <c r="CY15" s="100"/>
      <c r="CZ15" s="101" t="s">
        <v>161</v>
      </c>
      <c r="DA15" s="103"/>
      <c r="DB15" s="103"/>
      <c r="DC15" s="103"/>
      <c r="DD15" s="103"/>
      <c r="DE15" s="103"/>
      <c r="DF15" s="100"/>
      <c r="DG15" s="100"/>
      <c r="DH15" s="100"/>
      <c r="DI15" s="100"/>
      <c r="DJ15" s="101" t="s">
        <v>161</v>
      </c>
      <c r="DK15" s="103"/>
      <c r="DL15" s="103"/>
      <c r="DM15" s="103"/>
      <c r="DN15" s="103"/>
      <c r="DO15" s="103"/>
      <c r="DP15" s="100"/>
      <c r="DQ15" s="100"/>
      <c r="DR15" s="100"/>
      <c r="DS15" s="100"/>
      <c r="DT15" s="101" t="s">
        <v>161</v>
      </c>
      <c r="DU15" s="103"/>
      <c r="DV15" s="103"/>
      <c r="DW15" s="103"/>
      <c r="DX15" s="103"/>
      <c r="DY15" s="103"/>
      <c r="DZ15" s="100"/>
      <c r="EA15" s="100"/>
      <c r="EB15" s="100"/>
      <c r="EC15" s="100"/>
      <c r="ED15" s="101" t="s">
        <v>161</v>
      </c>
      <c r="EE15" s="103"/>
      <c r="EF15" s="103"/>
      <c r="EG15" s="103"/>
      <c r="EH15" s="103"/>
      <c r="EI15" s="103"/>
      <c r="EJ15" s="100"/>
      <c r="EK15" s="100"/>
      <c r="EL15" s="100"/>
      <c r="EM15" s="100"/>
      <c r="EN15" s="101" t="s">
        <v>161</v>
      </c>
      <c r="EO15" s="103"/>
      <c r="EP15" s="103"/>
      <c r="EQ15" s="103"/>
      <c r="ER15" s="103"/>
      <c r="ES15" s="103"/>
      <c r="ET15" s="100"/>
      <c r="EU15" s="100"/>
      <c r="EV15" s="100"/>
      <c r="EW15" s="100"/>
      <c r="EX15" s="100"/>
      <c r="EY15" s="101" t="s">
        <v>161</v>
      </c>
      <c r="EZ15" s="103"/>
      <c r="FA15" s="103"/>
      <c r="FB15" s="103"/>
      <c r="FC15" s="103"/>
      <c r="FD15" s="103"/>
      <c r="FE15" s="100"/>
      <c r="FF15" s="100"/>
      <c r="FG15" s="100"/>
      <c r="FH15" s="100"/>
      <c r="FI15" s="101" t="s">
        <v>161</v>
      </c>
      <c r="FJ15" s="103"/>
      <c r="FK15" s="103"/>
      <c r="FL15" s="103"/>
      <c r="FM15" s="103"/>
      <c r="FN15" s="103"/>
      <c r="FO15" s="100"/>
      <c r="FP15" s="100"/>
      <c r="FQ15" s="100"/>
      <c r="FR15" s="100"/>
      <c r="FS15" s="101" t="s">
        <v>161</v>
      </c>
      <c r="FT15" s="103"/>
      <c r="FU15" s="103"/>
      <c r="FV15" s="103"/>
      <c r="FW15" s="103"/>
      <c r="FX15" s="103"/>
      <c r="FY15" s="100"/>
      <c r="FZ15" s="100"/>
      <c r="GA15" s="100"/>
      <c r="GB15" s="100"/>
      <c r="GC15" s="101" t="s">
        <v>161</v>
      </c>
      <c r="GD15" s="103"/>
      <c r="GE15" s="103"/>
      <c r="GF15" s="103"/>
      <c r="GG15" s="103"/>
      <c r="GH15" s="103"/>
      <c r="GI15" s="100"/>
      <c r="GJ15" s="100"/>
      <c r="GK15" s="100"/>
      <c r="GL15" s="100"/>
      <c r="GM15" s="101" t="s">
        <v>161</v>
      </c>
      <c r="GN15" s="103"/>
      <c r="GO15" s="103"/>
      <c r="GP15" s="103"/>
      <c r="GQ15" s="103"/>
      <c r="GR15" s="103"/>
      <c r="GS15" s="100"/>
      <c r="GT15" s="100"/>
      <c r="GU15" s="100"/>
      <c r="GV15" s="100"/>
      <c r="GW15" s="100"/>
      <c r="GX15" s="101" t="s">
        <v>161</v>
      </c>
      <c r="GY15" s="103"/>
      <c r="GZ15" s="103"/>
      <c r="HA15" s="103"/>
      <c r="HB15" s="103"/>
      <c r="HC15" s="103"/>
      <c r="HD15" s="100"/>
      <c r="HE15" s="100"/>
      <c r="HF15" s="100"/>
      <c r="HG15" s="100"/>
      <c r="HH15" s="101" t="s">
        <v>161</v>
      </c>
      <c r="HI15" s="103"/>
      <c r="HJ15" s="103"/>
      <c r="HK15" s="103"/>
      <c r="HL15" s="103"/>
      <c r="HM15" s="103"/>
      <c r="HN15" s="100"/>
      <c r="HO15" s="100"/>
      <c r="HP15" s="100"/>
      <c r="HQ15" s="100"/>
      <c r="HR15" s="101" t="s">
        <v>161</v>
      </c>
      <c r="HS15" s="103"/>
      <c r="HT15" s="103"/>
      <c r="HU15" s="103"/>
      <c r="HV15" s="103"/>
      <c r="HW15" s="103"/>
      <c r="HX15" s="100"/>
      <c r="HY15" s="100"/>
      <c r="HZ15" s="100"/>
      <c r="IA15" s="100"/>
      <c r="IB15" s="101" t="s">
        <v>161</v>
      </c>
      <c r="IC15" s="103"/>
      <c r="ID15" s="103"/>
      <c r="IE15" s="103"/>
      <c r="IF15" s="103"/>
      <c r="IG15" s="103"/>
      <c r="IH15" s="100"/>
      <c r="II15" s="100"/>
      <c r="IJ15" s="100"/>
      <c r="IK15" s="100"/>
      <c r="IL15" s="101" t="s">
        <v>161</v>
      </c>
      <c r="IM15" s="103"/>
      <c r="IN15" s="103"/>
      <c r="IO15" s="103"/>
      <c r="IP15" s="103"/>
      <c r="IQ15" s="103"/>
      <c r="IR15" s="100"/>
      <c r="IS15" s="100"/>
      <c r="IT15" s="100"/>
      <c r="IU15" s="100"/>
      <c r="IV15" s="100"/>
      <c r="IW15" s="101" t="s">
        <v>161</v>
      </c>
      <c r="IX15" s="103"/>
      <c r="IY15" s="103"/>
      <c r="IZ15" s="103"/>
      <c r="JA15" s="103"/>
      <c r="JB15" s="103"/>
      <c r="JC15" s="100"/>
      <c r="JD15" s="100"/>
      <c r="JE15" s="100"/>
      <c r="JF15" s="100"/>
      <c r="JG15" s="101" t="s">
        <v>161</v>
      </c>
      <c r="JH15" s="103"/>
      <c r="JI15" s="103"/>
      <c r="JJ15" s="103"/>
      <c r="JK15" s="103"/>
      <c r="JL15" s="103"/>
      <c r="JM15" s="100"/>
      <c r="JN15" s="100"/>
      <c r="JO15" s="100"/>
      <c r="JP15" s="100"/>
      <c r="JQ15" s="101" t="s">
        <v>161</v>
      </c>
      <c r="JR15" s="103"/>
      <c r="JS15" s="103"/>
      <c r="JT15" s="103"/>
      <c r="JU15" s="103"/>
      <c r="JV15" s="103"/>
      <c r="JW15" s="100"/>
      <c r="JX15" s="100"/>
      <c r="JY15" s="100"/>
      <c r="JZ15" s="100"/>
      <c r="KA15" s="101" t="s">
        <v>161</v>
      </c>
      <c r="KB15" s="103"/>
      <c r="KC15" s="103"/>
      <c r="KD15" s="103"/>
      <c r="KE15" s="103"/>
      <c r="KF15" s="103"/>
      <c r="KG15" s="100"/>
      <c r="KH15" s="100"/>
      <c r="KI15" s="100"/>
      <c r="KJ15" s="100"/>
      <c r="KK15" s="101" t="s">
        <v>161</v>
      </c>
      <c r="KL15" s="103"/>
      <c r="KM15" s="103"/>
      <c r="KN15" s="103"/>
      <c r="KO15" s="103"/>
      <c r="KP15" s="103"/>
      <c r="KQ15" s="100"/>
      <c r="KR15" s="100"/>
      <c r="KS15" s="100"/>
      <c r="KT15" s="100"/>
      <c r="KU15" s="100"/>
      <c r="KV15" s="101" t="s">
        <v>161</v>
      </c>
      <c r="KW15" s="103"/>
      <c r="KX15" s="103"/>
      <c r="KY15" s="103"/>
      <c r="KZ15" s="103"/>
      <c r="LA15" s="103"/>
      <c r="LB15" s="100"/>
      <c r="LC15" s="100"/>
      <c r="LD15" s="100"/>
      <c r="LE15" s="100"/>
      <c r="LF15" s="101" t="s">
        <v>161</v>
      </c>
      <c r="LG15" s="103"/>
      <c r="LH15" s="103"/>
      <c r="LI15" s="103"/>
      <c r="LJ15" s="103"/>
      <c r="LK15" s="103"/>
      <c r="LL15" s="100"/>
      <c r="LM15" s="100"/>
      <c r="LN15" s="100"/>
      <c r="LO15" s="100"/>
      <c r="LP15" s="101" t="s">
        <v>161</v>
      </c>
      <c r="LQ15" s="103"/>
      <c r="LR15" s="103"/>
      <c r="LS15" s="103"/>
      <c r="LT15" s="103"/>
      <c r="LU15" s="103"/>
      <c r="LV15" s="100"/>
      <c r="LW15" s="100"/>
      <c r="LX15" s="100"/>
      <c r="LY15" s="100"/>
      <c r="LZ15" s="101" t="s">
        <v>161</v>
      </c>
      <c r="MA15" s="103"/>
      <c r="MB15" s="103"/>
      <c r="MC15" s="103"/>
      <c r="MD15" s="103"/>
      <c r="ME15" s="103"/>
      <c r="MF15" s="100"/>
      <c r="MG15" s="100"/>
      <c r="MH15" s="100"/>
      <c r="MI15" s="100"/>
      <c r="MJ15" s="101" t="s">
        <v>161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162</v>
      </c>
      <c r="C16" s="196"/>
      <c r="D16" s="100"/>
      <c r="E16" s="97">
        <f>E15+1</f>
        <v>2</v>
      </c>
      <c r="F16" s="196" t="s">
        <v>163</v>
      </c>
      <c r="G16" s="196"/>
      <c r="H16" s="102" t="s">
        <v>164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165</v>
      </c>
      <c r="C17" s="196"/>
      <c r="D17" s="100"/>
      <c r="E17" s="97">
        <f t="shared" ref="E17" si="8">E16+1</f>
        <v>3</v>
      </c>
      <c r="F17" s="196" t="s">
        <v>166</v>
      </c>
      <c r="G17" s="196"/>
      <c r="H17" s="102" t="s">
        <v>167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168</v>
      </c>
      <c r="AY17" s="106">
        <f>IF(AY7="-",NA(),AY7)</f>
        <v>85.5</v>
      </c>
      <c r="AZ17" s="106">
        <f t="shared" ref="AZ17:BC17" si="9">IF(AZ7="-",NA(),AZ7)</f>
        <v>145</v>
      </c>
      <c r="BA17" s="106">
        <f t="shared" si="9"/>
        <v>128</v>
      </c>
      <c r="BB17" s="106">
        <f t="shared" si="9"/>
        <v>123.7</v>
      </c>
      <c r="BC17" s="106">
        <f t="shared" si="9"/>
        <v>62.2</v>
      </c>
      <c r="BD17" s="100"/>
      <c r="BE17" s="100"/>
      <c r="BF17" s="100"/>
      <c r="BG17" s="100"/>
      <c r="BH17" s="100"/>
      <c r="BI17" s="105" t="s">
        <v>168</v>
      </c>
      <c r="BJ17" s="106">
        <f>IF(BJ7="-",NA(),BJ7)</f>
        <v>89.1</v>
      </c>
      <c r="BK17" s="106">
        <f t="shared" ref="BK17:BN17" si="10">IF(BK7="-",NA(),BK7)</f>
        <v>290.2</v>
      </c>
      <c r="BL17" s="106">
        <f t="shared" si="10"/>
        <v>305.3</v>
      </c>
      <c r="BM17" s="106">
        <f t="shared" si="10"/>
        <v>288.8</v>
      </c>
      <c r="BN17" s="106">
        <f t="shared" si="10"/>
        <v>150.6</v>
      </c>
      <c r="BO17" s="100"/>
      <c r="BP17" s="100"/>
      <c r="BQ17" s="100"/>
      <c r="BR17" s="100"/>
      <c r="BS17" s="100"/>
      <c r="BT17" s="105" t="s">
        <v>168</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169</v>
      </c>
      <c r="CF17" s="106">
        <f>IF(CF7="-",NA(),CF7)</f>
        <v>12207.5</v>
      </c>
      <c r="CG17" s="106">
        <f t="shared" ref="CG17:CJ17" si="12">IF(CG7="-",NA(),CG7)</f>
        <v>15490.4</v>
      </c>
      <c r="CH17" s="106">
        <f t="shared" si="12"/>
        <v>17724.5</v>
      </c>
      <c r="CI17" s="106">
        <f t="shared" si="12"/>
        <v>18509</v>
      </c>
      <c r="CJ17" s="106">
        <f t="shared" si="12"/>
        <v>37283</v>
      </c>
      <c r="CK17" s="100"/>
      <c r="CL17" s="100"/>
      <c r="CM17" s="100"/>
      <c r="CN17" s="100"/>
      <c r="CO17" s="105" t="s">
        <v>168</v>
      </c>
      <c r="CP17" s="107">
        <f>IF(CP7="-",NA(),CP7)</f>
        <v>-2340</v>
      </c>
      <c r="CQ17" s="107">
        <f t="shared" ref="CQ17:CT17" si="13">IF(CQ7="-",NA(),CQ7)</f>
        <v>29090</v>
      </c>
      <c r="CR17" s="107">
        <f t="shared" si="13"/>
        <v>36417</v>
      </c>
      <c r="CS17" s="107">
        <f t="shared" si="13"/>
        <v>34790</v>
      </c>
      <c r="CT17" s="107">
        <f t="shared" si="13"/>
        <v>8784</v>
      </c>
      <c r="CU17" s="100"/>
      <c r="CV17" s="100"/>
      <c r="CW17" s="100"/>
      <c r="CX17" s="100"/>
      <c r="CY17" s="100"/>
      <c r="CZ17" s="105" t="s">
        <v>168</v>
      </c>
      <c r="DA17" s="106">
        <f>IF(DA7="-",NA(),DA7)</f>
        <v>36.4</v>
      </c>
      <c r="DB17" s="106">
        <f t="shared" ref="DB17:DE17" si="14">IF(DB7="-",NA(),DB7)</f>
        <v>53.5</v>
      </c>
      <c r="DC17" s="106">
        <f t="shared" si="14"/>
        <v>64.8</v>
      </c>
      <c r="DD17" s="106">
        <f t="shared" si="14"/>
        <v>62.9</v>
      </c>
      <c r="DE17" s="106">
        <f t="shared" si="14"/>
        <v>30.4</v>
      </c>
      <c r="DF17" s="100"/>
      <c r="DG17" s="100"/>
      <c r="DH17" s="100"/>
      <c r="DI17" s="100"/>
      <c r="DJ17" s="105" t="s">
        <v>168</v>
      </c>
      <c r="DK17" s="106">
        <f>IF(DK7="-",NA(),DK7)</f>
        <v>36.5</v>
      </c>
      <c r="DL17" s="106">
        <f t="shared" ref="DL17:DO17" si="15">IF(DL7="-",NA(),DL7)</f>
        <v>38.9</v>
      </c>
      <c r="DM17" s="106">
        <f t="shared" si="15"/>
        <v>19.100000000000001</v>
      </c>
      <c r="DN17" s="106">
        <f t="shared" si="15"/>
        <v>37.799999999999997</v>
      </c>
      <c r="DO17" s="106">
        <f t="shared" si="15"/>
        <v>15.5</v>
      </c>
      <c r="DP17" s="100"/>
      <c r="DQ17" s="100"/>
      <c r="DR17" s="100"/>
      <c r="DS17" s="100"/>
      <c r="DT17" s="105" t="s">
        <v>168</v>
      </c>
      <c r="DU17" s="106">
        <f>IF(DU7="-",NA(),DU7)</f>
        <v>2170.6</v>
      </c>
      <c r="DV17" s="106">
        <f t="shared" ref="DV17:DY17" si="16">IF(DV7="-",NA(),DV7)</f>
        <v>1062.5999999999999</v>
      </c>
      <c r="DW17" s="106">
        <f t="shared" si="16"/>
        <v>819.3</v>
      </c>
      <c r="DX17" s="106">
        <f t="shared" si="16"/>
        <v>788.7</v>
      </c>
      <c r="DY17" s="106">
        <f t="shared" si="16"/>
        <v>1525</v>
      </c>
      <c r="DZ17" s="100"/>
      <c r="EA17" s="100"/>
      <c r="EB17" s="100"/>
      <c r="EC17" s="100"/>
      <c r="ED17" s="105" t="s">
        <v>168</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168</v>
      </c>
      <c r="EO17" s="106">
        <f>IF(EO7="-",NA(),EO7)</f>
        <v>0</v>
      </c>
      <c r="EP17" s="106">
        <f t="shared" ref="EP17:ES17" si="18">IF(EP7="-",NA(),EP7)</f>
        <v>100</v>
      </c>
      <c r="EQ17" s="106">
        <f t="shared" si="18"/>
        <v>100</v>
      </c>
      <c r="ER17" s="106">
        <f t="shared" si="18"/>
        <v>100</v>
      </c>
      <c r="ES17" s="106">
        <f t="shared" si="18"/>
        <v>100</v>
      </c>
      <c r="ET17" s="100"/>
      <c r="EU17" s="100"/>
      <c r="EV17" s="100"/>
      <c r="EW17" s="100"/>
      <c r="EX17" s="100"/>
      <c r="EY17" s="105" t="s">
        <v>169</v>
      </c>
      <c r="EZ17" s="106">
        <f>IF(EZ7="-",NA(),EZ7)</f>
        <v>36.4</v>
      </c>
      <c r="FA17" s="106">
        <f t="shared" ref="FA17:FD17" si="19">IF(FA7="-",NA(),FA7)</f>
        <v>53.5</v>
      </c>
      <c r="FB17" s="106">
        <f t="shared" si="19"/>
        <v>64.8</v>
      </c>
      <c r="FC17" s="106">
        <f t="shared" si="19"/>
        <v>62.9</v>
      </c>
      <c r="FD17" s="106">
        <f t="shared" si="19"/>
        <v>30.4</v>
      </c>
      <c r="FE17" s="100"/>
      <c r="FF17" s="100"/>
      <c r="FG17" s="100"/>
      <c r="FH17" s="100"/>
      <c r="FI17" s="105" t="s">
        <v>169</v>
      </c>
      <c r="FJ17" s="106">
        <f>IF(FJ7="-",NA(),FJ7)</f>
        <v>36.5</v>
      </c>
      <c r="FK17" s="106">
        <f t="shared" ref="FK17:FN17" si="20">IF(FK7="-",NA(),FK7)</f>
        <v>38.9</v>
      </c>
      <c r="FL17" s="106">
        <f t="shared" si="20"/>
        <v>19.100000000000001</v>
      </c>
      <c r="FM17" s="106">
        <f t="shared" si="20"/>
        <v>37.799999999999997</v>
      </c>
      <c r="FN17" s="106">
        <f t="shared" si="20"/>
        <v>15.5</v>
      </c>
      <c r="FO17" s="100"/>
      <c r="FP17" s="100"/>
      <c r="FQ17" s="100"/>
      <c r="FR17" s="100"/>
      <c r="FS17" s="105" t="s">
        <v>168</v>
      </c>
      <c r="FT17" s="106">
        <f>IF(FT7="-",NA(),FT7)</f>
        <v>2170.6</v>
      </c>
      <c r="FU17" s="106">
        <f t="shared" ref="FU17:FX17" si="21">IF(FU7="-",NA(),FU7)</f>
        <v>1062.5999999999999</v>
      </c>
      <c r="FV17" s="106">
        <f t="shared" si="21"/>
        <v>819.3</v>
      </c>
      <c r="FW17" s="106">
        <f t="shared" si="21"/>
        <v>788.7</v>
      </c>
      <c r="FX17" s="106">
        <f t="shared" si="21"/>
        <v>1525</v>
      </c>
      <c r="FY17" s="100"/>
      <c r="FZ17" s="100"/>
      <c r="GA17" s="100"/>
      <c r="GB17" s="100"/>
      <c r="GC17" s="105" t="s">
        <v>168</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168</v>
      </c>
      <c r="GN17" s="106">
        <f>IF(GN7="-",NA(),GN7)</f>
        <v>0</v>
      </c>
      <c r="GO17" s="106">
        <f t="shared" ref="GO17:GR17" si="23">IF(GO7="-",NA(),GO7)</f>
        <v>100</v>
      </c>
      <c r="GP17" s="106">
        <f t="shared" si="23"/>
        <v>100</v>
      </c>
      <c r="GQ17" s="106">
        <f t="shared" si="23"/>
        <v>100</v>
      </c>
      <c r="GR17" s="106">
        <f t="shared" si="23"/>
        <v>100</v>
      </c>
      <c r="GS17" s="100"/>
      <c r="GT17" s="100"/>
      <c r="GU17" s="100"/>
      <c r="GV17" s="100"/>
      <c r="GW17" s="100"/>
      <c r="GX17" s="105" t="s">
        <v>168</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168</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168</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168</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168</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168</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168</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168</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168</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168</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168</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168</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169</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170</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171</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172</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171</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172</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171</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171</v>
      </c>
      <c r="DA18" s="106">
        <f>IF(DF7="-",NA(),DF7)</f>
        <v>36.4</v>
      </c>
      <c r="DB18" s="106">
        <f t="shared" ref="DB18:DE18" si="44">IF(DG7="-",NA(),DG7)</f>
        <v>31.6</v>
      </c>
      <c r="DC18" s="106">
        <f t="shared" si="44"/>
        <v>31.6</v>
      </c>
      <c r="DD18" s="106">
        <f t="shared" si="44"/>
        <v>30.1</v>
      </c>
      <c r="DE18" s="106">
        <f t="shared" si="44"/>
        <v>30.3</v>
      </c>
      <c r="DF18" s="100"/>
      <c r="DG18" s="100"/>
      <c r="DH18" s="100"/>
      <c r="DI18" s="100"/>
      <c r="DJ18" s="105" t="s">
        <v>172</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171</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172</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171</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171</v>
      </c>
      <c r="EZ18" s="106">
        <f>IF(OR(NOT($EZ$8),FE7="-"),NA(),FE7)</f>
        <v>61.6</v>
      </c>
      <c r="FA18" s="106">
        <f>IF(OR(NOT($EZ$8),FF7="-"),NA(),FF7)</f>
        <v>57.7</v>
      </c>
      <c r="FB18" s="106">
        <f>IF(OR(NOT($EZ$8),FG7="-"),NA(),FG7)</f>
        <v>57.6</v>
      </c>
      <c r="FC18" s="106">
        <f>IF(OR(NOT($EZ$8),FH7="-"),NA(),FH7)</f>
        <v>60.4</v>
      </c>
      <c r="FD18" s="106">
        <f>IF(OR(NOT($EZ$8),FI7="-"),NA(),FI7)</f>
        <v>54.1</v>
      </c>
      <c r="FE18" s="100"/>
      <c r="FF18" s="100"/>
      <c r="FG18" s="100"/>
      <c r="FH18" s="100"/>
      <c r="FI18" s="105" t="s">
        <v>171</v>
      </c>
      <c r="FJ18" s="106">
        <f>IF(OR(NOT($FJ$8),FO7="-"),NA(),FO7)</f>
        <v>6.4</v>
      </c>
      <c r="FK18" s="106">
        <f>IF(OR(NOT($FJ$8),FP7="-"),NA(),FP7)</f>
        <v>5.4</v>
      </c>
      <c r="FL18" s="106">
        <f>IF(OR(NOT($FJ$8),FQ7="-"),NA(),FQ7)</f>
        <v>8.6999999999999993</v>
      </c>
      <c r="FM18" s="106">
        <f>IF(OR(NOT($FJ$8),FR7="-"),NA(),FR7)</f>
        <v>14.9</v>
      </c>
      <c r="FN18" s="106">
        <f>IF(OR(NOT($FJ$8),FS7="-"),NA(),FS7)</f>
        <v>16.2</v>
      </c>
      <c r="FO18" s="100"/>
      <c r="FP18" s="100"/>
      <c r="FQ18" s="100"/>
      <c r="FR18" s="100"/>
      <c r="FS18" s="105" t="s">
        <v>171</v>
      </c>
      <c r="FT18" s="106">
        <f>IF(OR(NOT($FT$8),FY7="-"),NA(),FY7)</f>
        <v>390.3</v>
      </c>
      <c r="FU18" s="106">
        <f>IF(OR(NOT($FT$8),FZ7="-"),NA(),FZ7)</f>
        <v>394.9</v>
      </c>
      <c r="FV18" s="106">
        <f>IF(OR(NOT($FT$8),GA7="-"),NA(),GA7)</f>
        <v>375</v>
      </c>
      <c r="FW18" s="106">
        <f>IF(OR(NOT($FT$8),GB7="-"),NA(),GB7)</f>
        <v>314.5</v>
      </c>
      <c r="FX18" s="106">
        <f>IF(OR(NOT($FT$8),GC7="-"),NA(),GC7)</f>
        <v>302.8</v>
      </c>
      <c r="FY18" s="100"/>
      <c r="FZ18" s="100"/>
      <c r="GA18" s="100"/>
      <c r="GB18" s="100"/>
      <c r="GC18" s="105" t="s">
        <v>171</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171</v>
      </c>
      <c r="GN18" s="106">
        <f>IF(OR(NOT($GN$8),GS7="-"),NA(),GS7)</f>
        <v>85.6</v>
      </c>
      <c r="GO18" s="106">
        <f>IF(OR(NOT($GN$8),GT7="-"),NA(),GT7)</f>
        <v>92</v>
      </c>
      <c r="GP18" s="106">
        <f>IF(OR(NOT($GN$8),GU7="-"),NA(),GU7)</f>
        <v>94.7</v>
      </c>
      <c r="GQ18" s="106">
        <f>IF(OR(NOT($GN$8),GV7="-"),NA(),GV7)</f>
        <v>96</v>
      </c>
      <c r="GR18" s="106">
        <f>IF(OR(NOT($GN$8),GW7="-"),NA(),GW7)</f>
        <v>97.1</v>
      </c>
      <c r="GS18" s="100"/>
      <c r="GT18" s="100"/>
      <c r="GU18" s="100"/>
      <c r="GV18" s="100"/>
      <c r="GW18" s="100"/>
      <c r="GX18" s="105" t="s">
        <v>171</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171</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171</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171</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171</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172</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171</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171</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171</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171</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171</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171</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171</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172</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171</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173</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155</v>
      </c>
      <c r="AY19" s="106">
        <f>$BI$7</f>
        <v>100</v>
      </c>
      <c r="AZ19" s="106">
        <f t="shared" ref="AZ19:BC19" si="49">$BI$7</f>
        <v>100</v>
      </c>
      <c r="BA19" s="106">
        <f t="shared" si="49"/>
        <v>100</v>
      </c>
      <c r="BB19" s="106">
        <f t="shared" si="49"/>
        <v>100</v>
      </c>
      <c r="BC19" s="106">
        <f t="shared" si="49"/>
        <v>100</v>
      </c>
      <c r="BD19" s="100"/>
      <c r="BE19" s="100"/>
      <c r="BF19" s="100"/>
      <c r="BG19" s="100"/>
      <c r="BH19" s="100"/>
      <c r="BI19" s="108" t="s">
        <v>155</v>
      </c>
      <c r="BJ19" s="106">
        <f>$BT$7</f>
        <v>100</v>
      </c>
      <c r="BK19" s="106">
        <f>$BT$7</f>
        <v>100</v>
      </c>
      <c r="BL19" s="106">
        <f>$BT$7</f>
        <v>100</v>
      </c>
      <c r="BM19" s="106">
        <f>$BT$7</f>
        <v>100</v>
      </c>
      <c r="BN19" s="106">
        <f>$BT$7</f>
        <v>100</v>
      </c>
      <c r="BO19" s="100"/>
      <c r="BP19" s="100"/>
      <c r="BQ19" s="100"/>
      <c r="BR19" s="100"/>
      <c r="BS19" s="100"/>
      <c r="BT19" s="108" t="s">
        <v>155</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174</v>
      </c>
      <c r="C20" s="196"/>
      <c r="D20" s="100"/>
    </row>
    <row r="21" spans="1:374" x14ac:dyDescent="0.2">
      <c r="A21" s="97">
        <f t="shared" si="7"/>
        <v>7</v>
      </c>
      <c r="B21" s="196" t="s">
        <v>175</v>
      </c>
      <c r="C21" s="196"/>
      <c r="D21" s="100"/>
    </row>
    <row r="22" spans="1:374" x14ac:dyDescent="0.2">
      <c r="A22" s="97">
        <f t="shared" si="7"/>
        <v>8</v>
      </c>
      <c r="B22" s="196" t="s">
        <v>176</v>
      </c>
      <c r="C22" s="196"/>
      <c r="D22" s="100"/>
      <c r="E22" s="198" t="s">
        <v>177</v>
      </c>
      <c r="F22" s="199"/>
      <c r="G22" s="199"/>
      <c r="H22" s="199"/>
      <c r="I22" s="200"/>
    </row>
    <row r="23" spans="1:374" x14ac:dyDescent="0.2">
      <c r="A23" s="97">
        <f t="shared" si="7"/>
        <v>9</v>
      </c>
      <c r="B23" s="196" t="s">
        <v>178</v>
      </c>
      <c r="C23" s="196"/>
      <c r="D23" s="100"/>
      <c r="E23" s="201"/>
      <c r="F23" s="202"/>
      <c r="G23" s="202"/>
      <c r="H23" s="202"/>
      <c r="I23" s="203"/>
    </row>
    <row r="24" spans="1:374" x14ac:dyDescent="0.2">
      <c r="A24" s="97">
        <f t="shared" si="7"/>
        <v>10</v>
      </c>
      <c r="B24" s="196" t="s">
        <v>179</v>
      </c>
      <c r="C24" s="196"/>
      <c r="D24" s="100"/>
      <c r="E24" s="201"/>
      <c r="F24" s="202"/>
      <c r="G24" s="202"/>
      <c r="H24" s="202"/>
      <c r="I24" s="203"/>
    </row>
    <row r="25" spans="1:374" x14ac:dyDescent="0.2">
      <c r="A25" s="97">
        <f t="shared" si="7"/>
        <v>11</v>
      </c>
      <c r="B25" s="196" t="s">
        <v>180</v>
      </c>
      <c r="C25" s="196"/>
      <c r="D25" s="100"/>
      <c r="E25" s="201"/>
      <c r="F25" s="202"/>
      <c r="G25" s="202"/>
      <c r="H25" s="202"/>
      <c r="I25" s="203"/>
    </row>
    <row r="26" spans="1:374" x14ac:dyDescent="0.2">
      <c r="A26" s="97">
        <f t="shared" si="7"/>
        <v>12</v>
      </c>
      <c r="B26" s="196" t="s">
        <v>181</v>
      </c>
      <c r="C26" s="196"/>
      <c r="D26" s="100"/>
      <c r="E26" s="201"/>
      <c r="F26" s="202"/>
      <c r="G26" s="202"/>
      <c r="H26" s="202"/>
      <c r="I26" s="203"/>
    </row>
    <row r="27" spans="1:374" x14ac:dyDescent="0.2">
      <c r="A27" s="97">
        <f t="shared" si="7"/>
        <v>13</v>
      </c>
      <c r="B27" s="196" t="s">
        <v>182</v>
      </c>
      <c r="C27" s="196"/>
      <c r="D27" s="100"/>
      <c r="E27" s="201"/>
      <c r="F27" s="202"/>
      <c r="G27" s="202"/>
      <c r="H27" s="202"/>
      <c r="I27" s="203"/>
    </row>
    <row r="28" spans="1:374" x14ac:dyDescent="0.2">
      <c r="A28" s="97">
        <f t="shared" si="7"/>
        <v>14</v>
      </c>
      <c r="B28" s="196" t="s">
        <v>183</v>
      </c>
      <c r="C28" s="196"/>
      <c r="D28" s="100"/>
      <c r="E28" s="201"/>
      <c r="F28" s="202"/>
      <c r="G28" s="202"/>
      <c r="H28" s="202"/>
      <c r="I28" s="203"/>
    </row>
    <row r="29" spans="1:374" x14ac:dyDescent="0.2">
      <c r="A29" s="97">
        <f t="shared" si="7"/>
        <v>15</v>
      </c>
      <c r="B29" s="196" t="s">
        <v>184</v>
      </c>
      <c r="C29" s="196"/>
      <c r="D29" s="100"/>
      <c r="E29" s="201"/>
      <c r="F29" s="202"/>
      <c r="G29" s="202"/>
      <c r="H29" s="202"/>
      <c r="I29" s="203"/>
    </row>
    <row r="30" spans="1:374" x14ac:dyDescent="0.2">
      <c r="A30" s="97">
        <f t="shared" si="7"/>
        <v>16</v>
      </c>
      <c r="B30" s="196" t="s">
        <v>185</v>
      </c>
      <c r="C30" s="196"/>
      <c r="D30" s="100"/>
      <c r="E30" s="201"/>
      <c r="F30" s="202"/>
      <c r="G30" s="202"/>
      <c r="H30" s="202"/>
      <c r="I30" s="203"/>
    </row>
    <row r="31" spans="1:374" x14ac:dyDescent="0.2">
      <c r="A31" s="97">
        <f t="shared" si="7"/>
        <v>17</v>
      </c>
      <c r="B31" s="196" t="s">
        <v>186</v>
      </c>
      <c r="C31" s="196"/>
      <c r="D31" s="100"/>
      <c r="E31" s="201"/>
      <c r="F31" s="202"/>
      <c r="G31" s="202"/>
      <c r="H31" s="202"/>
      <c r="I31" s="203"/>
    </row>
    <row r="32" spans="1:374" x14ac:dyDescent="0.2">
      <c r="A32" s="97">
        <f t="shared" si="7"/>
        <v>18</v>
      </c>
      <c r="B32" s="196" t="s">
        <v>187</v>
      </c>
      <c r="C32" s="196"/>
      <c r="D32" s="100"/>
      <c r="E32" s="201"/>
      <c r="F32" s="202"/>
      <c r="G32" s="202"/>
      <c r="H32" s="202"/>
      <c r="I32" s="203"/>
    </row>
    <row r="33" spans="1:16" x14ac:dyDescent="0.2">
      <c r="A33" s="97">
        <f t="shared" si="7"/>
        <v>19</v>
      </c>
      <c r="B33" s="196" t="s">
        <v>188</v>
      </c>
      <c r="C33" s="196"/>
      <c r="D33" s="100"/>
      <c r="E33" s="201"/>
      <c r="F33" s="202"/>
      <c r="G33" s="202"/>
      <c r="H33" s="202"/>
      <c r="I33" s="203"/>
    </row>
    <row r="34" spans="1:16" x14ac:dyDescent="0.2">
      <c r="A34" s="97">
        <f t="shared" si="7"/>
        <v>20</v>
      </c>
      <c r="B34" s="196" t="s">
        <v>189</v>
      </c>
      <c r="C34" s="196"/>
      <c r="D34" s="100"/>
      <c r="E34" s="201"/>
      <c r="F34" s="202"/>
      <c r="G34" s="202"/>
      <c r="H34" s="202"/>
      <c r="I34" s="203"/>
    </row>
    <row r="35" spans="1:16" ht="25.5" customHeight="1" x14ac:dyDescent="0.2">
      <c r="E35" s="204"/>
      <c r="F35" s="205"/>
      <c r="G35" s="205"/>
      <c r="H35" s="205"/>
      <c r="I35" s="206"/>
    </row>
    <row r="36" spans="1:16" x14ac:dyDescent="0.2">
      <c r="A36" t="s">
        <v>190</v>
      </c>
      <c r="B36" t="s">
        <v>191</v>
      </c>
    </row>
    <row r="37" spans="1:16" x14ac:dyDescent="0.2">
      <c r="A37" t="s">
        <v>192</v>
      </c>
      <c r="B37" t="s">
        <v>193</v>
      </c>
      <c r="L37" s="198" t="s">
        <v>177</v>
      </c>
      <c r="M37" s="199"/>
      <c r="N37" s="199"/>
      <c r="O37" s="199"/>
      <c r="P37" s="200"/>
    </row>
    <row r="38" spans="1:16" x14ac:dyDescent="0.2">
      <c r="A38" t="s">
        <v>194</v>
      </c>
      <c r="B38" t="s">
        <v>195</v>
      </c>
      <c r="L38" s="201"/>
      <c r="M38" s="202"/>
      <c r="N38" s="202"/>
      <c r="O38" s="202"/>
      <c r="P38" s="203"/>
    </row>
    <row r="39" spans="1:16" x14ac:dyDescent="0.2">
      <c r="A39" t="s">
        <v>196</v>
      </c>
      <c r="B39" t="s">
        <v>197</v>
      </c>
      <c r="L39" s="201"/>
      <c r="M39" s="202"/>
      <c r="N39" s="202"/>
      <c r="O39" s="202"/>
      <c r="P39" s="203"/>
    </row>
    <row r="40" spans="1:16" x14ac:dyDescent="0.2">
      <c r="A40" t="s">
        <v>198</v>
      </c>
      <c r="B40" t="s">
        <v>199</v>
      </c>
      <c r="L40" s="201"/>
      <c r="M40" s="202"/>
      <c r="N40" s="202"/>
      <c r="O40" s="202"/>
      <c r="P40" s="203"/>
    </row>
    <row r="41" spans="1:16" x14ac:dyDescent="0.2">
      <c r="A41" t="s">
        <v>200</v>
      </c>
      <c r="B41" t="s">
        <v>201</v>
      </c>
      <c r="L41" s="201"/>
      <c r="M41" s="202"/>
      <c r="N41" s="202"/>
      <c r="O41" s="202"/>
      <c r="P41" s="203"/>
    </row>
    <row r="42" spans="1:16" x14ac:dyDescent="0.2">
      <c r="A42" t="s">
        <v>202</v>
      </c>
      <c r="B42" t="s">
        <v>203</v>
      </c>
      <c r="L42" s="201"/>
      <c r="M42" s="202"/>
      <c r="N42" s="202"/>
      <c r="O42" s="202"/>
      <c r="P42" s="203"/>
    </row>
    <row r="43" spans="1:16" x14ac:dyDescent="0.2">
      <c r="A43" t="s">
        <v>204</v>
      </c>
      <c r="B43" t="s">
        <v>205</v>
      </c>
      <c r="L43" s="201"/>
      <c r="M43" s="202"/>
      <c r="N43" s="202"/>
      <c r="O43" s="202"/>
      <c r="P43" s="203"/>
    </row>
    <row r="44" spans="1:16" x14ac:dyDescent="0.2">
      <c r="A44" t="s">
        <v>206</v>
      </c>
      <c r="B44" t="s">
        <v>207</v>
      </c>
      <c r="L44" s="201"/>
      <c r="M44" s="202"/>
      <c r="N44" s="202"/>
      <c r="O44" s="202"/>
      <c r="P44" s="203"/>
    </row>
    <row r="45" spans="1:16" x14ac:dyDescent="0.2">
      <c r="A45" t="s">
        <v>208</v>
      </c>
      <c r="B45" t="s">
        <v>209</v>
      </c>
      <c r="L45" s="201"/>
      <c r="M45" s="202"/>
      <c r="N45" s="202"/>
      <c r="O45" s="202"/>
      <c r="P45" s="203"/>
    </row>
    <row r="46" spans="1:16" x14ac:dyDescent="0.2">
      <c r="A46" t="s">
        <v>210</v>
      </c>
      <c r="B46" t="s">
        <v>211</v>
      </c>
      <c r="L46" s="201"/>
      <c r="M46" s="202"/>
      <c r="N46" s="202"/>
      <c r="O46" s="202"/>
      <c r="P46" s="203"/>
    </row>
    <row r="47" spans="1:16" x14ac:dyDescent="0.2">
      <c r="A47" t="s">
        <v>212</v>
      </c>
      <c r="B47" t="s">
        <v>213</v>
      </c>
      <c r="L47" s="201"/>
      <c r="M47" s="202"/>
      <c r="N47" s="202"/>
      <c r="O47" s="202"/>
      <c r="P47" s="203"/>
    </row>
    <row r="48" spans="1:16" x14ac:dyDescent="0.2">
      <c r="A48" t="s">
        <v>214</v>
      </c>
      <c r="B48" t="s">
        <v>215</v>
      </c>
      <c r="L48" s="201"/>
      <c r="M48" s="202"/>
      <c r="N48" s="202"/>
      <c r="O48" s="202"/>
      <c r="P48" s="203"/>
    </row>
    <row r="49" spans="1:16" x14ac:dyDescent="0.2">
      <c r="A49" t="s">
        <v>216</v>
      </c>
      <c r="B49" t="s">
        <v>217</v>
      </c>
      <c r="L49" s="201"/>
      <c r="M49" s="202"/>
      <c r="N49" s="202"/>
      <c r="O49" s="202"/>
      <c r="P49" s="203"/>
    </row>
    <row r="50" spans="1:16" ht="26.25" customHeight="1" x14ac:dyDescent="0.2">
      <c r="A50" t="s">
        <v>218</v>
      </c>
      <c r="B50" t="s">
        <v>219</v>
      </c>
      <c r="L50" s="204"/>
      <c r="M50" s="205"/>
      <c r="N50" s="205"/>
      <c r="O50" s="205"/>
      <c r="P50" s="206"/>
    </row>
    <row r="51" spans="1:16" x14ac:dyDescent="0.2">
      <c r="A51" t="s">
        <v>220</v>
      </c>
      <c r="B51" t="s">
        <v>221</v>
      </c>
    </row>
    <row r="52" spans="1:16" x14ac:dyDescent="0.2">
      <c r="A52" t="s">
        <v>222</v>
      </c>
      <c r="B52" t="s">
        <v>223</v>
      </c>
    </row>
    <row r="53" spans="1:16" x14ac:dyDescent="0.2">
      <c r="A53" t="s">
        <v>224</v>
      </c>
      <c r="B53" t="s">
        <v>225</v>
      </c>
    </row>
    <row r="54" spans="1:16" x14ac:dyDescent="0.2">
      <c r="A54" t="s">
        <v>226</v>
      </c>
      <c r="B54" t="s">
        <v>227</v>
      </c>
    </row>
    <row r="55" spans="1:16" x14ac:dyDescent="0.2">
      <c r="A55" t="s">
        <v>228</v>
      </c>
      <c r="B55" t="s">
        <v>229</v>
      </c>
    </row>
    <row r="56" spans="1:16" x14ac:dyDescent="0.2">
      <c r="A56" t="s">
        <v>230</v>
      </c>
      <c r="B56" t="s">
        <v>231</v>
      </c>
    </row>
    <row r="57" spans="1:16" x14ac:dyDescent="0.2">
      <c r="A57" t="s">
        <v>232</v>
      </c>
      <c r="B57" t="s">
        <v>233</v>
      </c>
    </row>
    <row r="58" spans="1:16" x14ac:dyDescent="0.2">
      <c r="A58" t="s">
        <v>234</v>
      </c>
      <c r="B58" t="s">
        <v>235</v>
      </c>
    </row>
    <row r="59" spans="1:16" x14ac:dyDescent="0.2">
      <c r="A59" t="s">
        <v>236</v>
      </c>
      <c r="B59" t="s">
        <v>237</v>
      </c>
    </row>
    <row r="60" spans="1:16" x14ac:dyDescent="0.2">
      <c r="A60" t="s">
        <v>238</v>
      </c>
      <c r="B60" t="s">
        <v>239</v>
      </c>
    </row>
    <row r="61" spans="1:16" x14ac:dyDescent="0.2">
      <c r="A61" t="s">
        <v>240</v>
      </c>
      <c r="B61" t="s">
        <v>241</v>
      </c>
    </row>
    <row r="62" spans="1:16" x14ac:dyDescent="0.2">
      <c r="A62" t="s">
        <v>242</v>
      </c>
      <c r="B62" t="s">
        <v>243</v>
      </c>
    </row>
    <row r="63" spans="1:16" x14ac:dyDescent="0.2">
      <c r="A63" t="s">
        <v>244</v>
      </c>
      <c r="B63" t="s">
        <v>245</v>
      </c>
    </row>
    <row r="64" spans="1:16" x14ac:dyDescent="0.2">
      <c r="A64" t="s">
        <v>246</v>
      </c>
      <c r="B64" t="s">
        <v>247</v>
      </c>
    </row>
    <row r="65" spans="1:2" x14ac:dyDescent="0.2">
      <c r="A65" t="s">
        <v>248</v>
      </c>
      <c r="B65" t="s">
        <v>249</v>
      </c>
    </row>
    <row r="66" spans="1:2" x14ac:dyDescent="0.2">
      <c r="A66" t="s">
        <v>250</v>
      </c>
      <c r="B66" t="s">
        <v>251</v>
      </c>
    </row>
    <row r="67" spans="1:2" x14ac:dyDescent="0.2">
      <c r="A67" t="s">
        <v>252</v>
      </c>
      <c r="B67" t="s">
        <v>251</v>
      </c>
    </row>
    <row r="68" spans="1:2" x14ac:dyDescent="0.2">
      <c r="A68" t="s">
        <v>253</v>
      </c>
      <c r="B68" t="s">
        <v>251</v>
      </c>
    </row>
    <row r="69" spans="1:2" x14ac:dyDescent="0.2">
      <c r="A69" t="s">
        <v>254</v>
      </c>
      <c r="B69" t="s">
        <v>251</v>
      </c>
    </row>
    <row r="70" spans="1:2" x14ac:dyDescent="0.2">
      <c r="A70" t="s">
        <v>255</v>
      </c>
      <c r="B70" t="s">
        <v>251</v>
      </c>
    </row>
    <row r="71" spans="1:2" x14ac:dyDescent="0.2">
      <c r="A71" t="s">
        <v>256</v>
      </c>
      <c r="B71" t="s">
        <v>251</v>
      </c>
    </row>
    <row r="72" spans="1:2" x14ac:dyDescent="0.2">
      <c r="A72" t="s">
        <v>257</v>
      </c>
      <c r="B72" t="s">
        <v>251</v>
      </c>
    </row>
    <row r="73" spans="1:2" x14ac:dyDescent="0.2">
      <c r="A73" t="s">
        <v>258</v>
      </c>
      <c r="B73" t="s">
        <v>251</v>
      </c>
    </row>
    <row r="74" spans="1:2" x14ac:dyDescent="0.2">
      <c r="A74" t="s">
        <v>259</v>
      </c>
      <c r="B74" t="s">
        <v>251</v>
      </c>
    </row>
    <row r="75" spans="1:2" x14ac:dyDescent="0.2">
      <c r="A75" t="s">
        <v>260</v>
      </c>
      <c r="B75" t="s">
        <v>251</v>
      </c>
    </row>
    <row r="76" spans="1:2" x14ac:dyDescent="0.2">
      <c r="A76" t="s">
        <v>261</v>
      </c>
      <c r="B76" t="s">
        <v>251</v>
      </c>
    </row>
    <row r="77" spans="1:2" x14ac:dyDescent="0.2">
      <c r="A77" t="s">
        <v>262</v>
      </c>
      <c r="B77" t="s">
        <v>251</v>
      </c>
    </row>
    <row r="78" spans="1:2" x14ac:dyDescent="0.2">
      <c r="A78" t="s">
        <v>263</v>
      </c>
      <c r="B78" t="s">
        <v>251</v>
      </c>
    </row>
    <row r="79" spans="1:2" x14ac:dyDescent="0.2">
      <c r="A79" t="s">
        <v>264</v>
      </c>
      <c r="B79" t="s">
        <v>251</v>
      </c>
    </row>
    <row r="80" spans="1:2" x14ac:dyDescent="0.2">
      <c r="A80" t="s">
        <v>265</v>
      </c>
      <c r="B80" t="s">
        <v>251</v>
      </c>
    </row>
    <row r="81" spans="1:2" x14ac:dyDescent="0.2">
      <c r="A81" t="s">
        <v>266</v>
      </c>
      <c r="B81" t="s">
        <v>251</v>
      </c>
    </row>
    <row r="82" spans="1:2" x14ac:dyDescent="0.2">
      <c r="A82" t="s">
        <v>267</v>
      </c>
      <c r="B82" t="s">
        <v>251</v>
      </c>
    </row>
    <row r="83" spans="1:2" x14ac:dyDescent="0.2">
      <c r="A83" t="s">
        <v>268</v>
      </c>
      <c r="B83" t="s">
        <v>251</v>
      </c>
    </row>
    <row r="84" spans="1:2" x14ac:dyDescent="0.2">
      <c r="A84" t="s">
        <v>269</v>
      </c>
      <c r="B84" t="s">
        <v>251</v>
      </c>
    </row>
    <row r="85" spans="1:2" x14ac:dyDescent="0.2">
      <c r="A85" t="s">
        <v>270</v>
      </c>
      <c r="B85" t="s">
        <v>251</v>
      </c>
    </row>
    <row r="86" spans="1:2" x14ac:dyDescent="0.2">
      <c r="A86" t="s">
        <v>271</v>
      </c>
      <c r="B86" t="s">
        <v>272</v>
      </c>
    </row>
    <row r="87" spans="1:2" x14ac:dyDescent="0.2">
      <c r="A87" t="s">
        <v>273</v>
      </c>
      <c r="B87" t="s">
        <v>272</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2022-02-16T23:35:17Z</cp:lastPrinted>
  <dcterms:created xsi:type="dcterms:W3CDTF">2021-12-03T06:40:19Z</dcterms:created>
  <dcterms:modified xsi:type="dcterms:W3CDTF">2022-02-21T04:49:36Z</dcterms:modified>
  <cp:category/>
</cp:coreProperties>
</file>