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6下水道事業\03農集排\"/>
    </mc:Choice>
  </mc:AlternateContent>
  <xr:revisionPtr revIDLastSave="0" documentId="13_ncr:1_{B2204F3D-EA10-42ED-B98B-802154D904DE}" xr6:coauthVersionLast="47" xr6:coauthVersionMax="47" xr10:uidLastSave="{00000000-0000-0000-0000-000000000000}"/>
  <workbookProtection workbookAlgorithmName="SHA-512" workbookHashValue="GaTC1dc2qX6k0075/OqCaN7mLoBGg8Kn6i3GKeaSl6A7QKpwHB75jbrXhabe7tCYNpP8JzEOGd7dMe6zDY9ZcQ==" workbookSaltValue="DYKlan66UwNs9X/e/eGmJA=="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<sst xmlns="http://schemas.openxmlformats.org/spreadsheetml/2006/main" count="236" uniqueCount="116">
  <si>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</si>
  <si>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</si>
  <si>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</si>
  <si>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</si>
  <si>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</si>
  <si>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</si>
  <si>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</si>
  <si>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</si>
  <si>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</si>
  <si>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</si>
  <si>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</si>
  <si>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</si>
  <si>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</si>
  <si>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</si>
  <si>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</si>
  <si>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</si>
  <si>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</si>
  <si>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</si>
  <si>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宮崎県　綾町</t>
  </si>
  <si>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</si>
  <si>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</si>
  <si>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</si>
  <si>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</si>
  <si>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</si>
  <si>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</si>
  <si>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</si>
  <si>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</si>
  <si>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</si>
  <si>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</si>
  <si>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</si>
  <si>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</si>
  <si>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</si>
  <si>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</si>
  <si>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</si>
  <si>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</si>
  <si>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</si>
  <si>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</si>
  <si>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</si>
  <si>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</si>
  <si>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</si>
  <si>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令和2年度全国平均</t>
    <rPh sb="0" eb="2">
      <t>レイワ</t>
    </rPh>
    <rPh sb="3" eb="5">
      <t>ネンド</t>
    </rPh>
    <phoneticPr fontId="1"/>
  </si>
  <si>
    <t>-</t>
  </si>
  <si>
    <t>分析欄</t>
    <rPh sb="0" eb="2">
      <t>ブンセキ</t>
    </rPh>
    <rPh sb="2" eb="3">
      <t>ラン</t>
    </rPh>
    <phoneticPr fontId="1"/>
  </si>
  <si>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</si>
  <si>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</si>
  <si>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</si>
  <si>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</si>
  <si>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</si>
  <si>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</si>
  <si>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</si>
  <si>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</si>
  <si>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</si>
  <si>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</si>
  <si>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</si>
  <si>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</si>
  <si>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</si>
  <si>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</si>
  <si>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</si>
  <si>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</si>
  <si>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</si>
  <si>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</si>
  <si>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</si>
  <si>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</si>
  <si>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</si>
  <si>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</si>
  <si>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</si>
  <si>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</si>
  <si>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</si>
  <si>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</si>
  <si>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</si>
  <si>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</si>
  <si>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</si>
  <si>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</si>
  <si>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</si>
  <si>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</si>
  <si>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</si>
  <si>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</si>
  <si>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</si>
  <si>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</si>
  <si>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</si>
  <si>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</si>
  <si>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</si>
  <si>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</si>
  <si>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</si>
  <si>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</si>
  <si>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</si>
  <si>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</si>
  <si>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</si>
  <si>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</si>
  <si>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</si>
  <si>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</si>
  <si>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</si>
  <si>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</si>
  <si>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</si>
  <si>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</si>
  <si>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</si>
  <si>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</si>
  <si>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</si>
  <si>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</si>
  <si>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農業集落排水</t>
  </si>
  <si>
    <t>F2</t>
  </si>
  <si>
    <t>非設置</t>
  </si>
  <si>
    <t>該当数値なし</t>
  </si>
  <si>
    <t>Ｎ－４年度</t>
    <rPh sb="3" eb="5">
      <t>ネンド</t>
    </rPh>
    <phoneticPr fontId="1"/>
  </si>
  <si>
    <t>Ｎ－３年度</t>
    <rPh sb="3" eb="5">
      <t>ネンド</t>
    </rPh>
    <phoneticPr fontId="1"/>
  </si>
  <si>
    <t>　平成9年度に供用開始した事業である。
　平成28年度に施設の機能診断及び最適整備構想を策定した。先述のとおり令和6年度に補助事業を活用して大規模改修を行う予定であり、更新時期の近いものを前倒し・後ろ倒しして、当該年度に一括して行う予定である。</t>
    <rPh sb="49" eb="51">
      <t>センジュツ</t>
    </rPh>
    <rPh sb="55" eb="57">
      <t>レイワ</t>
    </rPh>
    <rPh sb="58" eb="60">
      <t>ネンド</t>
    </rPh>
    <rPh sb="61" eb="63">
      <t>ホジョ</t>
    </rPh>
    <rPh sb="63" eb="65">
      <t>ジギョウ</t>
    </rPh>
    <rPh sb="66" eb="68">
      <t>カツヨウ</t>
    </rPh>
    <rPh sb="70" eb="73">
      <t>ダイキボ</t>
    </rPh>
    <rPh sb="73" eb="75">
      <t>カイシュウ</t>
    </rPh>
    <rPh sb="76" eb="77">
      <t>オコナ</t>
    </rPh>
    <rPh sb="78" eb="80">
      <t>ヨテイ</t>
    </rPh>
    <rPh sb="84" eb="86">
      <t>コウシン</t>
    </rPh>
    <rPh sb="86" eb="88">
      <t>ジキ</t>
    </rPh>
    <rPh sb="89" eb="90">
      <t>チカ</t>
    </rPh>
    <rPh sb="94" eb="96">
      <t>マエダオ</t>
    </rPh>
    <rPh sb="98" eb="99">
      <t>ウシ</t>
    </rPh>
    <rPh sb="100" eb="101">
      <t>ダオ</t>
    </rPh>
    <rPh sb="105" eb="107">
      <t>トウガイ</t>
    </rPh>
    <rPh sb="107" eb="109">
      <t>ネンド</t>
    </rPh>
    <rPh sb="110" eb="112">
      <t>イッカツ</t>
    </rPh>
    <rPh sb="114" eb="115">
      <t>オコナ</t>
    </rPh>
    <rPh sb="116" eb="118">
      <t>ヨテイ</t>
    </rPh>
    <phoneticPr fontId="1"/>
  </si>
  <si>
    <t>Ｎ－２年度</t>
    <rPh sb="3" eb="5">
      <t>ネンド</t>
    </rPh>
    <phoneticPr fontId="1"/>
  </si>
  <si>
    <t>Ｎ－１年度</t>
    <rPh sb="3" eb="5">
      <t>ネンド</t>
    </rPh>
    <phoneticPr fontId="1"/>
  </si>
  <si>
    <t>Ｎ年度</t>
    <rPh sb="1" eb="3">
      <t>ネンド</t>
    </rPh>
    <phoneticPr fontId="1"/>
  </si>
  <si>
    <t>　事業の費用を一般会計からの繰入金に頼っているのが現状である。
　平成29年度に経営戦略を策定し、料金改定の必要性も明確になった。
　令和6年度の地方公営企業会計適用に向けて他の汚水処理会計を含めて料金体系を見直す予定であり、これにより汚水処理収益が増加し、収益的収支比率、経費回収率等が改善する見込みである。
　平成28年度に施設の機能診断及び最適整備構想を策定しており、今後は診断結果に基づいた更新を計画的に行い、老朽化対策として設備の改善に努めていく。
　今後は経営基盤の強化と財政マネジメントの向上に努めていく。</t>
    <rPh sb="67" eb="69">
      <t>レイワ</t>
    </rPh>
    <rPh sb="70" eb="72">
      <t>ネンド</t>
    </rPh>
    <rPh sb="73" eb="75">
      <t>チホウ</t>
    </rPh>
    <rPh sb="75" eb="77">
      <t>コウエイ</t>
    </rPh>
    <rPh sb="77" eb="79">
      <t>キギョウ</t>
    </rPh>
    <rPh sb="79" eb="81">
      <t>カイケイ</t>
    </rPh>
    <rPh sb="81" eb="83">
      <t>テキヨウ</t>
    </rPh>
    <rPh sb="84" eb="85">
      <t>ム</t>
    </rPh>
    <rPh sb="87" eb="88">
      <t>タ</t>
    </rPh>
    <rPh sb="89" eb="91">
      <t>オスイ</t>
    </rPh>
    <rPh sb="91" eb="93">
      <t>ショリ</t>
    </rPh>
    <rPh sb="93" eb="95">
      <t>カイケイ</t>
    </rPh>
    <rPh sb="96" eb="97">
      <t>フク</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</si>
  <si>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</si>
  <si>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</si>
  <si>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</si>
  <si>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</si>
  <si>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</si>
  <si>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①収益的収支比率は、100％を下回る数値で推移しており、経営の健全性を高める必要がある。
　⑥汚水処理原価及び⑦施設利用率は、類似団体及び全国平均よりも優位な数値となっており、現時点では一定の経営の効率性が保たれている。
　⑤経費回収率は、類似団体及び全国平均と概ね同程度であるが、令和6年度に補助事業を活用して大規模改修を予定しており、修繕等を後年度へ後ろ倒しにしているため、単年度では悪化していることが分からない状況でもある。今後もより経営の効率化を図る必要がある。
　抜本的な改善のためには料金体系の見直しを行う必要があるが、受益戸数が50戸程度であり、使用料に対する費用が増大するのは構造的な問題である。料金体系の見直しによって、受益者の費用負担が他の汚水処理会計と不平等となるのは避けなければならず、課題は多い。</t>
    <rPh sb="39" eb="41">
      <t>ヒツヨウ</t>
    </rPh>
    <rPh sb="59" eb="61">
      <t>リヨウ</t>
    </rPh>
    <rPh sb="132" eb="133">
      <t>オオム</t>
    </rPh>
    <rPh sb="134" eb="137">
      <t>ドウテイド</t>
    </rPh>
    <rPh sb="142" eb="144">
      <t>レイワ</t>
    </rPh>
    <rPh sb="145" eb="147">
      <t>ネンド</t>
    </rPh>
    <rPh sb="148" eb="150">
      <t>ホジョ</t>
    </rPh>
    <rPh sb="150" eb="152">
      <t>ジギョウ</t>
    </rPh>
    <rPh sb="153" eb="155">
      <t>カツヨウ</t>
    </rPh>
    <rPh sb="157" eb="160">
      <t>ダイキボ</t>
    </rPh>
    <rPh sb="160" eb="162">
      <t>カイシュウ</t>
    </rPh>
    <rPh sb="163" eb="165">
      <t>ヨテイ</t>
    </rPh>
    <rPh sb="170" eb="172">
      <t>シュウゼン</t>
    </rPh>
    <rPh sb="172" eb="173">
      <t>トウ</t>
    </rPh>
    <rPh sb="174" eb="177">
      <t>コウネンド</t>
    </rPh>
    <rPh sb="178" eb="179">
      <t>ウシ</t>
    </rPh>
    <rPh sb="180" eb="181">
      <t>タオ</t>
    </rPh>
    <rPh sb="190" eb="193">
      <t>タンネンド</t>
    </rPh>
    <rPh sb="195" eb="197">
      <t>アッカ</t>
    </rPh>
    <rPh sb="204" eb="205">
      <t>ワ</t>
    </rPh>
    <rPh sb="209" eb="211">
      <t>ジョウキョウ</t>
    </rPh>
    <rPh sb="216" eb="218">
      <t>コンゴ</t>
    </rPh>
    <rPh sb="221" eb="223">
      <t>ケイエイ</t>
    </rPh>
    <rPh sb="224" eb="227">
      <t>コウリツカ</t>
    </rPh>
    <rPh sb="228" eb="229">
      <t>ハカ</t>
    </rPh>
    <rPh sb="230" eb="232">
      <t>ヒツヨウ</t>
    </rPh>
    <rPh sb="238" eb="241">
      <t>バッポンテキ</t>
    </rPh>
    <rPh sb="242" eb="244">
      <t>カイゼン</t>
    </rPh>
    <rPh sb="260" eb="262">
      <t>ヒツヨウ</t>
    </rPh>
    <rPh sb="267" eb="269">
      <t>ジュエキ</t>
    </rPh>
    <rPh sb="269" eb="271">
      <t>コスウ</t>
    </rPh>
    <rPh sb="274" eb="275">
      <t>コ</t>
    </rPh>
    <rPh sb="275" eb="277">
      <t>テイド</t>
    </rPh>
    <rPh sb="281" eb="284">
      <t>シヨウリョウ</t>
    </rPh>
    <rPh sb="285" eb="286">
      <t>タイ</t>
    </rPh>
    <rPh sb="288" eb="290">
      <t>ヒヨウ</t>
    </rPh>
    <rPh sb="291" eb="293">
      <t>ゾウダイ</t>
    </rPh>
    <rPh sb="297" eb="299">
      <t>コウゾウ</t>
    </rPh>
    <rPh sb="299" eb="300">
      <t>テキ</t>
    </rPh>
    <rPh sb="301" eb="303">
      <t>モンダイ</t>
    </rPh>
    <rPh sb="307" eb="309">
      <t>リョウキン</t>
    </rPh>
    <rPh sb="309" eb="311">
      <t>タイケイ</t>
    </rPh>
    <rPh sb="312" eb="314">
      <t>ミナオ</t>
    </rPh>
    <rPh sb="320" eb="323">
      <t>ジュエキシャ</t>
    </rPh>
    <rPh sb="324" eb="326">
      <t>ヒヨウ</t>
    </rPh>
    <rPh sb="326" eb="328">
      <t>フタン</t>
    </rPh>
    <rPh sb="329" eb="330">
      <t>タ</t>
    </rPh>
    <rPh sb="331" eb="333">
      <t>オスイ</t>
    </rPh>
    <rPh sb="333" eb="335">
      <t>ショリ</t>
    </rPh>
    <rPh sb="335" eb="337">
      <t>カイケイ</t>
    </rPh>
    <rPh sb="338" eb="341">
      <t>フビョウドウ</t>
    </rPh>
    <rPh sb="346" eb="347">
      <t>サ</t>
    </rPh>
    <rPh sb="356" eb="358">
      <t>カダイ</t>
    </rPh>
    <rPh sb="359" eb="360">
      <t>オオ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</si>
</sst>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9C-4112-965D-7073F555DDA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B79C-4112-965D-7073F555DDA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106.71</c:v>
                </c:pt>
                <c:pt idx="1">
                  <c:v>127.21</c:v>
                </c:pt>
                <c:pt idx="2">
                  <c:v>98.94</c:v>
                </c:pt>
                <c:pt idx="3">
                  <c:v>95.05</c:v>
                </c:pt>
                <c:pt idx="4">
                  <c:v>78.8</c:v>
                </c:pt>
              </c:numCache>
            </c:numRef>
          </c:val>
          <c:extLst>
            <c:ext xmlns:c16="http://schemas.microsoft.com/office/drawing/2014/chart" uri="{C3380CC4-5D6E-409C-BE32-E72D297353CC}">
              <c16:uniqueId val="{00000000-9544-404D-979E-2165BE00A3A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9544-404D-979E-2165BE00A3A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D97-4A7A-9ECF-AC9F4BFF845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7D97-4A7A-9ECF-AC9F4BFF845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68.83</c:v>
                </c:pt>
                <c:pt idx="1">
                  <c:v>43.99</c:v>
                </c:pt>
                <c:pt idx="2">
                  <c:v>56.62</c:v>
                </c:pt>
                <c:pt idx="3">
                  <c:v>59.4</c:v>
                </c:pt>
                <c:pt idx="4">
                  <c:v>58.71</c:v>
                </c:pt>
              </c:numCache>
            </c:numRef>
          </c:val>
          <c:extLst>
            <c:ext xmlns:c16="http://schemas.microsoft.com/office/drawing/2014/chart" uri="{C3380CC4-5D6E-409C-BE32-E72D297353CC}">
              <c16:uniqueId val="{00000000-CE32-4AB7-81D7-D43026AFF5E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32-4AB7-81D7-D43026AFF5E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38-4391-B8AA-689D1A5BFF0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38-4391-B8AA-689D1A5BFF0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B9-4672-99AB-2F6FC086A66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B9-4672-99AB-2F6FC086A66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1D-417A-918B-CCF5F800BD3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1D-417A-918B-CCF5F800BD3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E4-42ED-9EBB-7E81BC1CCA3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E4-42ED-9EBB-7E81BC1CCA3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639.29999999999995</c:v>
                </c:pt>
                <c:pt idx="1">
                  <c:v>582.77</c:v>
                </c:pt>
                <c:pt idx="2">
                  <c:v>514.83000000000004</c:v>
                </c:pt>
                <c:pt idx="3">
                  <c:v>446.06</c:v>
                </c:pt>
                <c:pt idx="4">
                  <c:v>364.19</c:v>
                </c:pt>
              </c:numCache>
            </c:numRef>
          </c:val>
          <c:extLst>
            <c:ext xmlns:c16="http://schemas.microsoft.com/office/drawing/2014/chart" uri="{C3380CC4-5D6E-409C-BE32-E72D297353CC}">
              <c16:uniqueId val="{00000000-5D49-4EA8-8F88-F817D47B73C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5D49-4EA8-8F88-F817D47B73C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45.23</c:v>
                </c:pt>
                <c:pt idx="1">
                  <c:v>44.55</c:v>
                </c:pt>
                <c:pt idx="2">
                  <c:v>57.76</c:v>
                </c:pt>
                <c:pt idx="3">
                  <c:v>60.72</c:v>
                </c:pt>
                <c:pt idx="4">
                  <c:v>54.48</c:v>
                </c:pt>
              </c:numCache>
            </c:numRef>
          </c:val>
          <c:extLst>
            <c:ext xmlns:c16="http://schemas.microsoft.com/office/drawing/2014/chart" uri="{C3380CC4-5D6E-409C-BE32-E72D297353CC}">
              <c16:uniqueId val="{00000000-D2D8-4461-8835-421AD900600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D2D8-4461-8835-421AD900600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146.91999999999999</c:v>
                </c:pt>
                <c:pt idx="1">
                  <c:v>149.99</c:v>
                </c:pt>
                <c:pt idx="2">
                  <c:v>150</c:v>
                </c:pt>
                <c:pt idx="3">
                  <c:v>150</c:v>
                </c:pt>
                <c:pt idx="4">
                  <c:v>203.33</c:v>
                </c:pt>
              </c:numCache>
            </c:numRef>
          </c:val>
          <c:extLst>
            <c:ext xmlns:c16="http://schemas.microsoft.com/office/drawing/2014/chart" uri="{C3380CC4-5D6E-409C-BE32-E72D297353CC}">
              <c16:uniqueId val="{00000000-6D96-402E-9F2E-D5308D4A826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6D96-402E-9F2E-D5308D4A826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【832.52】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【86.60】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【54.84】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【253.04】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【60.94】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【0.16】</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workbookViewId="0">
      <selection activeCell="BL64" sqref="BL64:BZ65"/>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2">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2">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綾町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7</v>
      </c>
      <c r="C7" s="44"/>
      <c r="D7" s="44"/>
      <c r="E7" s="44"/>
      <c r="F7" s="44"/>
      <c r="G7" s="44"/>
      <c r="H7" s="44"/>
      <c r="I7" s="44" t="s">
        <v>13</v>
      </c>
      <c r="J7" s="44"/>
      <c r="K7" s="44"/>
      <c r="L7" s="44"/>
      <c r="M7" s="44"/>
      <c r="N7" s="44"/>
      <c r="O7" s="44"/>
      <c r="P7" s="44" t="s">
        <v>6</v>
      </c>
      <c r="Q7" s="44"/>
      <c r="R7" s="44"/>
      <c r="S7" s="44"/>
      <c r="T7" s="44"/>
      <c r="U7" s="44"/>
      <c r="V7" s="44"/>
      <c r="W7" s="44" t="s">
        <v>15</v>
      </c>
      <c r="X7" s="44"/>
      <c r="Y7" s="44"/>
      <c r="Z7" s="44"/>
      <c r="AA7" s="44"/>
      <c r="AB7" s="44"/>
      <c r="AC7" s="44"/>
      <c r="AD7" s="44" t="s">
        <v>5</v>
      </c>
      <c r="AE7" s="44"/>
      <c r="AF7" s="44"/>
      <c r="AG7" s="44"/>
      <c r="AH7" s="44"/>
      <c r="AI7" s="44"/>
      <c r="AJ7" s="44"/>
      <c r="AK7" s="3"/>
      <c r="AL7" s="44" t="s">
        <v>16</v>
      </c>
      <c r="AM7" s="44"/>
      <c r="AN7" s="44"/>
      <c r="AO7" s="44"/>
      <c r="AP7" s="44"/>
      <c r="AQ7" s="44"/>
      <c r="AR7" s="44"/>
      <c r="AS7" s="44"/>
      <c r="AT7" s="44" t="s">
        <v>11</v>
      </c>
      <c r="AU7" s="44"/>
      <c r="AV7" s="44"/>
      <c r="AW7" s="44"/>
      <c r="AX7" s="44"/>
      <c r="AY7" s="44"/>
      <c r="AZ7" s="44"/>
      <c r="BA7" s="44"/>
      <c r="BB7" s="44" t="s">
        <v>17</v>
      </c>
      <c r="BC7" s="44"/>
      <c r="BD7" s="44"/>
      <c r="BE7" s="44"/>
      <c r="BF7" s="44"/>
      <c r="BG7" s="44"/>
      <c r="BH7" s="44"/>
      <c r="BI7" s="44"/>
      <c r="BJ7" s="3"/>
      <c r="BK7" s="3"/>
      <c r="BL7" s="15" t="s">
        <v>19</v>
      </c>
      <c r="BM7" s="16"/>
      <c r="BN7" s="16"/>
      <c r="BO7" s="16"/>
      <c r="BP7" s="16"/>
      <c r="BQ7" s="16"/>
      <c r="BR7" s="16"/>
      <c r="BS7" s="16"/>
      <c r="BT7" s="16"/>
      <c r="BU7" s="16"/>
      <c r="BV7" s="16"/>
      <c r="BW7" s="16"/>
      <c r="BX7" s="16"/>
      <c r="BY7" s="23"/>
    </row>
    <row r="8" spans="1:78" ht="18.75" customHeight="1" x14ac:dyDescent="0.2">
      <c r="A8" s="2"/>
      <c r="B8" s="45" t="str">
        <f>データ!I6</f>
        <v>法非適用</v>
      </c>
      <c r="C8" s="45"/>
      <c r="D8" s="45"/>
      <c r="E8" s="45"/>
      <c r="F8" s="45"/>
      <c r="G8" s="45"/>
      <c r="H8" s="45"/>
      <c r="I8" s="45" t="str">
        <f>データ!J6</f>
        <v>下水道事業</v>
      </c>
      <c r="J8" s="45"/>
      <c r="K8" s="45"/>
      <c r="L8" s="45"/>
      <c r="M8" s="45"/>
      <c r="N8" s="45"/>
      <c r="O8" s="45"/>
      <c r="P8" s="45" t="str">
        <f>データ!K6</f>
        <v>農業集落排水</v>
      </c>
      <c r="Q8" s="45"/>
      <c r="R8" s="45"/>
      <c r="S8" s="45"/>
      <c r="T8" s="45"/>
      <c r="U8" s="45"/>
      <c r="V8" s="45"/>
      <c r="W8" s="45" t="str">
        <f>データ!L6</f>
        <v>F2</v>
      </c>
      <c r="X8" s="45"/>
      <c r="Y8" s="45"/>
      <c r="Z8" s="45"/>
      <c r="AA8" s="45"/>
      <c r="AB8" s="45"/>
      <c r="AC8" s="45"/>
      <c r="AD8" s="46" t="str">
        <f>データ!$M$6</f>
        <v>非設置</v>
      </c>
      <c r="AE8" s="46"/>
      <c r="AF8" s="46"/>
      <c r="AG8" s="46"/>
      <c r="AH8" s="46"/>
      <c r="AI8" s="46"/>
      <c r="AJ8" s="46"/>
      <c r="AK8" s="3"/>
      <c r="AL8" s="47">
        <f>データ!S6</f>
        <v>7198</v>
      </c>
      <c r="AM8" s="47"/>
      <c r="AN8" s="47"/>
      <c r="AO8" s="47"/>
      <c r="AP8" s="47"/>
      <c r="AQ8" s="47"/>
      <c r="AR8" s="47"/>
      <c r="AS8" s="47"/>
      <c r="AT8" s="48">
        <f>データ!T6</f>
        <v>95.19</v>
      </c>
      <c r="AU8" s="48"/>
      <c r="AV8" s="48"/>
      <c r="AW8" s="48"/>
      <c r="AX8" s="48"/>
      <c r="AY8" s="48"/>
      <c r="AZ8" s="48"/>
      <c r="BA8" s="48"/>
      <c r="BB8" s="48">
        <f>データ!U6</f>
        <v>75.62</v>
      </c>
      <c r="BC8" s="48"/>
      <c r="BD8" s="48"/>
      <c r="BE8" s="48"/>
      <c r="BF8" s="48"/>
      <c r="BG8" s="48"/>
      <c r="BH8" s="48"/>
      <c r="BI8" s="48"/>
      <c r="BJ8" s="3"/>
      <c r="BK8" s="3"/>
      <c r="BL8" s="49" t="s">
        <v>12</v>
      </c>
      <c r="BM8" s="50"/>
      <c r="BN8" s="17" t="s">
        <v>21</v>
      </c>
      <c r="BO8" s="20"/>
      <c r="BP8" s="20"/>
      <c r="BQ8" s="20"/>
      <c r="BR8" s="20"/>
      <c r="BS8" s="20"/>
      <c r="BT8" s="20"/>
      <c r="BU8" s="20"/>
      <c r="BV8" s="20"/>
      <c r="BW8" s="20"/>
      <c r="BX8" s="20"/>
      <c r="BY8" s="24"/>
    </row>
    <row r="9" spans="1:78" ht="18.75" customHeight="1" x14ac:dyDescent="0.2">
      <c r="A9" s="2"/>
      <c r="B9" s="44" t="s">
        <v>23</v>
      </c>
      <c r="C9" s="44"/>
      <c r="D9" s="44"/>
      <c r="E9" s="44"/>
      <c r="F9" s="44"/>
      <c r="G9" s="44"/>
      <c r="H9" s="44"/>
      <c r="I9" s="44" t="s">
        <v>24</v>
      </c>
      <c r="J9" s="44"/>
      <c r="K9" s="44"/>
      <c r="L9" s="44"/>
      <c r="M9" s="44"/>
      <c r="N9" s="44"/>
      <c r="O9" s="44"/>
      <c r="P9" s="44" t="s">
        <v>25</v>
      </c>
      <c r="Q9" s="44"/>
      <c r="R9" s="44"/>
      <c r="S9" s="44"/>
      <c r="T9" s="44"/>
      <c r="U9" s="44"/>
      <c r="V9" s="44"/>
      <c r="W9" s="44" t="s">
        <v>28</v>
      </c>
      <c r="X9" s="44"/>
      <c r="Y9" s="44"/>
      <c r="Z9" s="44"/>
      <c r="AA9" s="44"/>
      <c r="AB9" s="44"/>
      <c r="AC9" s="44"/>
      <c r="AD9" s="44" t="s">
        <v>22</v>
      </c>
      <c r="AE9" s="44"/>
      <c r="AF9" s="44"/>
      <c r="AG9" s="44"/>
      <c r="AH9" s="44"/>
      <c r="AI9" s="44"/>
      <c r="AJ9" s="44"/>
      <c r="AK9" s="3"/>
      <c r="AL9" s="44" t="s">
        <v>31</v>
      </c>
      <c r="AM9" s="44"/>
      <c r="AN9" s="44"/>
      <c r="AO9" s="44"/>
      <c r="AP9" s="44"/>
      <c r="AQ9" s="44"/>
      <c r="AR9" s="44"/>
      <c r="AS9" s="44"/>
      <c r="AT9" s="44" t="s">
        <v>32</v>
      </c>
      <c r="AU9" s="44"/>
      <c r="AV9" s="44"/>
      <c r="AW9" s="44"/>
      <c r="AX9" s="44"/>
      <c r="AY9" s="44"/>
      <c r="AZ9" s="44"/>
      <c r="BA9" s="44"/>
      <c r="BB9" s="44" t="s">
        <v>35</v>
      </c>
      <c r="BC9" s="44"/>
      <c r="BD9" s="44"/>
      <c r="BE9" s="44"/>
      <c r="BF9" s="44"/>
      <c r="BG9" s="44"/>
      <c r="BH9" s="44"/>
      <c r="BI9" s="44"/>
      <c r="BJ9" s="3"/>
      <c r="BK9" s="3"/>
      <c r="BL9" s="51" t="s">
        <v>36</v>
      </c>
      <c r="BM9" s="52"/>
      <c r="BN9" s="18" t="s">
        <v>38</v>
      </c>
      <c r="BO9" s="21"/>
      <c r="BP9" s="21"/>
      <c r="BQ9" s="21"/>
      <c r="BR9" s="21"/>
      <c r="BS9" s="21"/>
      <c r="BT9" s="21"/>
      <c r="BU9" s="21"/>
      <c r="BV9" s="21"/>
      <c r="BW9" s="21"/>
      <c r="BX9" s="21"/>
      <c r="BY9" s="25"/>
    </row>
    <row r="10" spans="1:78" ht="18.75" customHeight="1" x14ac:dyDescent="0.2">
      <c r="A10" s="2"/>
      <c r="B10" s="48" t="str">
        <f>データ!N6</f>
        <v>-</v>
      </c>
      <c r="C10" s="48"/>
      <c r="D10" s="48"/>
      <c r="E10" s="48"/>
      <c r="F10" s="48"/>
      <c r="G10" s="48"/>
      <c r="H10" s="48"/>
      <c r="I10" s="48" t="str">
        <f>データ!O6</f>
        <v>該当数値なし</v>
      </c>
      <c r="J10" s="48"/>
      <c r="K10" s="48"/>
      <c r="L10" s="48"/>
      <c r="M10" s="48"/>
      <c r="N10" s="48"/>
      <c r="O10" s="48"/>
      <c r="P10" s="48">
        <f>データ!P6</f>
        <v>1.53</v>
      </c>
      <c r="Q10" s="48"/>
      <c r="R10" s="48"/>
      <c r="S10" s="48"/>
      <c r="T10" s="48"/>
      <c r="U10" s="48"/>
      <c r="V10" s="48"/>
      <c r="W10" s="48">
        <f>データ!Q6</f>
        <v>100</v>
      </c>
      <c r="X10" s="48"/>
      <c r="Y10" s="48"/>
      <c r="Z10" s="48"/>
      <c r="AA10" s="48"/>
      <c r="AB10" s="48"/>
      <c r="AC10" s="48"/>
      <c r="AD10" s="47">
        <f>データ!R6</f>
        <v>2920</v>
      </c>
      <c r="AE10" s="47"/>
      <c r="AF10" s="47"/>
      <c r="AG10" s="47"/>
      <c r="AH10" s="47"/>
      <c r="AI10" s="47"/>
      <c r="AJ10" s="47"/>
      <c r="AK10" s="2"/>
      <c r="AL10" s="47">
        <f>データ!V6</f>
        <v>110</v>
      </c>
      <c r="AM10" s="47"/>
      <c r="AN10" s="47"/>
      <c r="AO10" s="47"/>
      <c r="AP10" s="47"/>
      <c r="AQ10" s="47"/>
      <c r="AR10" s="47"/>
      <c r="AS10" s="47"/>
      <c r="AT10" s="48">
        <f>データ!W6</f>
        <v>0.12</v>
      </c>
      <c r="AU10" s="48"/>
      <c r="AV10" s="48"/>
      <c r="AW10" s="48"/>
      <c r="AX10" s="48"/>
      <c r="AY10" s="48"/>
      <c r="AZ10" s="48"/>
      <c r="BA10" s="48"/>
      <c r="BB10" s="48">
        <f>データ!X6</f>
        <v>916.67</v>
      </c>
      <c r="BC10" s="48"/>
      <c r="BD10" s="48"/>
      <c r="BE10" s="48"/>
      <c r="BF10" s="48"/>
      <c r="BG10" s="48"/>
      <c r="BH10" s="48"/>
      <c r="BI10" s="48"/>
      <c r="BJ10" s="2"/>
      <c r="BK10" s="2"/>
      <c r="BL10" s="53" t="s">
        <v>39</v>
      </c>
      <c r="BM10" s="54"/>
      <c r="BN10" s="19" t="s">
        <v>40</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42</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30</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43</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115</v>
      </c>
      <c r="BM16" s="71"/>
      <c r="BN16" s="71"/>
      <c r="BO16" s="71"/>
      <c r="BP16" s="71"/>
      <c r="BQ16" s="71"/>
      <c r="BR16" s="71"/>
      <c r="BS16" s="71"/>
      <c r="BT16" s="71"/>
      <c r="BU16" s="71"/>
      <c r="BV16" s="71"/>
      <c r="BW16" s="71"/>
      <c r="BX16" s="71"/>
      <c r="BY16" s="71"/>
      <c r="BZ16" s="72"/>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105</v>
      </c>
      <c r="BM47" s="71"/>
      <c r="BN47" s="71"/>
      <c r="BO47" s="71"/>
      <c r="BP47" s="71"/>
      <c r="BQ47" s="71"/>
      <c r="BR47" s="71"/>
      <c r="BS47" s="71"/>
      <c r="BT47" s="71"/>
      <c r="BU47" s="71"/>
      <c r="BV47" s="71"/>
      <c r="BW47" s="71"/>
      <c r="BX47" s="71"/>
      <c r="BY47" s="71"/>
      <c r="BZ47" s="72"/>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2">
      <c r="A60" s="2"/>
      <c r="B60" s="61" t="s">
        <v>10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9</v>
      </c>
      <c r="BM64" s="65"/>
      <c r="BN64" s="65"/>
      <c r="BO64" s="65"/>
      <c r="BP64" s="65"/>
      <c r="BQ64" s="65"/>
      <c r="BR64" s="65"/>
      <c r="BS64" s="65"/>
      <c r="BT64" s="65"/>
      <c r="BU64" s="65"/>
      <c r="BV64" s="65"/>
      <c r="BW64" s="65"/>
      <c r="BX64" s="65"/>
      <c r="BY64" s="65"/>
      <c r="BZ64" s="66"/>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109</v>
      </c>
      <c r="BM66" s="71"/>
      <c r="BN66" s="71"/>
      <c r="BO66" s="71"/>
      <c r="BP66" s="71"/>
      <c r="BQ66" s="71"/>
      <c r="BR66" s="71"/>
      <c r="BS66" s="71"/>
      <c r="BT66" s="71"/>
      <c r="BU66" s="71"/>
      <c r="BV66" s="71"/>
      <c r="BW66" s="71"/>
      <c r="BX66" s="71"/>
      <c r="BY66" s="71"/>
      <c r="BZ66" s="72"/>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2">
      <c r="C83" s="2" t="s">
        <v>44</v>
      </c>
    </row>
    <row r="84" spans="1:78" x14ac:dyDescent="0.2">
      <c r="C84" s="2"/>
    </row>
    <row r="85" spans="1:78" hidden="1" x14ac:dyDescent="0.2">
      <c r="B85" s="6" t="s">
        <v>45</v>
      </c>
      <c r="C85" s="6"/>
      <c r="D85" s="6"/>
      <c r="E85" s="6" t="s">
        <v>47</v>
      </c>
      <c r="F85" s="6" t="s">
        <v>48</v>
      </c>
      <c r="G85" s="6" t="s">
        <v>49</v>
      </c>
      <c r="H85" s="6" t="s">
        <v>0</v>
      </c>
      <c r="I85" s="6" t="s">
        <v>8</v>
      </c>
      <c r="J85" s="6" t="s">
        <v>50</v>
      </c>
      <c r="K85" s="6" t="s">
        <v>51</v>
      </c>
      <c r="L85" s="6" t="s">
        <v>34</v>
      </c>
      <c r="M85" s="6" t="s">
        <v>37</v>
      </c>
      <c r="N85" s="6" t="s">
        <v>52</v>
      </c>
      <c r="O85" s="6" t="s">
        <v>54</v>
      </c>
    </row>
    <row r="86" spans="1:78" hidden="1" x14ac:dyDescent="0.2">
      <c r="B86" s="6"/>
      <c r="C86" s="6"/>
      <c r="D86" s="6"/>
      <c r="E86" s="6" t="str">
        <f>データ!AI6</f>
        <v/>
      </c>
      <c r="F86" s="6" t="s">
        <v>41</v>
      </c>
      <c r="G86" s="6" t="s">
        <v>41</v>
      </c>
      <c r="H86" s="6" t="str">
        <f>データ!BP6</f>
        <v>【832.52】</v>
      </c>
      <c r="I86" s="6" t="str">
        <f>データ!CA6</f>
        <v>【60.94】</v>
      </c>
      <c r="J86" s="6" t="str">
        <f>データ!CL6</f>
        <v>【253.04】</v>
      </c>
      <c r="K86" s="6" t="str">
        <f>データ!CW6</f>
        <v>【54.84】</v>
      </c>
      <c r="L86" s="6" t="str">
        <f>データ!DH6</f>
        <v>【86.60】</v>
      </c>
      <c r="M86" s="6" t="s">
        <v>41</v>
      </c>
      <c r="N86" s="6" t="s">
        <v>41</v>
      </c>
      <c r="O86" s="6" t="str">
        <f>データ!EO6</f>
        <v>【0.16】</v>
      </c>
    </row>
  </sheetData>
  <sheetProtection algorithmName="SHA-512" hashValue="1ehu2SwtLUkfneByI5h77b2dmz7ldl2yBEzZU7PdFaTlad4qWpZ1i9nYBpY4jLGVXrTybG0JBm2x891Rjz3Z0g==" saltValue="OMlMaqw3bxTEQpcdjMAPsQ=="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55</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2">
      <c r="A2" s="28" t="s">
        <v>57</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2">
      <c r="A3" s="28" t="s">
        <v>20</v>
      </c>
      <c r="B3" s="30" t="s">
        <v>33</v>
      </c>
      <c r="C3" s="30" t="s">
        <v>59</v>
      </c>
      <c r="D3" s="30" t="s">
        <v>60</v>
      </c>
      <c r="E3" s="30" t="s">
        <v>4</v>
      </c>
      <c r="F3" s="30" t="s">
        <v>3</v>
      </c>
      <c r="G3" s="30" t="s">
        <v>27</v>
      </c>
      <c r="H3" s="78" t="s">
        <v>56</v>
      </c>
      <c r="I3" s="79"/>
      <c r="J3" s="79"/>
      <c r="K3" s="79"/>
      <c r="L3" s="79"/>
      <c r="M3" s="79"/>
      <c r="N3" s="79"/>
      <c r="O3" s="79"/>
      <c r="P3" s="79"/>
      <c r="Q3" s="79"/>
      <c r="R3" s="79"/>
      <c r="S3" s="79"/>
      <c r="T3" s="79"/>
      <c r="U3" s="79"/>
      <c r="V3" s="79"/>
      <c r="W3" s="79"/>
      <c r="X3" s="80"/>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2">
      <c r="A4" s="28" t="s">
        <v>61</v>
      </c>
      <c r="B4" s="31"/>
      <c r="C4" s="31"/>
      <c r="D4" s="31"/>
      <c r="E4" s="31"/>
      <c r="F4" s="31"/>
      <c r="G4" s="31"/>
      <c r="H4" s="81"/>
      <c r="I4" s="82"/>
      <c r="J4" s="82"/>
      <c r="K4" s="82"/>
      <c r="L4" s="82"/>
      <c r="M4" s="82"/>
      <c r="N4" s="82"/>
      <c r="O4" s="82"/>
      <c r="P4" s="82"/>
      <c r="Q4" s="82"/>
      <c r="R4" s="82"/>
      <c r="S4" s="82"/>
      <c r="T4" s="82"/>
      <c r="U4" s="82"/>
      <c r="V4" s="82"/>
      <c r="W4" s="82"/>
      <c r="X4" s="83"/>
      <c r="Y4" s="77" t="s">
        <v>26</v>
      </c>
      <c r="Z4" s="77"/>
      <c r="AA4" s="77"/>
      <c r="AB4" s="77"/>
      <c r="AC4" s="77"/>
      <c r="AD4" s="77"/>
      <c r="AE4" s="77"/>
      <c r="AF4" s="77"/>
      <c r="AG4" s="77"/>
      <c r="AH4" s="77"/>
      <c r="AI4" s="77"/>
      <c r="AJ4" s="77" t="s">
        <v>46</v>
      </c>
      <c r="AK4" s="77"/>
      <c r="AL4" s="77"/>
      <c r="AM4" s="77"/>
      <c r="AN4" s="77"/>
      <c r="AO4" s="77"/>
      <c r="AP4" s="77"/>
      <c r="AQ4" s="77"/>
      <c r="AR4" s="77"/>
      <c r="AS4" s="77"/>
      <c r="AT4" s="77"/>
      <c r="AU4" s="77" t="s">
        <v>29</v>
      </c>
      <c r="AV4" s="77"/>
      <c r="AW4" s="77"/>
      <c r="AX4" s="77"/>
      <c r="AY4" s="77"/>
      <c r="AZ4" s="77"/>
      <c r="BA4" s="77"/>
      <c r="BB4" s="77"/>
      <c r="BC4" s="77"/>
      <c r="BD4" s="77"/>
      <c r="BE4" s="77"/>
      <c r="BF4" s="77" t="s">
        <v>63</v>
      </c>
      <c r="BG4" s="77"/>
      <c r="BH4" s="77"/>
      <c r="BI4" s="77"/>
      <c r="BJ4" s="77"/>
      <c r="BK4" s="77"/>
      <c r="BL4" s="77"/>
      <c r="BM4" s="77"/>
      <c r="BN4" s="77"/>
      <c r="BO4" s="77"/>
      <c r="BP4" s="77"/>
      <c r="BQ4" s="77" t="s">
        <v>14</v>
      </c>
      <c r="BR4" s="77"/>
      <c r="BS4" s="77"/>
      <c r="BT4" s="77"/>
      <c r="BU4" s="77"/>
      <c r="BV4" s="77"/>
      <c r="BW4" s="77"/>
      <c r="BX4" s="77"/>
      <c r="BY4" s="77"/>
      <c r="BZ4" s="77"/>
      <c r="CA4" s="77"/>
      <c r="CB4" s="77" t="s">
        <v>62</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x14ac:dyDescent="0.2">
      <c r="A5" s="28" t="s">
        <v>70</v>
      </c>
      <c r="B5" s="32"/>
      <c r="C5" s="32"/>
      <c r="D5" s="32"/>
      <c r="E5" s="32"/>
      <c r="F5" s="32"/>
      <c r="G5" s="32"/>
      <c r="H5" s="37" t="s">
        <v>58</v>
      </c>
      <c r="I5" s="37" t="s">
        <v>71</v>
      </c>
      <c r="J5" s="37" t="s">
        <v>72</v>
      </c>
      <c r="K5" s="37" t="s">
        <v>73</v>
      </c>
      <c r="L5" s="37" t="s">
        <v>74</v>
      </c>
      <c r="M5" s="37" t="s">
        <v>5</v>
      </c>
      <c r="N5" s="37" t="s">
        <v>75</v>
      </c>
      <c r="O5" s="37" t="s">
        <v>76</v>
      </c>
      <c r="P5" s="37" t="s">
        <v>77</v>
      </c>
      <c r="Q5" s="37" t="s">
        <v>78</v>
      </c>
      <c r="R5" s="37" t="s">
        <v>79</v>
      </c>
      <c r="S5" s="37" t="s">
        <v>80</v>
      </c>
      <c r="T5" s="37" t="s">
        <v>81</v>
      </c>
      <c r="U5" s="37" t="s">
        <v>64</v>
      </c>
      <c r="V5" s="37" t="s">
        <v>82</v>
      </c>
      <c r="W5" s="37" t="s">
        <v>83</v>
      </c>
      <c r="X5" s="37" t="s">
        <v>84</v>
      </c>
      <c r="Y5" s="37" t="s">
        <v>85</v>
      </c>
      <c r="Z5" s="37" t="s">
        <v>86</v>
      </c>
      <c r="AA5" s="37" t="s">
        <v>87</v>
      </c>
      <c r="AB5" s="37" t="s">
        <v>88</v>
      </c>
      <c r="AC5" s="37" t="s">
        <v>89</v>
      </c>
      <c r="AD5" s="37" t="s">
        <v>91</v>
      </c>
      <c r="AE5" s="37" t="s">
        <v>92</v>
      </c>
      <c r="AF5" s="37" t="s">
        <v>93</v>
      </c>
      <c r="AG5" s="37" t="s">
        <v>94</v>
      </c>
      <c r="AH5" s="37" t="s">
        <v>95</v>
      </c>
      <c r="AI5" s="37" t="s">
        <v>45</v>
      </c>
      <c r="AJ5" s="37" t="s">
        <v>85</v>
      </c>
      <c r="AK5" s="37" t="s">
        <v>86</v>
      </c>
      <c r="AL5" s="37" t="s">
        <v>87</v>
      </c>
      <c r="AM5" s="37" t="s">
        <v>88</v>
      </c>
      <c r="AN5" s="37" t="s">
        <v>89</v>
      </c>
      <c r="AO5" s="37" t="s">
        <v>91</v>
      </c>
      <c r="AP5" s="37" t="s">
        <v>92</v>
      </c>
      <c r="AQ5" s="37" t="s">
        <v>93</v>
      </c>
      <c r="AR5" s="37" t="s">
        <v>94</v>
      </c>
      <c r="AS5" s="37" t="s">
        <v>95</v>
      </c>
      <c r="AT5" s="37" t="s">
        <v>90</v>
      </c>
      <c r="AU5" s="37" t="s">
        <v>85</v>
      </c>
      <c r="AV5" s="37" t="s">
        <v>86</v>
      </c>
      <c r="AW5" s="37" t="s">
        <v>87</v>
      </c>
      <c r="AX5" s="37" t="s">
        <v>88</v>
      </c>
      <c r="AY5" s="37" t="s">
        <v>89</v>
      </c>
      <c r="AZ5" s="37" t="s">
        <v>91</v>
      </c>
      <c r="BA5" s="37" t="s">
        <v>92</v>
      </c>
      <c r="BB5" s="37" t="s">
        <v>93</v>
      </c>
      <c r="BC5" s="37" t="s">
        <v>94</v>
      </c>
      <c r="BD5" s="37" t="s">
        <v>95</v>
      </c>
      <c r="BE5" s="37" t="s">
        <v>90</v>
      </c>
      <c r="BF5" s="37" t="s">
        <v>85</v>
      </c>
      <c r="BG5" s="37" t="s">
        <v>86</v>
      </c>
      <c r="BH5" s="37" t="s">
        <v>87</v>
      </c>
      <c r="BI5" s="37" t="s">
        <v>88</v>
      </c>
      <c r="BJ5" s="37" t="s">
        <v>89</v>
      </c>
      <c r="BK5" s="37" t="s">
        <v>91</v>
      </c>
      <c r="BL5" s="37" t="s">
        <v>92</v>
      </c>
      <c r="BM5" s="37" t="s">
        <v>93</v>
      </c>
      <c r="BN5" s="37" t="s">
        <v>94</v>
      </c>
      <c r="BO5" s="37" t="s">
        <v>95</v>
      </c>
      <c r="BP5" s="37" t="s">
        <v>90</v>
      </c>
      <c r="BQ5" s="37" t="s">
        <v>85</v>
      </c>
      <c r="BR5" s="37" t="s">
        <v>86</v>
      </c>
      <c r="BS5" s="37" t="s">
        <v>87</v>
      </c>
      <c r="BT5" s="37" t="s">
        <v>88</v>
      </c>
      <c r="BU5" s="37" t="s">
        <v>89</v>
      </c>
      <c r="BV5" s="37" t="s">
        <v>91</v>
      </c>
      <c r="BW5" s="37" t="s">
        <v>92</v>
      </c>
      <c r="BX5" s="37" t="s">
        <v>93</v>
      </c>
      <c r="BY5" s="37" t="s">
        <v>94</v>
      </c>
      <c r="BZ5" s="37" t="s">
        <v>95</v>
      </c>
      <c r="CA5" s="37" t="s">
        <v>90</v>
      </c>
      <c r="CB5" s="37" t="s">
        <v>85</v>
      </c>
      <c r="CC5" s="37" t="s">
        <v>86</v>
      </c>
      <c r="CD5" s="37" t="s">
        <v>87</v>
      </c>
      <c r="CE5" s="37" t="s">
        <v>88</v>
      </c>
      <c r="CF5" s="37" t="s">
        <v>89</v>
      </c>
      <c r="CG5" s="37" t="s">
        <v>91</v>
      </c>
      <c r="CH5" s="37" t="s">
        <v>92</v>
      </c>
      <c r="CI5" s="37" t="s">
        <v>93</v>
      </c>
      <c r="CJ5" s="37" t="s">
        <v>94</v>
      </c>
      <c r="CK5" s="37" t="s">
        <v>95</v>
      </c>
      <c r="CL5" s="37" t="s">
        <v>90</v>
      </c>
      <c r="CM5" s="37" t="s">
        <v>85</v>
      </c>
      <c r="CN5" s="37" t="s">
        <v>86</v>
      </c>
      <c r="CO5" s="37" t="s">
        <v>87</v>
      </c>
      <c r="CP5" s="37" t="s">
        <v>88</v>
      </c>
      <c r="CQ5" s="37" t="s">
        <v>89</v>
      </c>
      <c r="CR5" s="37" t="s">
        <v>91</v>
      </c>
      <c r="CS5" s="37" t="s">
        <v>92</v>
      </c>
      <c r="CT5" s="37" t="s">
        <v>93</v>
      </c>
      <c r="CU5" s="37" t="s">
        <v>94</v>
      </c>
      <c r="CV5" s="37" t="s">
        <v>95</v>
      </c>
      <c r="CW5" s="37" t="s">
        <v>90</v>
      </c>
      <c r="CX5" s="37" t="s">
        <v>85</v>
      </c>
      <c r="CY5" s="37" t="s">
        <v>86</v>
      </c>
      <c r="CZ5" s="37" t="s">
        <v>87</v>
      </c>
      <c r="DA5" s="37" t="s">
        <v>88</v>
      </c>
      <c r="DB5" s="37" t="s">
        <v>89</v>
      </c>
      <c r="DC5" s="37" t="s">
        <v>91</v>
      </c>
      <c r="DD5" s="37" t="s">
        <v>92</v>
      </c>
      <c r="DE5" s="37" t="s">
        <v>93</v>
      </c>
      <c r="DF5" s="37" t="s">
        <v>94</v>
      </c>
      <c r="DG5" s="37" t="s">
        <v>95</v>
      </c>
      <c r="DH5" s="37" t="s">
        <v>90</v>
      </c>
      <c r="DI5" s="37" t="s">
        <v>85</v>
      </c>
      <c r="DJ5" s="37" t="s">
        <v>86</v>
      </c>
      <c r="DK5" s="37" t="s">
        <v>87</v>
      </c>
      <c r="DL5" s="37" t="s">
        <v>88</v>
      </c>
      <c r="DM5" s="37" t="s">
        <v>89</v>
      </c>
      <c r="DN5" s="37" t="s">
        <v>91</v>
      </c>
      <c r="DO5" s="37" t="s">
        <v>92</v>
      </c>
      <c r="DP5" s="37" t="s">
        <v>93</v>
      </c>
      <c r="DQ5" s="37" t="s">
        <v>94</v>
      </c>
      <c r="DR5" s="37" t="s">
        <v>95</v>
      </c>
      <c r="DS5" s="37" t="s">
        <v>90</v>
      </c>
      <c r="DT5" s="37" t="s">
        <v>85</v>
      </c>
      <c r="DU5" s="37" t="s">
        <v>86</v>
      </c>
      <c r="DV5" s="37" t="s">
        <v>87</v>
      </c>
      <c r="DW5" s="37" t="s">
        <v>88</v>
      </c>
      <c r="DX5" s="37" t="s">
        <v>89</v>
      </c>
      <c r="DY5" s="37" t="s">
        <v>91</v>
      </c>
      <c r="DZ5" s="37" t="s">
        <v>92</v>
      </c>
      <c r="EA5" s="37" t="s">
        <v>93</v>
      </c>
      <c r="EB5" s="37" t="s">
        <v>94</v>
      </c>
      <c r="EC5" s="37" t="s">
        <v>95</v>
      </c>
      <c r="ED5" s="37" t="s">
        <v>90</v>
      </c>
      <c r="EE5" s="37" t="s">
        <v>85</v>
      </c>
      <c r="EF5" s="37" t="s">
        <v>86</v>
      </c>
      <c r="EG5" s="37" t="s">
        <v>87</v>
      </c>
      <c r="EH5" s="37" t="s">
        <v>88</v>
      </c>
      <c r="EI5" s="37" t="s">
        <v>89</v>
      </c>
      <c r="EJ5" s="37" t="s">
        <v>91</v>
      </c>
      <c r="EK5" s="37" t="s">
        <v>92</v>
      </c>
      <c r="EL5" s="37" t="s">
        <v>93</v>
      </c>
      <c r="EM5" s="37" t="s">
        <v>94</v>
      </c>
      <c r="EN5" s="37" t="s">
        <v>95</v>
      </c>
      <c r="EO5" s="37" t="s">
        <v>90</v>
      </c>
    </row>
    <row r="6" spans="1:145" s="27" customFormat="1" x14ac:dyDescent="0.2">
      <c r="A6" s="28" t="s">
        <v>96</v>
      </c>
      <c r="B6" s="33">
        <f t="shared" ref="B6:X6" si="1">B7</f>
        <v>2020</v>
      </c>
      <c r="C6" s="33">
        <f t="shared" si="1"/>
        <v>453838</v>
      </c>
      <c r="D6" s="33">
        <f t="shared" si="1"/>
        <v>47</v>
      </c>
      <c r="E6" s="33">
        <f t="shared" si="1"/>
        <v>17</v>
      </c>
      <c r="F6" s="33">
        <f t="shared" si="1"/>
        <v>5</v>
      </c>
      <c r="G6" s="33">
        <f t="shared" si="1"/>
        <v>0</v>
      </c>
      <c r="H6" s="33" t="str">
        <f t="shared" si="1"/>
        <v>宮崎県　綾町</v>
      </c>
      <c r="I6" s="33" t="str">
        <f t="shared" si="1"/>
        <v>法非適用</v>
      </c>
      <c r="J6" s="33" t="str">
        <f t="shared" si="1"/>
        <v>下水道事業</v>
      </c>
      <c r="K6" s="33" t="str">
        <f t="shared" si="1"/>
        <v>農業集落排水</v>
      </c>
      <c r="L6" s="33" t="str">
        <f t="shared" si="1"/>
        <v>F2</v>
      </c>
      <c r="M6" s="33" t="str">
        <f t="shared" si="1"/>
        <v>非設置</v>
      </c>
      <c r="N6" s="38" t="str">
        <f t="shared" si="1"/>
        <v>-</v>
      </c>
      <c r="O6" s="38" t="str">
        <f t="shared" si="1"/>
        <v>該当数値なし</v>
      </c>
      <c r="P6" s="38">
        <f t="shared" si="1"/>
        <v>1.53</v>
      </c>
      <c r="Q6" s="38">
        <f t="shared" si="1"/>
        <v>100</v>
      </c>
      <c r="R6" s="38">
        <f t="shared" si="1"/>
        <v>2920</v>
      </c>
      <c r="S6" s="38">
        <f t="shared" si="1"/>
        <v>7198</v>
      </c>
      <c r="T6" s="38">
        <f t="shared" si="1"/>
        <v>95.19</v>
      </c>
      <c r="U6" s="38">
        <f t="shared" si="1"/>
        <v>75.62</v>
      </c>
      <c r="V6" s="38">
        <f t="shared" si="1"/>
        <v>110</v>
      </c>
      <c r="W6" s="38">
        <f t="shared" si="1"/>
        <v>0.12</v>
      </c>
      <c r="X6" s="38">
        <f t="shared" si="1"/>
        <v>916.67</v>
      </c>
      <c r="Y6" s="42">
        <f t="shared" ref="Y6:AH6" si="2">IF(Y7="",NA(),Y7)</f>
        <v>68.83</v>
      </c>
      <c r="Z6" s="42">
        <f t="shared" si="2"/>
        <v>43.99</v>
      </c>
      <c r="AA6" s="42">
        <f t="shared" si="2"/>
        <v>56.62</v>
      </c>
      <c r="AB6" s="42">
        <f t="shared" si="2"/>
        <v>59.4</v>
      </c>
      <c r="AC6" s="42">
        <f t="shared" si="2"/>
        <v>58.71</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639.29999999999995</v>
      </c>
      <c r="BG6" s="42">
        <f t="shared" si="5"/>
        <v>582.77</v>
      </c>
      <c r="BH6" s="42">
        <f t="shared" si="5"/>
        <v>514.83000000000004</v>
      </c>
      <c r="BI6" s="42">
        <f t="shared" si="5"/>
        <v>446.06</v>
      </c>
      <c r="BJ6" s="42">
        <f t="shared" si="5"/>
        <v>364.19</v>
      </c>
      <c r="BK6" s="42">
        <f t="shared" si="5"/>
        <v>974.93</v>
      </c>
      <c r="BL6" s="42">
        <f t="shared" si="5"/>
        <v>855.8</v>
      </c>
      <c r="BM6" s="42">
        <f t="shared" si="5"/>
        <v>789.46</v>
      </c>
      <c r="BN6" s="42">
        <f t="shared" si="5"/>
        <v>826.83</v>
      </c>
      <c r="BO6" s="42">
        <f t="shared" si="5"/>
        <v>867.83</v>
      </c>
      <c r="BP6" s="38" t="str">
        <f>IF(BP7="","",IF(BP7="-","【-】","【"&amp;SUBSTITUTE(TEXT(BP7,"#,##0.00"),"-","△")&amp;"】"))</f>
        <v>【832.52】</v>
      </c>
      <c r="BQ6" s="42">
        <f t="shared" ref="BQ6:BZ6" si="6">IF(BQ7="",NA(),BQ7)</f>
        <v>45.23</v>
      </c>
      <c r="BR6" s="42">
        <f t="shared" si="6"/>
        <v>44.55</v>
      </c>
      <c r="BS6" s="42">
        <f t="shared" si="6"/>
        <v>57.76</v>
      </c>
      <c r="BT6" s="42">
        <f t="shared" si="6"/>
        <v>60.72</v>
      </c>
      <c r="BU6" s="42">
        <f t="shared" si="6"/>
        <v>54.48</v>
      </c>
      <c r="BV6" s="42">
        <f t="shared" si="6"/>
        <v>55.32</v>
      </c>
      <c r="BW6" s="42">
        <f t="shared" si="6"/>
        <v>59.8</v>
      </c>
      <c r="BX6" s="42">
        <f t="shared" si="6"/>
        <v>57.77</v>
      </c>
      <c r="BY6" s="42">
        <f t="shared" si="6"/>
        <v>57.31</v>
      </c>
      <c r="BZ6" s="42">
        <f t="shared" si="6"/>
        <v>57.08</v>
      </c>
      <c r="CA6" s="38" t="str">
        <f>IF(CA7="","",IF(CA7="-","【-】","【"&amp;SUBSTITUTE(TEXT(CA7,"#,##0.00"),"-","△")&amp;"】"))</f>
        <v>【60.94】</v>
      </c>
      <c r="CB6" s="42">
        <f t="shared" ref="CB6:CK6" si="7">IF(CB7="",NA(),CB7)</f>
        <v>146.91999999999999</v>
      </c>
      <c r="CC6" s="42">
        <f t="shared" si="7"/>
        <v>149.99</v>
      </c>
      <c r="CD6" s="42">
        <f t="shared" si="7"/>
        <v>150</v>
      </c>
      <c r="CE6" s="42">
        <f t="shared" si="7"/>
        <v>150</v>
      </c>
      <c r="CF6" s="42">
        <f t="shared" si="7"/>
        <v>203.33</v>
      </c>
      <c r="CG6" s="42">
        <f t="shared" si="7"/>
        <v>283.17</v>
      </c>
      <c r="CH6" s="42">
        <f t="shared" si="7"/>
        <v>263.76</v>
      </c>
      <c r="CI6" s="42">
        <f t="shared" si="7"/>
        <v>274.35000000000002</v>
      </c>
      <c r="CJ6" s="42">
        <f t="shared" si="7"/>
        <v>273.52</v>
      </c>
      <c r="CK6" s="42">
        <f t="shared" si="7"/>
        <v>274.99</v>
      </c>
      <c r="CL6" s="38" t="str">
        <f>IF(CL7="","",IF(CL7="-","【-】","【"&amp;SUBSTITUTE(TEXT(CL7,"#,##0.00"),"-","△")&amp;"】"))</f>
        <v>【253.04】</v>
      </c>
      <c r="CM6" s="42">
        <f t="shared" ref="CM6:CV6" si="8">IF(CM7="",NA(),CM7)</f>
        <v>106.71</v>
      </c>
      <c r="CN6" s="42">
        <f t="shared" si="8"/>
        <v>127.21</v>
      </c>
      <c r="CO6" s="42">
        <f t="shared" si="8"/>
        <v>98.94</v>
      </c>
      <c r="CP6" s="42">
        <f t="shared" si="8"/>
        <v>95.05</v>
      </c>
      <c r="CQ6" s="42">
        <f t="shared" si="8"/>
        <v>78.8</v>
      </c>
      <c r="CR6" s="42">
        <f t="shared" si="8"/>
        <v>60.65</v>
      </c>
      <c r="CS6" s="42">
        <f t="shared" si="8"/>
        <v>51.75</v>
      </c>
      <c r="CT6" s="42">
        <f t="shared" si="8"/>
        <v>50.68</v>
      </c>
      <c r="CU6" s="42">
        <f t="shared" si="8"/>
        <v>50.14</v>
      </c>
      <c r="CV6" s="42">
        <f t="shared" si="8"/>
        <v>54.83</v>
      </c>
      <c r="CW6" s="38" t="str">
        <f>IF(CW7="","",IF(CW7="-","【-】","【"&amp;SUBSTITUTE(TEXT(CW7,"#,##0.00"),"-","△")&amp;"】"))</f>
        <v>【54.84】</v>
      </c>
      <c r="CX6" s="42">
        <f t="shared" ref="CX6:DG6" si="9">IF(CX7="",NA(),CX7)</f>
        <v>100</v>
      </c>
      <c r="CY6" s="42">
        <f t="shared" si="9"/>
        <v>100</v>
      </c>
      <c r="CZ6" s="42">
        <f t="shared" si="9"/>
        <v>100</v>
      </c>
      <c r="DA6" s="42">
        <f t="shared" si="9"/>
        <v>100</v>
      </c>
      <c r="DB6" s="42">
        <f t="shared" si="9"/>
        <v>100</v>
      </c>
      <c r="DC6" s="42">
        <f t="shared" si="9"/>
        <v>84.58</v>
      </c>
      <c r="DD6" s="42">
        <f t="shared" si="9"/>
        <v>84.84</v>
      </c>
      <c r="DE6" s="42">
        <f t="shared" si="9"/>
        <v>84.86</v>
      </c>
      <c r="DF6" s="42">
        <f t="shared" si="9"/>
        <v>84.98</v>
      </c>
      <c r="DG6" s="42">
        <f t="shared" si="9"/>
        <v>84.7</v>
      </c>
      <c r="DH6" s="38" t="str">
        <f>IF(DH7="","",IF(DH7="-","【-】","【"&amp;SUBSTITUTE(TEXT(DH7,"#,##0.00"),"-","△")&amp;"】"))</f>
        <v>【86.60】</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2.0499999999999998</v>
      </c>
      <c r="EK6" s="42">
        <f t="shared" si="12"/>
        <v>0.01</v>
      </c>
      <c r="EL6" s="42">
        <f t="shared" si="12"/>
        <v>0.01</v>
      </c>
      <c r="EM6" s="42">
        <f t="shared" si="12"/>
        <v>0.02</v>
      </c>
      <c r="EN6" s="42">
        <f t="shared" si="12"/>
        <v>0.25</v>
      </c>
      <c r="EO6" s="38" t="str">
        <f>IF(EO7="","",IF(EO7="-","【-】","【"&amp;SUBSTITUTE(TEXT(EO7,"#,##0.00"),"-","△")&amp;"】"))</f>
        <v>【0.16】</v>
      </c>
    </row>
    <row r="7" spans="1:145" s="27" customFormat="1" x14ac:dyDescent="0.2">
      <c r="A7" s="28"/>
      <c r="B7" s="34">
        <v>2020</v>
      </c>
      <c r="C7" s="34">
        <v>453838</v>
      </c>
      <c r="D7" s="34">
        <v>47</v>
      </c>
      <c r="E7" s="34">
        <v>17</v>
      </c>
      <c r="F7" s="34">
        <v>5</v>
      </c>
      <c r="G7" s="34">
        <v>0</v>
      </c>
      <c r="H7" s="34" t="s">
        <v>18</v>
      </c>
      <c r="I7" s="34" t="s">
        <v>97</v>
      </c>
      <c r="J7" s="34" t="s">
        <v>98</v>
      </c>
      <c r="K7" s="34" t="s">
        <v>99</v>
      </c>
      <c r="L7" s="34" t="s">
        <v>100</v>
      </c>
      <c r="M7" s="34" t="s">
        <v>101</v>
      </c>
      <c r="N7" s="39" t="s">
        <v>41</v>
      </c>
      <c r="O7" s="39" t="s">
        <v>102</v>
      </c>
      <c r="P7" s="39">
        <v>1.53</v>
      </c>
      <c r="Q7" s="39">
        <v>100</v>
      </c>
      <c r="R7" s="39">
        <v>2920</v>
      </c>
      <c r="S7" s="39">
        <v>7198</v>
      </c>
      <c r="T7" s="39">
        <v>95.19</v>
      </c>
      <c r="U7" s="39">
        <v>75.62</v>
      </c>
      <c r="V7" s="39">
        <v>110</v>
      </c>
      <c r="W7" s="39">
        <v>0.12</v>
      </c>
      <c r="X7" s="39">
        <v>916.67</v>
      </c>
      <c r="Y7" s="39">
        <v>68.83</v>
      </c>
      <c r="Z7" s="39">
        <v>43.99</v>
      </c>
      <c r="AA7" s="39">
        <v>56.62</v>
      </c>
      <c r="AB7" s="39">
        <v>59.4</v>
      </c>
      <c r="AC7" s="39">
        <v>58.71</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639.29999999999995</v>
      </c>
      <c r="BG7" s="39">
        <v>582.77</v>
      </c>
      <c r="BH7" s="39">
        <v>514.83000000000004</v>
      </c>
      <c r="BI7" s="39">
        <v>446.06</v>
      </c>
      <c r="BJ7" s="39">
        <v>364.19</v>
      </c>
      <c r="BK7" s="39">
        <v>974.93</v>
      </c>
      <c r="BL7" s="39">
        <v>855.8</v>
      </c>
      <c r="BM7" s="39">
        <v>789.46</v>
      </c>
      <c r="BN7" s="39">
        <v>826.83</v>
      </c>
      <c r="BO7" s="39">
        <v>867.83</v>
      </c>
      <c r="BP7" s="39">
        <v>832.52</v>
      </c>
      <c r="BQ7" s="39">
        <v>45.23</v>
      </c>
      <c r="BR7" s="39">
        <v>44.55</v>
      </c>
      <c r="BS7" s="39">
        <v>57.76</v>
      </c>
      <c r="BT7" s="39">
        <v>60.72</v>
      </c>
      <c r="BU7" s="39">
        <v>54.48</v>
      </c>
      <c r="BV7" s="39">
        <v>55.32</v>
      </c>
      <c r="BW7" s="39">
        <v>59.8</v>
      </c>
      <c r="BX7" s="39">
        <v>57.77</v>
      </c>
      <c r="BY7" s="39">
        <v>57.31</v>
      </c>
      <c r="BZ7" s="39">
        <v>57.08</v>
      </c>
      <c r="CA7" s="39">
        <v>60.94</v>
      </c>
      <c r="CB7" s="39">
        <v>146.91999999999999</v>
      </c>
      <c r="CC7" s="39">
        <v>149.99</v>
      </c>
      <c r="CD7" s="39">
        <v>150</v>
      </c>
      <c r="CE7" s="39">
        <v>150</v>
      </c>
      <c r="CF7" s="39">
        <v>203.33</v>
      </c>
      <c r="CG7" s="39">
        <v>283.17</v>
      </c>
      <c r="CH7" s="39">
        <v>263.76</v>
      </c>
      <c r="CI7" s="39">
        <v>274.35000000000002</v>
      </c>
      <c r="CJ7" s="39">
        <v>273.52</v>
      </c>
      <c r="CK7" s="39">
        <v>274.99</v>
      </c>
      <c r="CL7" s="39">
        <v>253.04</v>
      </c>
      <c r="CM7" s="39">
        <v>106.71</v>
      </c>
      <c r="CN7" s="39">
        <v>127.21</v>
      </c>
      <c r="CO7" s="39">
        <v>98.94</v>
      </c>
      <c r="CP7" s="39">
        <v>95.05</v>
      </c>
      <c r="CQ7" s="39">
        <v>78.8</v>
      </c>
      <c r="CR7" s="39">
        <v>60.65</v>
      </c>
      <c r="CS7" s="39">
        <v>51.75</v>
      </c>
      <c r="CT7" s="39">
        <v>50.68</v>
      </c>
      <c r="CU7" s="39">
        <v>50.14</v>
      </c>
      <c r="CV7" s="39">
        <v>54.83</v>
      </c>
      <c r="CW7" s="39">
        <v>54.84</v>
      </c>
      <c r="CX7" s="39">
        <v>100</v>
      </c>
      <c r="CY7" s="39">
        <v>100</v>
      </c>
      <c r="CZ7" s="39">
        <v>100</v>
      </c>
      <c r="DA7" s="39">
        <v>100</v>
      </c>
      <c r="DB7" s="39">
        <v>100</v>
      </c>
      <c r="DC7" s="39">
        <v>84.58</v>
      </c>
      <c r="DD7" s="39">
        <v>84.84</v>
      </c>
      <c r="DE7" s="39">
        <v>84.86</v>
      </c>
      <c r="DF7" s="39">
        <v>84.98</v>
      </c>
      <c r="DG7" s="39">
        <v>84.7</v>
      </c>
      <c r="DH7" s="39">
        <v>86.6</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2.0499999999999998</v>
      </c>
      <c r="EK7" s="39">
        <v>0.01</v>
      </c>
      <c r="EL7" s="39">
        <v>0.01</v>
      </c>
      <c r="EM7" s="39">
        <v>0.02</v>
      </c>
      <c r="EN7" s="39">
        <v>0.25</v>
      </c>
      <c r="EO7" s="39">
        <v>0.16</v>
      </c>
    </row>
    <row r="8" spans="1:145"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2">
      <c r="A9" s="29"/>
      <c r="B9" s="29" t="s">
        <v>103</v>
      </c>
      <c r="C9" s="29" t="s">
        <v>104</v>
      </c>
      <c r="D9" s="29" t="s">
        <v>106</v>
      </c>
      <c r="E9" s="29" t="s">
        <v>107</v>
      </c>
      <c r="F9" s="29" t="s">
        <v>108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2">
      <c r="A10" s="29" t="s">
        <v>33</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2">
      <c r="B11">
        <v>4</v>
      </c>
      <c r="C11">
        <v>3</v>
      </c>
      <c r="D11">
        <v>2</v>
      </c>
      <c r="E11">
        <v>1</v>
      </c>
      <c r="F11">
        <v>0</v>
      </c>
      <c r="G11" t="s">
        <v>110</v>
      </c>
    </row>
    <row r="12" spans="1:145" x14ac:dyDescent="0.2">
      <c r="B12">
        <v>1</v>
      </c>
      <c r="C12">
        <v>1</v>
      </c>
      <c r="D12">
        <v>1</v>
      </c>
      <c r="E12">
        <v>1</v>
      </c>
      <c r="F12">
        <v>2</v>
      </c>
      <c r="G12" t="s">
        <v>111</v>
      </c>
    </row>
    <row r="13" spans="1:145" x14ac:dyDescent="0.2">
      <c r="B13" t="s">
        <v>112</v>
      </c>
      <c r="C13" t="s">
        <v>112</v>
      </c>
      <c r="D13" t="s">
        <v>112</v>
      </c>
      <c r="E13" t="s">
        <v>113</v>
      </c>
      <c r="F13" t="s">
        <v>113</v>
      </c>
      <c r="G13" t="s">
        <v>114</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2021-12-03T08:03:32Z</dcterms:created>
  <dcterms:modified xsi:type="dcterms:W3CDTF">2022-02-21T05:03:42Z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2022-02-15T06:25:34Z</vt:filetime>
  </property>
</Properties>
</file>