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3農集排\"/>
    </mc:Choice>
  </mc:AlternateContent>
  <xr:revisionPtr revIDLastSave="0" documentId="13_ncr:1_{24772A5C-EF08-49D7-9A75-162B88890569}" xr6:coauthVersionLast="47" xr6:coauthVersionMax="47" xr10:uidLastSave="{00000000-0000-0000-0000-000000000000}"/>
  <workbookProtection workbookAlgorithmName="SHA-512" workbookHashValue="zXM8h0itHJJJSHgUN8O4ZWGq1LeaAjN0inWeVNFU0huh7I3CH+JF4nds1aC2GhjGfpny+tX7dPOf9g4b2hlmMA==" workbookSaltValue="HgdHZHtNpf/Cv94IiIM5M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D10" i="4"/>
  <c r="I10" i="4"/>
  <c r="AT8"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<sst xmlns="http://schemas.openxmlformats.org/spreadsheetml/2006/main" count="236" uniqueCount="120">
  <si>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</si>
  <si>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</si>
  <si>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</si>
  <si>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</si>
  <si>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</si>
  <si>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</si>
  <si>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</si>
  <si>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</si>
  <si>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</si>
  <si>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</si>
  <si>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</si>
  <si>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</si>
  <si>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</si>
  <si>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</si>
  <si>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</si>
  <si>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</si>
  <si>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</si>
  <si>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</si>
  <si>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</si>
  <si>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</si>
  <si>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</si>
  <si>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</si>
  <si>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</si>
  <si>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</si>
  <si>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</si>
  <si>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</si>
  <si>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</si>
  <si>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</si>
  <si>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</si>
  <si>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</si>
  <si>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</si>
  <si>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</si>
  <si>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</si>
  <si>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</si>
  <si>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</si>
  <si>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</si>
  <si>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</si>
  <si>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</si>
  <si>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</si>
  <si>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</si>
  <si>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</si>
  <si>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</si>
  <si>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</si>
  <si>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</si>
  <si>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</si>
  <si>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</si>
  <si>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</si>
  <si>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</si>
  <si>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</si>
  <si>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</si>
  <si>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</si>
  <si>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</si>
  <si>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</si>
  <si>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</si>
  <si>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</si>
  <si>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</si>
  <si>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</si>
  <si>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</si>
  <si>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</si>
  <si>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</si>
  <si>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</si>
  <si>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</si>
  <si>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</si>
  <si>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</si>
  <si>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</si>
  <si>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</si>
  <si>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</si>
  <si>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</si>
  <si>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</si>
  <si>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</si>
  <si>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</si>
  <si>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</si>
  <si>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</si>
  <si>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</si>
  <si>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</si>
  <si>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</si>
  <si>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</si>
  <si>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</si>
  <si>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</si>
  <si>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</si>
  <si>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</si>
  <si>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</si>
  <si>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</si>
  <si>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</si>
  <si>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</si>
  <si>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</si>
  <si>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</si>
  <si>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</si>
  <si>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</si>
  <si>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</si>
  <si>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</si>
  <si>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</si>
  <si>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</si>
  <si>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</si>
  <si>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</si>
  <si>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</si>
  <si>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</si>
  <si>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</si>
  <si>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</si>
  <si>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</si>
  <si>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</si>
  <si>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</si>
  <si>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</si>
  <si>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</si>
  <si>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</si>
  <si>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</si>
  <si>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</si>
  <si>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</si>
  <si>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</si>
  <si>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</si>
  <si>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</si>
  <si>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</si>
  <si>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</si>
  <si>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</si>
  <si>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</si>
  <si>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</si>
  <si>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</si>
  <si>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地形的要因などにより中継ポンプ等の設備投資が多い施設である。これから経営の健全性を保つために、平成２８年度に策定した経営戦略の改訂と併せながら、今後の処理区域人口の減少を見据え、維持管理費に見合った料金改定や最良な設備規模及び処理方法を検討していきたい。</t>
    <phoneticPr fontId="4"/>
  </si>
  <si>
    <t>　施設運用開始から２０年経過し、中継ポンプや計装盤等の設備更新の時期が近くなっている。
　中継ポンプについては予備のポンプを準備し、故障した際の対応準備は整えているが、その他の故障等についてはその都度修繕の対応をしている。
　今後経年化が進めば管渠の計画的な更新も行っていく必要がある。</t>
    <rPh sb="22" eb="24">
      <t>ケイソウ</t>
    </rPh>
    <rPh sb="24" eb="25">
      <t>バン</t>
    </rPh>
    <rPh sb="35" eb="36">
      <t>チカ</t>
    </rPh>
    <phoneticPr fontId="4"/>
  </si>
  <si>
    <t>　本町の農業集落排水事業は、比較的小規模な施設のため、利用者及び維持費のわずかな増減が各比率に大きく反映されるが、収益的収支比率や経費回収率は１００％前後の水準で推移しているので経営の健全性は概ね確保できている。
　企業債残高対事業規模比率は、全国平均や類似団体と比べ低率だが、依然として財源の大半を一般会計に依存していることから、自立性の高い経営見直しが求められる。　
　施設の老朽化に伴う修繕料の増額により、経費回収率は１００％を下回った。施設の維持費用については概ね料金収入で賄えている状況だが、企業債償還については一般会計からの繰入による事業運営となっている。
　施設利用率については、平均値を下回る状況が続いているが、過疎化等により利用率が低下していると予想される。
　水洗化率は全国平均を上回り、類似団体と比べても高い水準にある。今後普及促進等を行い、さらに水洗化率の向上を図りたい。
　料金については、水道使用料と併せて将来的には改定を検討する必要があると思われる。</t>
    <rPh sb="30" eb="31">
      <t>オヨ</t>
    </rPh>
    <rPh sb="187" eb="189">
      <t>シセツ</t>
    </rPh>
    <rPh sb="190" eb="193">
      <t>ロウキュウカ</t>
    </rPh>
    <rPh sb="194" eb="195">
      <t>トモナ</t>
    </rPh>
    <rPh sb="196" eb="198">
      <t>シュウゼン</t>
    </rPh>
    <rPh sb="198" eb="199">
      <t>リョウ</t>
    </rPh>
    <rPh sb="200" eb="202">
      <t>ゾウガク</t>
    </rPh>
    <rPh sb="217" eb="219">
      <t>シタマワ</t>
    </rPh>
    <rPh sb="234" eb="235">
      <t>オオム</t>
    </rPh>
    <rPh sb="314" eb="31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</si>
</sst>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93-4D46-A9D7-15537BD0EA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393-4D46-A9D7-15537BD0EA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53.52</c:v>
                </c:pt>
                <c:pt idx="1">
                  <c:v>47.18</c:v>
                </c:pt>
                <c:pt idx="2">
                  <c:v>45.77</c:v>
                </c:pt>
                <c:pt idx="3">
                  <c:v>46.48</c:v>
                </c:pt>
                <c:pt idx="4">
                  <c:v>47.18</c:v>
                </c:pt>
              </c:numCache>
            </c:numRef>
          </c:val>
          <c:extLst>
            <c:ext xmlns:c16="http://schemas.microsoft.com/office/drawing/2014/chart" uri="{C3380CC4-5D6E-409C-BE32-E72D297353CC}">
              <c16:uniqueId val="{00000000-EBB4-4C47-AEC4-7522E08993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BB4-4C47-AEC4-7522E08993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90.75</c:v>
                </c:pt>
                <c:pt idx="1">
                  <c:v>96.08</c:v>
                </c:pt>
                <c:pt idx="2">
                  <c:v>96.14</c:v>
                </c:pt>
                <c:pt idx="3">
                  <c:v>96.02</c:v>
                </c:pt>
                <c:pt idx="4">
                  <c:v>98.35</c:v>
                </c:pt>
              </c:numCache>
            </c:numRef>
          </c:val>
          <c:extLst>
            <c:ext xmlns:c16="http://schemas.microsoft.com/office/drawing/2014/chart" uri="{C3380CC4-5D6E-409C-BE32-E72D297353CC}">
              <c16:uniqueId val="{00000000-D6CB-4A23-8EB8-4AE95317AF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6CB-4A23-8EB8-4AE95317AF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99.04</c:v>
                </c:pt>
                <c:pt idx="1">
                  <c:v>99.61</c:v>
                </c:pt>
                <c:pt idx="2">
                  <c:v>98.18</c:v>
                </c:pt>
                <c:pt idx="3">
                  <c:v>100.69</c:v>
                </c:pt>
                <c:pt idx="4">
                  <c:v>100.45</c:v>
                </c:pt>
              </c:numCache>
            </c:numRef>
          </c:val>
          <c:extLst>
            <c:ext xmlns:c16="http://schemas.microsoft.com/office/drawing/2014/chart" uri="{C3380CC4-5D6E-409C-BE32-E72D297353CC}">
              <c16:uniqueId val="{00000000-CA0C-4B7C-BF1F-8894CB5ECF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0C-4B7C-BF1F-8894CB5ECF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AE-407D-95A8-E5CF419147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AE-407D-95A8-E5CF419147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B0-4B97-8BF8-09808F7B9D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B0-4B97-8BF8-09808F7B9D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E9-4F6F-A716-6BA090DDCE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E9-4F6F-A716-6BA090DDCE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56-49BA-B2BA-9B40194D18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56-49BA-B2BA-9B40194D18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355.23</c:v>
                </c:pt>
                <c:pt idx="1">
                  <c:v>273.81</c:v>
                </c:pt>
                <c:pt idx="2">
                  <c:v>221.35</c:v>
                </c:pt>
                <c:pt idx="3">
                  <c:v>82.92</c:v>
                </c:pt>
                <c:pt idx="4" formatCode="#,##0.00;&quot;△&quot;#,##0.00">
                  <c:v>0</c:v>
                </c:pt>
              </c:numCache>
            </c:numRef>
          </c:val>
          <c:extLst>
            <c:ext xmlns:c16="http://schemas.microsoft.com/office/drawing/2014/chart" uri="{C3380CC4-5D6E-409C-BE32-E72D297353CC}">
              <c16:uniqueId val="{00000000-2C22-4BC0-B89B-16CB170065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C22-4BC0-B89B-16CB170065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102.34</c:v>
                </c:pt>
                <c:pt idx="1">
                  <c:v>100</c:v>
                </c:pt>
                <c:pt idx="2">
                  <c:v>100</c:v>
                </c:pt>
                <c:pt idx="3">
                  <c:v>100.08</c:v>
                </c:pt>
                <c:pt idx="4">
                  <c:v>93.5</c:v>
                </c:pt>
              </c:numCache>
            </c:numRef>
          </c:val>
          <c:extLst>
            <c:ext xmlns:c16="http://schemas.microsoft.com/office/drawing/2014/chart" uri="{C3380CC4-5D6E-409C-BE32-E72D297353CC}">
              <c16:uniqueId val="{00000000-5A68-4E07-BE91-8E87B172A8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5A68-4E07-BE91-8E87B172A8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209.73</c:v>
                </c:pt>
                <c:pt idx="1">
                  <c:v>243.84</c:v>
                </c:pt>
                <c:pt idx="2">
                  <c:v>255.03</c:v>
                </c:pt>
                <c:pt idx="3">
                  <c:v>249.6</c:v>
                </c:pt>
                <c:pt idx="4">
                  <c:v>273.07</c:v>
                </c:pt>
              </c:numCache>
            </c:numRef>
          </c:val>
          <c:extLst>
            <c:ext xmlns:c16="http://schemas.microsoft.com/office/drawing/2014/chart" uri="{C3380CC4-5D6E-409C-BE32-E72D297353CC}">
              <c16:uniqueId val="{00000000-6785-44E6-AAE5-88410B07DF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785-44E6-AAE5-88410B07DF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日之影町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3844</v>
      </c>
      <c r="AM8" s="51"/>
      <c r="AN8" s="51"/>
      <c r="AO8" s="51"/>
      <c r="AP8" s="51"/>
      <c r="AQ8" s="51"/>
      <c r="AR8" s="51"/>
      <c r="AS8" s="51"/>
      <c r="AT8" s="46">
        <f>データ!T6</f>
        <v>277.67</v>
      </c>
      <c r="AU8" s="46"/>
      <c r="AV8" s="46"/>
      <c r="AW8" s="46"/>
      <c r="AX8" s="46"/>
      <c r="AY8" s="46"/>
      <c r="AZ8" s="46"/>
      <c r="BA8" s="46"/>
      <c r="BB8" s="46">
        <f>データ!U6</f>
        <v>13.84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6.39</v>
      </c>
      <c r="Q10" s="46"/>
      <c r="R10" s="46"/>
      <c r="S10" s="46"/>
      <c r="T10" s="46"/>
      <c r="U10" s="46"/>
      <c r="V10" s="46"/>
      <c r="W10" s="46">
        <f>データ!Q6</f>
        <v>100</v>
      </c>
      <c r="X10" s="46"/>
      <c r="Y10" s="46"/>
      <c r="Z10" s="46"/>
      <c r="AA10" s="46"/>
      <c r="AB10" s="46"/>
      <c r="AC10" s="46"/>
      <c r="AD10" s="51">
        <f>データ!R6</f>
        <v>3352</v>
      </c>
      <c r="AE10" s="51"/>
      <c r="AF10" s="51"/>
      <c r="AG10" s="51"/>
      <c r="AH10" s="51"/>
      <c r="AI10" s="51"/>
      <c r="AJ10" s="51"/>
      <c r="AK10" s="2"/>
      <c r="AL10" s="51">
        <f>データ!V6</f>
        <v>242</v>
      </c>
      <c r="AM10" s="51"/>
      <c r="AN10" s="51"/>
      <c r="AO10" s="51"/>
      <c r="AP10" s="51"/>
      <c r="AQ10" s="51"/>
      <c r="AR10" s="51"/>
      <c r="AS10" s="51"/>
      <c r="AT10" s="46">
        <f>データ!W6</f>
        <v>0.12</v>
      </c>
      <c r="AU10" s="46"/>
      <c r="AV10" s="46"/>
      <c r="AW10" s="46"/>
      <c r="AX10" s="46"/>
      <c r="AY10" s="46"/>
      <c r="AZ10" s="46"/>
      <c r="BA10" s="46"/>
      <c r="BB10" s="46">
        <f>データ!X6</f>
        <v>2016.67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kSFbmvZW7J8ldhl4jhbhM+mF28EE5QVUHUzVBe73s3zsm0KESllJxf4wciwyAnosxaaXjj7aRVcBDtNZ0L6kFA==" saltValue="M1/vYZXbZjhudml6msi08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454427</v>
      </c>
      <c r="D6" s="33">
        <f t="shared" si="3"/>
        <v>47</v>
      </c>
      <c r="E6" s="33">
        <f t="shared" si="3"/>
        <v>17</v>
      </c>
      <c r="F6" s="33">
        <f t="shared" si="3"/>
        <v>5</v>
      </c>
      <c r="G6" s="33">
        <f t="shared" si="3"/>
        <v>0</v>
      </c>
      <c r="H6" s="33" t="str">
        <f t="shared" si="3"/>
        <v>宮崎県　日之影町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6.39</v>
      </c>
      <c r="Q6" s="34">
        <f t="shared" si="3"/>
        <v>100</v>
      </c>
      <c r="R6" s="34">
        <f t="shared" si="3"/>
        <v>3352</v>
      </c>
      <c r="S6" s="34">
        <f t="shared" si="3"/>
        <v>3844</v>
      </c>
      <c r="T6" s="34">
        <f t="shared" si="3"/>
        <v>277.67</v>
      </c>
      <c r="U6" s="34">
        <f t="shared" si="3"/>
        <v>13.84</v>
      </c>
      <c r="V6" s="34">
        <f t="shared" si="3"/>
        <v>242</v>
      </c>
      <c r="W6" s="34">
        <f t="shared" si="3"/>
        <v>0.12</v>
      </c>
      <c r="X6" s="34">
        <f t="shared" si="3"/>
        <v>2016.67</v>
      </c>
      <c r="Y6" s="35">
        <f>IF(Y7="",NA(),Y7)</f>
        <v>99.04</v>
      </c>
      <c r="Z6" s="35">
        <f t="shared" ref="Z6:AH6" si="4">IF(Z7="",NA(),Z7)</f>
        <v>99.61</v>
      </c>
      <c r="AA6" s="35">
        <f t="shared" si="4"/>
        <v>98.18</v>
      </c>
      <c r="AB6" s="35">
        <f t="shared" si="4"/>
        <v>100.69</v>
      </c>
      <c r="AC6" s="35">
        <f t="shared" si="4"/>
        <v>100.45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355.23</v>
      </c>
      <c r="BG6" s="35">
        <f t="shared" ref="BG6:BO6" si="7">IF(BG7="",NA(),BG7)</f>
        <v>273.81</v>
      </c>
      <c r="BH6" s="35">
        <f t="shared" si="7"/>
        <v>221.35</v>
      </c>
      <c r="BI6" s="35">
        <f t="shared" si="7"/>
        <v>82.92</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102.34</v>
      </c>
      <c r="BR6" s="35">
        <f t="shared" ref="BR6:BZ6" si="8">IF(BR7="",NA(),BR7)</f>
        <v>100</v>
      </c>
      <c r="BS6" s="35">
        <f t="shared" si="8"/>
        <v>100</v>
      </c>
      <c r="BT6" s="35">
        <f t="shared" si="8"/>
        <v>100.08</v>
      </c>
      <c r="BU6" s="35">
        <f t="shared" si="8"/>
        <v>93.5</v>
      </c>
      <c r="BV6" s="35">
        <f t="shared" si="8"/>
        <v>55.32</v>
      </c>
      <c r="BW6" s="35">
        <f t="shared" si="8"/>
        <v>59.8</v>
      </c>
      <c r="BX6" s="35">
        <f t="shared" si="8"/>
        <v>57.77</v>
      </c>
      <c r="BY6" s="35">
        <f t="shared" si="8"/>
        <v>57.31</v>
      </c>
      <c r="BZ6" s="35">
        <f t="shared" si="8"/>
        <v>57.08</v>
      </c>
      <c r="CA6" s="34" t="str">
        <f>IF(CA7="","",IF(CA7="-","【-】","【"&amp;SUBSTITUTE(TEXT(CA7,"#,##0.00"),"-","△")&amp;"】"))</f>
        <v>【60.94】</v>
      </c>
      <c r="CB6" s="35">
        <f>IF(CB7="",NA(),CB7)</f>
        <v>209.73</v>
      </c>
      <c r="CC6" s="35">
        <f t="shared" ref="CC6:CK6" si="9">IF(CC7="",NA(),CC7)</f>
        <v>243.84</v>
      </c>
      <c r="CD6" s="35">
        <f t="shared" si="9"/>
        <v>255.03</v>
      </c>
      <c r="CE6" s="35">
        <f t="shared" si="9"/>
        <v>249.6</v>
      </c>
      <c r="CF6" s="35">
        <f t="shared" si="9"/>
        <v>273.07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53.52</v>
      </c>
      <c r="CN6" s="35">
        <f t="shared" ref="CN6:CV6" si="10">IF(CN7="",NA(),CN7)</f>
        <v>47.18</v>
      </c>
      <c r="CO6" s="35">
        <f t="shared" si="10"/>
        <v>45.77</v>
      </c>
      <c r="CP6" s="35">
        <f t="shared" si="10"/>
        <v>46.48</v>
      </c>
      <c r="CQ6" s="35">
        <f t="shared" si="10"/>
        <v>47.18</v>
      </c>
      <c r="CR6" s="35">
        <f t="shared" si="10"/>
        <v>60.65</v>
      </c>
      <c r="CS6" s="35">
        <f t="shared" si="10"/>
        <v>51.75</v>
      </c>
      <c r="CT6" s="35">
        <f t="shared" si="10"/>
        <v>50.68</v>
      </c>
      <c r="CU6" s="35">
        <f t="shared" si="10"/>
        <v>50.14</v>
      </c>
      <c r="CV6" s="35">
        <f t="shared" si="10"/>
        <v>54.83</v>
      </c>
      <c r="CW6" s="34" t="str">
        <f>IF(CW7="","",IF(CW7="-","【-】","【"&amp;SUBSTITUTE(TEXT(CW7,"#,##0.00"),"-","△")&amp;"】"))</f>
        <v>【54.84】</v>
      </c>
      <c r="CX6" s="35">
        <f>IF(CX7="",NA(),CX7)</f>
        <v>90.75</v>
      </c>
      <c r="CY6" s="35">
        <f t="shared" ref="CY6:DG6" si="11">IF(CY7="",NA(),CY7)</f>
        <v>96.08</v>
      </c>
      <c r="CZ6" s="35">
        <f t="shared" si="11"/>
        <v>96.14</v>
      </c>
      <c r="DA6" s="35">
        <f t="shared" si="11"/>
        <v>96.02</v>
      </c>
      <c r="DB6" s="35">
        <f t="shared" si="11"/>
        <v>98.35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454427</v>
      </c>
      <c r="D7" s="37">
        <v>47</v>
      </c>
      <c r="E7" s="37">
        <v>17</v>
      </c>
      <c r="F7" s="37">
        <v>5</v>
      </c>
      <c r="G7" s="37">
        <v>0</v>
      </c>
      <c r="H7" s="37" t="s">
        <v>98</v>
      </c>
      <c r="I7" s="37" t="s">
        <v>99</v>
      </c>
      <c r="J7" s="37" t="s">
        <v>100</v>
      </c>
      <c r="K7" s="37" t="s">
        <v>101</v>
      </c>
      <c r="L7" s="37" t="s">
        <v>102</v>
      </c>
      <c r="M7" s="37" t="s">
        <v>103</v>
      </c>
      <c r="N7" s="38" t="s">
        <v>104</v>
      </c>
      <c r="O7" s="38" t="s">
        <v>105</v>
      </c>
      <c r="P7" s="38">
        <v>6.39</v>
      </c>
      <c r="Q7" s="38">
        <v>100</v>
      </c>
      <c r="R7" s="38">
        <v>3352</v>
      </c>
      <c r="S7" s="38">
        <v>3844</v>
      </c>
      <c r="T7" s="38">
        <v>277.67</v>
      </c>
      <c r="U7" s="38">
        <v>13.84</v>
      </c>
      <c r="V7" s="38">
        <v>242</v>
      </c>
      <c r="W7" s="38">
        <v>0.12</v>
      </c>
      <c r="X7" s="38">
        <v>2016.67</v>
      </c>
      <c r="Y7" s="38">
        <v>99.04</v>
      </c>
      <c r="Z7" s="38">
        <v>99.61</v>
      </c>
      <c r="AA7" s="38">
        <v>98.18</v>
      </c>
      <c r="AB7" s="38">
        <v>100.69</v>
      </c>
      <c r="AC7" s="38">
        <v>100.45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355.23</v>
      </c>
      <c r="BG7" s="38">
        <v>273.81</v>
      </c>
      <c r="BH7" s="38">
        <v>221.35</v>
      </c>
      <c r="BI7" s="38">
        <v>82.92</v>
      </c>
      <c r="BJ7" s="38">
        <v>0</v>
      </c>
      <c r="BK7" s="38">
        <v>974.93</v>
      </c>
      <c r="BL7" s="38">
        <v>855.8</v>
      </c>
      <c r="BM7" s="38">
        <v>789.46</v>
      </c>
      <c r="BN7" s="38">
        <v>826.83</v>
      </c>
      <c r="BO7" s="38">
        <v>867.83</v>
      </c>
      <c r="BP7" s="38">
        <v>832.52</v>
      </c>
      <c r="BQ7" s="38">
        <v>102.34</v>
      </c>
      <c r="BR7" s="38">
        <v>100</v>
      </c>
      <c r="BS7" s="38">
        <v>100</v>
      </c>
      <c r="BT7" s="38">
        <v>100.08</v>
      </c>
      <c r="BU7" s="38">
        <v>93.5</v>
      </c>
      <c r="BV7" s="38">
        <v>55.32</v>
      </c>
      <c r="BW7" s="38">
        <v>59.8</v>
      </c>
      <c r="BX7" s="38">
        <v>57.77</v>
      </c>
      <c r="BY7" s="38">
        <v>57.31</v>
      </c>
      <c r="BZ7" s="38">
        <v>57.08</v>
      </c>
      <c r="CA7" s="38">
        <v>60.94</v>
      </c>
      <c r="CB7" s="38">
        <v>209.73</v>
      </c>
      <c r="CC7" s="38">
        <v>243.84</v>
      </c>
      <c r="CD7" s="38">
        <v>255.03</v>
      </c>
      <c r="CE7" s="38">
        <v>249.6</v>
      </c>
      <c r="CF7" s="38">
        <v>273.07</v>
      </c>
      <c r="CG7" s="38">
        <v>283.17</v>
      </c>
      <c r="CH7" s="38">
        <v>263.76</v>
      </c>
      <c r="CI7" s="38">
        <v>274.35000000000002</v>
      </c>
      <c r="CJ7" s="38">
        <v>273.52</v>
      </c>
      <c r="CK7" s="38">
        <v>274.99</v>
      </c>
      <c r="CL7" s="38">
        <v>253.04</v>
      </c>
      <c r="CM7" s="38">
        <v>53.52</v>
      </c>
      <c r="CN7" s="38">
        <v>47.18</v>
      </c>
      <c r="CO7" s="38">
        <v>45.77</v>
      </c>
      <c r="CP7" s="38">
        <v>46.48</v>
      </c>
      <c r="CQ7" s="38">
        <v>47.18</v>
      </c>
      <c r="CR7" s="38">
        <v>60.65</v>
      </c>
      <c r="CS7" s="38">
        <v>51.75</v>
      </c>
      <c r="CT7" s="38">
        <v>50.68</v>
      </c>
      <c r="CU7" s="38">
        <v>50.14</v>
      </c>
      <c r="CV7" s="38">
        <v>54.83</v>
      </c>
      <c r="CW7" s="38">
        <v>54.84</v>
      </c>
      <c r="CX7" s="38">
        <v>90.75</v>
      </c>
      <c r="CY7" s="38">
        <v>96.08</v>
      </c>
      <c r="CZ7" s="38">
        <v>96.14</v>
      </c>
      <c r="DA7" s="38">
        <v>96.02</v>
      </c>
      <c r="DB7" s="38">
        <v>98.35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2022-01-26T00:20:01Z</cp:lastPrinted>
  <dcterms:created xsi:type="dcterms:W3CDTF">2021-12-03T08:03:35Z</dcterms:created>
  <dcterms:modified xsi:type="dcterms:W3CDTF">2022-02-21T05:04:07Z</dcterms:modified>
  <cp:category/>
</cp:coreProperties>
</file>