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A70DB3E3-D4EF-4272-A29E-250B22648026}" xr6:coauthVersionLast="47" xr6:coauthVersionMax="47" xr10:uidLastSave="{00000000-0000-0000-0000-000000000000}"/>
  <workbookProtection workbookAlgorithmName="SHA-512" workbookHashValue="VuJiFvYeVQA3jv+RBiNLpCjykYd4Fyo9j3NsVDi7HhBaL5zDmyasa7yd7diPNrrCiQ8kDWhUNdwiOqytz3WBQA==" workbookSaltValue="xWsVIK0agazCrOM/FFCWC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P10" i="4" s="1"/>
  <c r="O6" i="5"/>
  <c r="I10" i="4" s="1"/>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B10" i="4"/>
  <c r="W8" i="4"/>
  <c r="I8" i="4"/>
  <c r="B8"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<sst xmlns="http://schemas.openxmlformats.org/spreadsheetml/2006/main" count="228" uniqueCount="114">
  <si>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</si>
  <si>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</si>
  <si>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</si>
  <si>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</si>
  <si>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</si>
  <si>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</si>
  <si>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</si>
  <si>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</si>
  <si>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</si>
  <si>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</si>
  <si>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</si>
  <si>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</si>
  <si>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</si>
  <si>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</si>
  <si>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</si>
  <si>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</si>
  <si>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</si>
  <si>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</si>
  <si>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</si>
  <si>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</si>
  <si>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</si>
  <si>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</si>
  <si>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</si>
  <si>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</si>
  <si>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</si>
  <si>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</si>
  <si>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</si>
  <si>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</si>
  <si>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</si>
  <si>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</si>
  <si>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</si>
  <si>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</si>
  <si>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</si>
  <si>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</si>
  <si>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</si>
  <si>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</si>
  <si>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</si>
  <si>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</si>
  <si>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</si>
  <si>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</si>
  <si>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</si>
  <si>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</si>
  <si>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</si>
  <si>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</si>
  <si>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</si>
  <si>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</si>
  <si>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</si>
  <si>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</si>
  <si>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</si>
  <si>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</si>
  <si>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</si>
  <si>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</si>
  <si>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</si>
  <si>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</si>
  <si>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</si>
  <si>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</si>
  <si>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</si>
  <si>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</si>
  <si>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</si>
  <si>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</si>
  <si>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</si>
  <si>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</si>
  <si>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</si>
  <si>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</si>
  <si>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</si>
  <si>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</si>
  <si>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</si>
  <si>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</si>
  <si>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</si>
  <si>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</si>
  <si>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</si>
  <si>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</si>
  <si>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</si>
  <si>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</si>
  <si>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</si>
  <si>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</si>
  <si>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</si>
  <si>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</si>
  <si>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</si>
  <si>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</si>
  <si>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</si>
  <si>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</si>
  <si>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</si>
  <si>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</si>
  <si>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</si>
  <si>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</si>
  <si>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</si>
  <si>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</si>
  <si>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</si>
  <si>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</si>
  <si>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</si>
  <si>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</si>
  <si>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都城市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</si>
  <si>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</si>
  <si>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</si>
  <si>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</si>
  <si>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</si>
  <si>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</si>
  <si>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</si>
  <si>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</si>
  <si>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</si>
  <si>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</si>
  <si>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</si>
  <si>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</si>
  <si>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</si>
  <si>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</si>
  <si>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</si>
  <si>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</si>
  <si>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</si>
  <si>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</si>
  <si>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</si>
  <si>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経営については、現在まで概ね健全な数値を保持し、適正な状況を継続してきました。
　しかし、給水人口の減少や節水型家電の普及などを背景に、給水収益は年々減少傾向にある一方、老朽施設の更新や耐震化など施設投資の需要は増加していくなど厳しい状況を迎えていることから、更なる経営の効率化に努めていきます。
　また、施設投資については、限られた財源の中で計画的かつ効率的に推進していくために、施設の長寿命化対策やアセットマネジメントの活用を図っていく必要があります。
　今後、経営戦略に基づき、更なる効率的な事業運営に努めていきます。</t>
    <rPh sb="131" eb="132">
      <t>サラ</t>
    </rPh>
    <rPh sb="134" eb="136">
      <t>ケイエイ</t>
    </rPh>
    <rPh sb="137" eb="140">
      <t>コウリツカ</t>
    </rPh>
    <rPh sb="141" eb="142">
      <t>ツト</t>
    </rPh>
    <rPh sb="231" eb="233">
      <t>コンゴ</t>
    </rPh>
    <rPh sb="239" eb="240">
      <t>モト</t>
    </rPh>
    <rPh sb="243" eb="244">
      <t>サラ</t>
    </rPh>
    <rPh sb="246" eb="249">
      <t>コウリツテキ</t>
    </rPh>
    <rPh sb="250" eb="252">
      <t>ジギョウ</t>
    </rPh>
    <rPh sb="252" eb="254">
      <t>ウンエイ</t>
    </rPh>
    <rPh sb="255" eb="256">
      <t>ツト</t>
    </rPh>
    <phoneticPr fontId="4"/>
  </si>
  <si>
    <r>
      <t>　「有形固定資産減価償却率」が昨年度より0.76ポイント上昇し、「管路経年化率」が年々増加傾向にあり、施設の老朽化が進んでいます。また、「管路更新率」は類似団体と比較して低いことから、管路の更新投資の実施状況は遅れている状態です。
　現在まで行ってきた漏水調査や老朽管の計画更新を継続しつつ、アセットマネジメントに基づき、大規模な老朽施設の更新についても計画的に推進していき</t>
    </r>
    <r>
      <rPr>
        <sz val="11"/>
        <rFont val="ＭＳ ゴシック"/>
        <family val="3"/>
        <charset val="128"/>
      </rPr>
      <t>ます。</t>
    </r>
    <rPh sb="15" eb="18">
      <t>サクネンド</t>
    </rPh>
    <rPh sb="28" eb="30">
      <t>ジョウショウ</t>
    </rPh>
    <rPh sb="76" eb="78">
      <t>ルイジ</t>
    </rPh>
    <rPh sb="78" eb="80">
      <t>ダンタイ</t>
    </rPh>
    <rPh sb="81" eb="83">
      <t>ヒカク</t>
    </rPh>
    <rPh sb="85" eb="86">
      <t>ヒク</t>
    </rPh>
    <phoneticPr fontId="4"/>
  </si>
  <si>
    <r>
      <t>　経常損益については、「経常収支比率」が100％以上を維持しており、収支状況が黒字であることを示して</t>
    </r>
    <r>
      <rPr>
        <sz val="11"/>
        <rFont val="ＭＳ ゴシック"/>
        <family val="3"/>
        <charset val="128"/>
      </rPr>
      <t>います。</t>
    </r>
    <r>
      <rPr>
        <sz val="11"/>
        <color theme="1"/>
        <rFont val="ＭＳ ゴシック"/>
        <family val="3"/>
        <charset val="128"/>
      </rPr>
      <t>「料金回収率」は昨年度に引続き100％以上を維持しています。
　「流動比率」については、常に200％を超えて推移しており、十分な支払能力があることを示しています。昨年度、類似団体の平均値を下回りましたが、現金預金の増加及び未払金の減少により今年度は上回りました。しかし、事業費は増加しているため、資金確保に向けた取組みがより一層重要な課題となります。
　「企業債残高対給水収益比率」については、施設の統合事業による事業費の増加に伴い、企業債を活用したことから昨年度より27.56ポイント上昇しました。類似団体の平均を上回る状況にありますが、今後の統廃合事業等の大規模事業に向けて企業債の適切な活用を図</t>
    </r>
    <r>
      <rPr>
        <sz val="11"/>
        <rFont val="ＭＳ ゴシック"/>
        <family val="3"/>
        <charset val="128"/>
      </rPr>
      <t>ります。</t>
    </r>
    <r>
      <rPr>
        <sz val="11"/>
        <color theme="1"/>
        <rFont val="ＭＳ ゴシック"/>
        <family val="3"/>
        <charset val="128"/>
      </rPr>
      <t xml:space="preserve">
　「給水原価」は、類似団体より低い状況にあります。経年を比較しても概ね安定しており、費用の効率性は図られている状態ですが、今後も更新投資等にあてる財源の確保のため、更なる経営の効率化に努めていきます。「施設利用率」は類似団体の平均を上回って推移しており適正な規模と考えられます。
　「有収率」は昨年度より1.21ポイント上昇しました。これは大きな漏水箇所がなく、早期に発見修理ができたことで漏水量が減少したものです。今後も漏水調査や老朽管更新等により「有収率」の向上に努め、供給した配水量の効率性を高めていきます。</t>
    </r>
    <rPh sb="62" eb="65">
      <t>サクネンド</t>
    </rPh>
    <rPh sb="66" eb="67">
      <t>ヒ</t>
    </rPh>
    <rPh sb="67" eb="68">
      <t>ツヅ</t>
    </rPh>
    <rPh sb="73" eb="75">
      <t>イジョウ</t>
    </rPh>
    <rPh sb="76" eb="78">
      <t>イジ</t>
    </rPh>
    <rPh sb="98" eb="99">
      <t>ツネ</t>
    </rPh>
    <rPh sb="108" eb="110">
      <t>スイイ</t>
    </rPh>
    <rPh sb="115" eb="117">
      <t>ジュウブン</t>
    </rPh>
    <rPh sb="118" eb="120">
      <t>シハラ</t>
    </rPh>
    <rPh sb="120" eb="122">
      <t>ノウリョク</t>
    </rPh>
    <rPh sb="128" eb="129">
      <t>シメ</t>
    </rPh>
    <rPh sb="135" eb="138">
      <t>サクネンド</t>
    </rPh>
    <rPh sb="139" eb="141">
      <t>ルイジ</t>
    </rPh>
    <rPh sb="141" eb="143">
      <t>ダンタイ</t>
    </rPh>
    <rPh sb="144" eb="147">
      <t>ヘイキンチ</t>
    </rPh>
    <rPh sb="148" eb="150">
      <t>シタマワ</t>
    </rPh>
    <rPh sb="156" eb="158">
      <t>ゲンキン</t>
    </rPh>
    <rPh sb="158" eb="160">
      <t>ヨキン</t>
    </rPh>
    <rPh sb="161" eb="163">
      <t>ゾウカ</t>
    </rPh>
    <rPh sb="163" eb="164">
      <t>オヨ</t>
    </rPh>
    <rPh sb="165" eb="168">
      <t>ミバライキン</t>
    </rPh>
    <rPh sb="169" eb="171">
      <t>ゲンショウ</t>
    </rPh>
    <rPh sb="174" eb="177">
      <t>コンネンド</t>
    </rPh>
    <rPh sb="178" eb="180">
      <t>ウワマワ</t>
    </rPh>
    <rPh sb="189" eb="192">
      <t>ジギョウヒ</t>
    </rPh>
    <rPh sb="193" eb="195">
      <t>ゾウカ</t>
    </rPh>
    <rPh sb="202" eb="204">
      <t>シキン</t>
    </rPh>
    <rPh sb="204" eb="206">
      <t>カクホ</t>
    </rPh>
    <rPh sb="207" eb="208">
      <t>ム</t>
    </rPh>
    <rPh sb="210" eb="211">
      <t>ト</t>
    </rPh>
    <rPh sb="211" eb="212">
      <t>ク</t>
    </rPh>
    <rPh sb="216" eb="218">
      <t>イッソウ</t>
    </rPh>
    <rPh sb="218" eb="220">
      <t>ジュウヨウ</t>
    </rPh>
    <rPh sb="221" eb="223">
      <t>カダイ</t>
    </rPh>
    <rPh sb="251" eb="253">
      <t>シセツ</t>
    </rPh>
    <rPh sb="254" eb="256">
      <t>トウゴウ</t>
    </rPh>
    <rPh sb="256" eb="258">
      <t>ジギョウ</t>
    </rPh>
    <rPh sb="261" eb="264">
      <t>ジギョウヒ</t>
    </rPh>
    <rPh sb="265" eb="267">
      <t>ゾウカ</t>
    </rPh>
    <rPh sb="268" eb="269">
      <t>トモナ</t>
    </rPh>
    <rPh sb="271" eb="273">
      <t>キギョウ</t>
    </rPh>
    <rPh sb="273" eb="274">
      <t>サイ</t>
    </rPh>
    <rPh sb="275" eb="277">
      <t>カツヨウ</t>
    </rPh>
    <rPh sb="283" eb="286">
      <t>サクネンド</t>
    </rPh>
    <rPh sb="297" eb="299">
      <t>ジョウショウ</t>
    </rPh>
    <rPh sb="327" eb="330">
      <t>トウハイゴウ</t>
    </rPh>
    <rPh sb="330" eb="332">
      <t>ジギョウ</t>
    </rPh>
    <rPh sb="332" eb="333">
      <t>トウ</t>
    </rPh>
    <rPh sb="333" eb="334">
      <t>トウ</t>
    </rPh>
    <rPh sb="341" eb="342">
      <t>ム</t>
    </rPh>
    <rPh sb="441" eb="442">
      <t>サラ</t>
    </rPh>
    <rPh sb="444" eb="446">
      <t>ケイエイ</t>
    </rPh>
    <rPh sb="447" eb="450">
      <t>コウリツカ</t>
    </rPh>
    <rPh sb="468" eb="470">
      <t>ルイジ</t>
    </rPh>
    <rPh sb="470" eb="472">
      <t>ダンタイ</t>
    </rPh>
    <rPh sb="473" eb="475">
      <t>ヘイキン</t>
    </rPh>
    <rPh sb="476" eb="478">
      <t>ウワマワ</t>
    </rPh>
    <rPh sb="480" eb="482">
      <t>スイイ</t>
    </rPh>
    <rPh sb="491" eb="492">
      <t>カンガ</t>
    </rPh>
    <rPh sb="506" eb="509">
      <t>サクネンド</t>
    </rPh>
    <rPh sb="519" eb="521">
      <t>ジョウショウ</t>
    </rPh>
    <rPh sb="529" eb="530">
      <t>オオ</t>
    </rPh>
    <rPh sb="532" eb="534">
      <t>ロウスイ</t>
    </rPh>
    <rPh sb="534" eb="536">
      <t>カショ</t>
    </rPh>
    <rPh sb="540" eb="542">
      <t>ソウキ</t>
    </rPh>
    <rPh sb="543" eb="545">
      <t>ハッケン</t>
    </rPh>
    <rPh sb="545" eb="547">
      <t>シュウリ</t>
    </rPh>
    <rPh sb="554" eb="556">
      <t>ロウスイ</t>
    </rPh>
    <rPh sb="567" eb="569">
      <t>コンゴ</t>
    </rPh>
    <rPh sb="579" eb="580">
      <t>トウ</t>
    </rPh>
    <rPh sb="597" eb="599">
      <t>キョウキュウ</t>
    </rPh>
    <rPh sb="601" eb="603">
      <t>ハイスイ</t>
    </rPh>
    <rPh sb="603" eb="604">
      <t>リョウ</t>
    </rPh>
    <rPh sb="607" eb="60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</si>
</sst>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0.17</c:v>
                </c:pt>
                <c:pt idx="1">
                  <c:v>0.13</c:v>
                </c:pt>
                <c:pt idx="2">
                  <c:v>0.48</c:v>
                </c:pt>
                <c:pt idx="3">
                  <c:v>0.62</c:v>
                </c:pt>
                <c:pt idx="4">
                  <c:v>0.52</c:v>
                </c:pt>
              </c:numCache>
            </c:numRef>
          </c:val>
          <c:extLst>
            <c:ext xmlns:c16="http://schemas.microsoft.com/office/drawing/2014/chart" uri="{C3380CC4-5D6E-409C-BE32-E72D297353CC}">
              <c16:uniqueId val="{00000000-057B-4330-A376-CF7A201B5A4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057B-4330-A376-CF7A201B5A4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78.58</c:v>
                </c:pt>
                <c:pt idx="1">
                  <c:v>81.48</c:v>
                </c:pt>
                <c:pt idx="2">
                  <c:v>80.069999999999993</c:v>
                </c:pt>
                <c:pt idx="3">
                  <c:v>79.98</c:v>
                </c:pt>
                <c:pt idx="4">
                  <c:v>79.709999999999994</c:v>
                </c:pt>
              </c:numCache>
            </c:numRef>
          </c:val>
          <c:extLst>
            <c:ext xmlns:c16="http://schemas.microsoft.com/office/drawing/2014/chart" uri="{C3380CC4-5D6E-409C-BE32-E72D297353CC}">
              <c16:uniqueId val="{00000000-ABA6-4D25-BCFC-C3EF2EDAAAF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ABA6-4D25-BCFC-C3EF2EDAAAF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88.04</c:v>
                </c:pt>
                <c:pt idx="1">
                  <c:v>88.21</c:v>
                </c:pt>
                <c:pt idx="2">
                  <c:v>88.66</c:v>
                </c:pt>
                <c:pt idx="3">
                  <c:v>87.72</c:v>
                </c:pt>
                <c:pt idx="4">
                  <c:v>88.93</c:v>
                </c:pt>
              </c:numCache>
            </c:numRef>
          </c:val>
          <c:extLst>
            <c:ext xmlns:c16="http://schemas.microsoft.com/office/drawing/2014/chart" uri="{C3380CC4-5D6E-409C-BE32-E72D297353CC}">
              <c16:uniqueId val="{00000000-7FD2-4759-89DE-CFE3519D80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7FD2-4759-89DE-CFE3519D80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112.59</c:v>
                </c:pt>
                <c:pt idx="1">
                  <c:v>112.34</c:v>
                </c:pt>
                <c:pt idx="2">
                  <c:v>109.07</c:v>
                </c:pt>
                <c:pt idx="3">
                  <c:v>111.51</c:v>
                </c:pt>
                <c:pt idx="4">
                  <c:v>110.37</c:v>
                </c:pt>
              </c:numCache>
            </c:numRef>
          </c:val>
          <c:extLst>
            <c:ext xmlns:c16="http://schemas.microsoft.com/office/drawing/2014/chart" uri="{C3380CC4-5D6E-409C-BE32-E72D297353CC}">
              <c16:uniqueId val="{00000000-7564-487D-B2BB-4BB0BB12037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7564-487D-B2BB-4BB0BB12037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48.43</c:v>
                </c:pt>
                <c:pt idx="1">
                  <c:v>49.47</c:v>
                </c:pt>
                <c:pt idx="2">
                  <c:v>50.39</c:v>
                </c:pt>
                <c:pt idx="3">
                  <c:v>48.66</c:v>
                </c:pt>
                <c:pt idx="4">
                  <c:v>49.42</c:v>
                </c:pt>
              </c:numCache>
            </c:numRef>
          </c:val>
          <c:extLst>
            <c:ext xmlns:c16="http://schemas.microsoft.com/office/drawing/2014/chart" uri="{C3380CC4-5D6E-409C-BE32-E72D297353CC}">
              <c16:uniqueId val="{00000000-F2BF-4DCF-BE0F-283A6D1585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F2BF-4DCF-BE0F-283A6D1585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16.36</c:v>
                </c:pt>
                <c:pt idx="1">
                  <c:v>16.38</c:v>
                </c:pt>
                <c:pt idx="2">
                  <c:v>20.16</c:v>
                </c:pt>
                <c:pt idx="3">
                  <c:v>20.84</c:v>
                </c:pt>
                <c:pt idx="4">
                  <c:v>22.77</c:v>
                </c:pt>
              </c:numCache>
            </c:numRef>
          </c:val>
          <c:extLst>
            <c:ext xmlns:c16="http://schemas.microsoft.com/office/drawing/2014/chart" uri="{C3380CC4-5D6E-409C-BE32-E72D297353CC}">
              <c16:uniqueId val="{00000000-13C3-44B7-ADAE-F50266F7AC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13C3-44B7-ADAE-F50266F7AC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D-4F83-A484-2FD44383690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4EDD-4F83-A484-2FD44383690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408.09</c:v>
                </c:pt>
                <c:pt idx="1">
                  <c:v>514.80999999999995</c:v>
                </c:pt>
                <c:pt idx="2">
                  <c:v>405.95</c:v>
                </c:pt>
                <c:pt idx="3">
                  <c:v>279.44</c:v>
                </c:pt>
                <c:pt idx="4">
                  <c:v>342.11</c:v>
                </c:pt>
              </c:numCache>
            </c:numRef>
          </c:val>
          <c:extLst>
            <c:ext xmlns:c16="http://schemas.microsoft.com/office/drawing/2014/chart" uri="{C3380CC4-5D6E-409C-BE32-E72D297353CC}">
              <c16:uniqueId val="{00000000-0E09-4AFB-ACE1-8B4CAE1C4FD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0E09-4AFB-ACE1-8B4CAE1C4FD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437.09</c:v>
                </c:pt>
                <c:pt idx="1">
                  <c:v>437.23</c:v>
                </c:pt>
                <c:pt idx="2">
                  <c:v>437.09</c:v>
                </c:pt>
                <c:pt idx="3">
                  <c:v>468.2</c:v>
                </c:pt>
                <c:pt idx="4">
                  <c:v>495.76</c:v>
                </c:pt>
              </c:numCache>
            </c:numRef>
          </c:val>
          <c:extLst>
            <c:ext xmlns:c16="http://schemas.microsoft.com/office/drawing/2014/chart" uri="{C3380CC4-5D6E-409C-BE32-E72D297353CC}">
              <c16:uniqueId val="{00000000-B303-45A2-A51E-6719E32A14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B303-45A2-A51E-6719E32A14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103.54</c:v>
                </c:pt>
                <c:pt idx="1">
                  <c:v>105.68</c:v>
                </c:pt>
                <c:pt idx="2">
                  <c:v>98.87</c:v>
                </c:pt>
                <c:pt idx="3">
                  <c:v>106.66</c:v>
                </c:pt>
                <c:pt idx="4">
                  <c:v>104.19</c:v>
                </c:pt>
              </c:numCache>
            </c:numRef>
          </c:val>
          <c:extLst>
            <c:ext xmlns:c16="http://schemas.microsoft.com/office/drawing/2014/chart" uri="{C3380CC4-5D6E-409C-BE32-E72D297353CC}">
              <c16:uniqueId val="{00000000-CC4D-435B-863B-435122D7549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CC4D-435B-863B-435122D7549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125</c:v>
                </c:pt>
                <c:pt idx="1">
                  <c:v>122.12</c:v>
                </c:pt>
                <c:pt idx="2">
                  <c:v>130.47</c:v>
                </c:pt>
                <c:pt idx="3">
                  <c:v>120.78</c:v>
                </c:pt>
                <c:pt idx="4">
                  <c:v>122.97</c:v>
                </c:pt>
              </c:numCache>
            </c:numRef>
          </c:val>
          <c:extLst>
            <c:ext xmlns:c16="http://schemas.microsoft.com/office/drawing/2014/chart" uri="{C3380CC4-5D6E-409C-BE32-E72D297353CC}">
              <c16:uniqueId val="{00000000-AB36-46BB-AF1A-58A03D0B6D5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AB36-46BB-AF1A-58A03D0B6D5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都城市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非設置</v>
      </c>
      <c r="AE8" s="60"/>
      <c r="AF8" s="60"/>
      <c r="AG8" s="60"/>
      <c r="AH8" s="60"/>
      <c r="AI8" s="60"/>
      <c r="AJ8" s="60"/>
      <c r="AK8" s="4"/>
      <c r="AL8" s="61">
        <f>データ!$R$6</f>
        <v>163571</v>
      </c>
      <c r="AM8" s="61"/>
      <c r="AN8" s="61"/>
      <c r="AO8" s="61"/>
      <c r="AP8" s="61"/>
      <c r="AQ8" s="61"/>
      <c r="AR8" s="61"/>
      <c r="AS8" s="61"/>
      <c r="AT8" s="52">
        <f>データ!$S$6</f>
        <v>653.36</v>
      </c>
      <c r="AU8" s="53"/>
      <c r="AV8" s="53"/>
      <c r="AW8" s="53"/>
      <c r="AX8" s="53"/>
      <c r="AY8" s="53"/>
      <c r="AZ8" s="53"/>
      <c r="BA8" s="53"/>
      <c r="BB8" s="54">
        <f>データ!$T$6</f>
        <v>250.35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55.52</v>
      </c>
      <c r="J10" s="53"/>
      <c r="K10" s="53"/>
      <c r="L10" s="53"/>
      <c r="M10" s="53"/>
      <c r="N10" s="53"/>
      <c r="O10" s="64"/>
      <c r="P10" s="54">
        <f>データ!$P$6</f>
        <v>92.33</v>
      </c>
      <c r="Q10" s="54"/>
      <c r="R10" s="54"/>
      <c r="S10" s="54"/>
      <c r="T10" s="54"/>
      <c r="U10" s="54"/>
      <c r="V10" s="54"/>
      <c r="W10" s="61">
        <f>データ!$Q$6</f>
        <v>2343</v>
      </c>
      <c r="X10" s="61"/>
      <c r="Y10" s="61"/>
      <c r="Z10" s="61"/>
      <c r="AA10" s="61"/>
      <c r="AB10" s="61"/>
      <c r="AC10" s="61"/>
      <c r="AD10" s="2"/>
      <c r="AE10" s="2"/>
      <c r="AF10" s="2"/>
      <c r="AG10" s="2"/>
      <c r="AH10" s="4"/>
      <c r="AI10" s="4"/>
      <c r="AJ10" s="4"/>
      <c r="AK10" s="4"/>
      <c r="AL10" s="61">
        <f>データ!$U$6</f>
        <v>150766</v>
      </c>
      <c r="AM10" s="61"/>
      <c r="AN10" s="61"/>
      <c r="AO10" s="61"/>
      <c r="AP10" s="61"/>
      <c r="AQ10" s="61"/>
      <c r="AR10" s="61"/>
      <c r="AS10" s="61"/>
      <c r="AT10" s="52">
        <f>データ!$V$6</f>
        <v>363.6</v>
      </c>
      <c r="AU10" s="53"/>
      <c r="AV10" s="53"/>
      <c r="AW10" s="53"/>
      <c r="AX10" s="53"/>
      <c r="AY10" s="53"/>
      <c r="AZ10" s="53"/>
      <c r="BA10" s="53"/>
      <c r="BB10" s="54">
        <f>データ!$W$6</f>
        <v>414.65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le0p/YJT2no2d91oluLxkJltjtlOWtEfUcL3Si1+JC+U8+cS8LiwT9avu2jAU4oJpP/RwW0oL1fw5iPwxfmA==" saltValue="R3T4/oIUBuvr6+wzrJaYk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452025</v>
      </c>
      <c r="D6" s="34">
        <f t="shared" si="3"/>
        <v>46</v>
      </c>
      <c r="E6" s="34">
        <f t="shared" si="3"/>
        <v>1</v>
      </c>
      <c r="F6" s="34">
        <f t="shared" si="3"/>
        <v>0</v>
      </c>
      <c r="G6" s="34">
        <f t="shared" si="3"/>
        <v>1</v>
      </c>
      <c r="H6" s="34" t="str">
        <f t="shared" si="3"/>
        <v>宮崎県　都城市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55.52</v>
      </c>
      <c r="P6" s="35">
        <f t="shared" si="3"/>
        <v>92.33</v>
      </c>
      <c r="Q6" s="35">
        <f t="shared" si="3"/>
        <v>2343</v>
      </c>
      <c r="R6" s="35">
        <f t="shared" si="3"/>
        <v>163571</v>
      </c>
      <c r="S6" s="35">
        <f t="shared" si="3"/>
        <v>653.36</v>
      </c>
      <c r="T6" s="35">
        <f t="shared" si="3"/>
        <v>250.35</v>
      </c>
      <c r="U6" s="35">
        <f t="shared" si="3"/>
        <v>150766</v>
      </c>
      <c r="V6" s="35">
        <f t="shared" si="3"/>
        <v>363.6</v>
      </c>
      <c r="W6" s="35">
        <f t="shared" si="3"/>
        <v>414.65</v>
      </c>
      <c r="X6" s="36">
        <f>IF(X7="",NA(),X7)</f>
        <v>112.59</v>
      </c>
      <c r="Y6" s="36">
        <f t="shared" ref="Y6:AG6" si="4">IF(Y7="",NA(),Y7)</f>
        <v>112.34</v>
      </c>
      <c r="Z6" s="36">
        <f t="shared" si="4"/>
        <v>109.07</v>
      </c>
      <c r="AA6" s="36">
        <f t="shared" si="4"/>
        <v>111.51</v>
      </c>
      <c r="AB6" s="36">
        <f t="shared" si="4"/>
        <v>110.37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408.09</v>
      </c>
      <c r="AU6" s="36">
        <f t="shared" ref="AU6:BC6" si="6">IF(AU7="",NA(),AU7)</f>
        <v>514.80999999999995</v>
      </c>
      <c r="AV6" s="36">
        <f t="shared" si="6"/>
        <v>405.95</v>
      </c>
      <c r="AW6" s="36">
        <f t="shared" si="6"/>
        <v>279.44</v>
      </c>
      <c r="AX6" s="36">
        <f t="shared" si="6"/>
        <v>342.11</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437.09</v>
      </c>
      <c r="BF6" s="36">
        <f t="shared" ref="BF6:BN6" si="7">IF(BF7="",NA(),BF7)</f>
        <v>437.23</v>
      </c>
      <c r="BG6" s="36">
        <f t="shared" si="7"/>
        <v>437.09</v>
      </c>
      <c r="BH6" s="36">
        <f t="shared" si="7"/>
        <v>468.2</v>
      </c>
      <c r="BI6" s="36">
        <f t="shared" si="7"/>
        <v>495.76</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103.54</v>
      </c>
      <c r="BQ6" s="36">
        <f t="shared" ref="BQ6:BY6" si="8">IF(BQ7="",NA(),BQ7)</f>
        <v>105.68</v>
      </c>
      <c r="BR6" s="36">
        <f t="shared" si="8"/>
        <v>98.87</v>
      </c>
      <c r="BS6" s="36">
        <f t="shared" si="8"/>
        <v>106.66</v>
      </c>
      <c r="BT6" s="36">
        <f t="shared" si="8"/>
        <v>104.19</v>
      </c>
      <c r="BU6" s="36">
        <f t="shared" si="8"/>
        <v>107.61</v>
      </c>
      <c r="BV6" s="36">
        <f t="shared" si="8"/>
        <v>106.02</v>
      </c>
      <c r="BW6" s="36">
        <f t="shared" si="8"/>
        <v>104.84</v>
      </c>
      <c r="BX6" s="36">
        <f t="shared" si="8"/>
        <v>106.11</v>
      </c>
      <c r="BY6" s="36">
        <f t="shared" si="8"/>
        <v>103.75</v>
      </c>
      <c r="BZ6" s="35" t="str">
        <f>IF(BZ7="","",IF(BZ7="-","【-】","【"&amp;SUBSTITUTE(TEXT(BZ7,"#,##0.00"),"-","△")&amp;"】"))</f>
        <v>【100.05】</v>
      </c>
      <c r="CA6" s="36">
        <f>IF(CA7="",NA(),CA7)</f>
        <v>125</v>
      </c>
      <c r="CB6" s="36">
        <f t="shared" ref="CB6:CJ6" si="9">IF(CB7="",NA(),CB7)</f>
        <v>122.12</v>
      </c>
      <c r="CC6" s="36">
        <f t="shared" si="9"/>
        <v>130.47</v>
      </c>
      <c r="CD6" s="36">
        <f t="shared" si="9"/>
        <v>120.78</v>
      </c>
      <c r="CE6" s="36">
        <f t="shared" si="9"/>
        <v>122.97</v>
      </c>
      <c r="CF6" s="36">
        <f t="shared" si="9"/>
        <v>155.69</v>
      </c>
      <c r="CG6" s="36">
        <f t="shared" si="9"/>
        <v>158.6</v>
      </c>
      <c r="CH6" s="36">
        <f t="shared" si="9"/>
        <v>161.82</v>
      </c>
      <c r="CI6" s="36">
        <f t="shared" si="9"/>
        <v>161.03</v>
      </c>
      <c r="CJ6" s="36">
        <f t="shared" si="9"/>
        <v>159.93</v>
      </c>
      <c r="CK6" s="35" t="str">
        <f>IF(CK7="","",IF(CK7="-","【-】","【"&amp;SUBSTITUTE(TEXT(CK7,"#,##0.00"),"-","△")&amp;"】"))</f>
        <v>【166.40】</v>
      </c>
      <c r="CL6" s="36">
        <f>IF(CL7="",NA(),CL7)</f>
        <v>78.58</v>
      </c>
      <c r="CM6" s="36">
        <f t="shared" ref="CM6:CU6" si="10">IF(CM7="",NA(),CM7)</f>
        <v>81.48</v>
      </c>
      <c r="CN6" s="36">
        <f t="shared" si="10"/>
        <v>80.069999999999993</v>
      </c>
      <c r="CO6" s="36">
        <f t="shared" si="10"/>
        <v>79.98</v>
      </c>
      <c r="CP6" s="36">
        <f t="shared" si="10"/>
        <v>79.709999999999994</v>
      </c>
      <c r="CQ6" s="36">
        <f t="shared" si="10"/>
        <v>62.46</v>
      </c>
      <c r="CR6" s="36">
        <f t="shared" si="10"/>
        <v>62.88</v>
      </c>
      <c r="CS6" s="36">
        <f t="shared" si="10"/>
        <v>62.32</v>
      </c>
      <c r="CT6" s="36">
        <f t="shared" si="10"/>
        <v>61.71</v>
      </c>
      <c r="CU6" s="36">
        <f t="shared" si="10"/>
        <v>63.12</v>
      </c>
      <c r="CV6" s="35" t="str">
        <f>IF(CV7="","",IF(CV7="-","【-】","【"&amp;SUBSTITUTE(TEXT(CV7,"#,##0.00"),"-","△")&amp;"】"))</f>
        <v>【60.69】</v>
      </c>
      <c r="CW6" s="36">
        <f>IF(CW7="",NA(),CW7)</f>
        <v>88.04</v>
      </c>
      <c r="CX6" s="36">
        <f t="shared" ref="CX6:DF6" si="11">IF(CX7="",NA(),CX7)</f>
        <v>88.21</v>
      </c>
      <c r="CY6" s="36">
        <f t="shared" si="11"/>
        <v>88.66</v>
      </c>
      <c r="CZ6" s="36">
        <f t="shared" si="11"/>
        <v>87.72</v>
      </c>
      <c r="DA6" s="36">
        <f t="shared" si="11"/>
        <v>88.93</v>
      </c>
      <c r="DB6" s="36">
        <f t="shared" si="11"/>
        <v>90.62</v>
      </c>
      <c r="DC6" s="36">
        <f t="shared" si="11"/>
        <v>90.13</v>
      </c>
      <c r="DD6" s="36">
        <f t="shared" si="11"/>
        <v>90.19</v>
      </c>
      <c r="DE6" s="36">
        <f t="shared" si="11"/>
        <v>90.03</v>
      </c>
      <c r="DF6" s="36">
        <f t="shared" si="11"/>
        <v>90.09</v>
      </c>
      <c r="DG6" s="35" t="str">
        <f>IF(DG7="","",IF(DG7="-","【-】","【"&amp;SUBSTITUTE(TEXT(DG7,"#,##0.00"),"-","△")&amp;"】"))</f>
        <v>【89.82】</v>
      </c>
      <c r="DH6" s="36">
        <f>IF(DH7="",NA(),DH7)</f>
        <v>48.43</v>
      </c>
      <c r="DI6" s="36">
        <f t="shared" ref="DI6:DQ6" si="12">IF(DI7="",NA(),DI7)</f>
        <v>49.47</v>
      </c>
      <c r="DJ6" s="36">
        <f t="shared" si="12"/>
        <v>50.39</v>
      </c>
      <c r="DK6" s="36">
        <f t="shared" si="12"/>
        <v>48.66</v>
      </c>
      <c r="DL6" s="36">
        <f t="shared" si="12"/>
        <v>49.42</v>
      </c>
      <c r="DM6" s="36">
        <f t="shared" si="12"/>
        <v>48.01</v>
      </c>
      <c r="DN6" s="36">
        <f t="shared" si="12"/>
        <v>48.01</v>
      </c>
      <c r="DO6" s="36">
        <f t="shared" si="12"/>
        <v>48.86</v>
      </c>
      <c r="DP6" s="36">
        <f t="shared" si="12"/>
        <v>49.6</v>
      </c>
      <c r="DQ6" s="36">
        <f t="shared" si="12"/>
        <v>50.31</v>
      </c>
      <c r="DR6" s="35" t="str">
        <f>IF(DR7="","",IF(DR7="-","【-】","【"&amp;SUBSTITUTE(TEXT(DR7,"#,##0.00"),"-","△")&amp;"】"))</f>
        <v>【50.19】</v>
      </c>
      <c r="DS6" s="36">
        <f>IF(DS7="",NA(),DS7)</f>
        <v>16.36</v>
      </c>
      <c r="DT6" s="36">
        <f t="shared" ref="DT6:EB6" si="13">IF(DT7="",NA(),DT7)</f>
        <v>16.38</v>
      </c>
      <c r="DU6" s="36">
        <f t="shared" si="13"/>
        <v>20.16</v>
      </c>
      <c r="DV6" s="36">
        <f t="shared" si="13"/>
        <v>20.84</v>
      </c>
      <c r="DW6" s="36">
        <f t="shared" si="13"/>
        <v>22.77</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0.17</v>
      </c>
      <c r="EE6" s="36">
        <f t="shared" ref="EE6:EM6" si="14">IF(EE7="",NA(),EE7)</f>
        <v>0.13</v>
      </c>
      <c r="EF6" s="36">
        <f t="shared" si="14"/>
        <v>0.48</v>
      </c>
      <c r="EG6" s="36">
        <f t="shared" si="14"/>
        <v>0.62</v>
      </c>
      <c r="EH6" s="36">
        <f t="shared" si="14"/>
        <v>0.52</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2">
      <c r="A7" s="29"/>
      <c r="B7" s="38">
        <v>2020</v>
      </c>
      <c r="C7" s="38">
        <v>452025</v>
      </c>
      <c r="D7" s="38">
        <v>46</v>
      </c>
      <c r="E7" s="38">
        <v>1</v>
      </c>
      <c r="F7" s="38">
        <v>0</v>
      </c>
      <c r="G7" s="38">
        <v>1</v>
      </c>
      <c r="H7" s="38" t="s">
        <v>92</v>
      </c>
      <c r="I7" s="38" t="s">
        <v>93</v>
      </c>
      <c r="J7" s="38" t="s">
        <v>94</v>
      </c>
      <c r="K7" s="38" t="s">
        <v>95</v>
      </c>
      <c r="L7" s="38" t="s">
        <v>96</v>
      </c>
      <c r="M7" s="38" t="s">
        <v>97</v>
      </c>
      <c r="N7" s="39" t="s">
        <v>98</v>
      </c>
      <c r="O7" s="39">
        <v>55.52</v>
      </c>
      <c r="P7" s="39">
        <v>92.33</v>
      </c>
      <c r="Q7" s="39">
        <v>2343</v>
      </c>
      <c r="R7" s="39">
        <v>163571</v>
      </c>
      <c r="S7" s="39">
        <v>653.36</v>
      </c>
      <c r="T7" s="39">
        <v>250.35</v>
      </c>
      <c r="U7" s="39">
        <v>150766</v>
      </c>
      <c r="V7" s="39">
        <v>363.6</v>
      </c>
      <c r="W7" s="39">
        <v>414.65</v>
      </c>
      <c r="X7" s="39">
        <v>112.59</v>
      </c>
      <c r="Y7" s="39">
        <v>112.34</v>
      </c>
      <c r="Z7" s="39">
        <v>109.07</v>
      </c>
      <c r="AA7" s="39">
        <v>111.51</v>
      </c>
      <c r="AB7" s="39">
        <v>110.37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408.09</v>
      </c>
      <c r="AU7" s="39">
        <v>514.80999999999995</v>
      </c>
      <c r="AV7" s="39">
        <v>405.95</v>
      </c>
      <c r="AW7" s="39">
        <v>279.44</v>
      </c>
      <c r="AX7" s="39">
        <v>342.11</v>
      </c>
      <c r="AY7" s="39">
        <v>311.99</v>
      </c>
      <c r="AZ7" s="39">
        <v>307.83</v>
      </c>
      <c r="BA7" s="39">
        <v>318.89</v>
      </c>
      <c r="BB7" s="39">
        <v>309.10000000000002</v>
      </c>
      <c r="BC7" s="39">
        <v>306.08</v>
      </c>
      <c r="BD7" s="39">
        <v>260.31</v>
      </c>
      <c r="BE7" s="39">
        <v>437.09</v>
      </c>
      <c r="BF7" s="39">
        <v>437.23</v>
      </c>
      <c r="BG7" s="39">
        <v>437.09</v>
      </c>
      <c r="BH7" s="39">
        <v>468.2</v>
      </c>
      <c r="BI7" s="39">
        <v>495.76</v>
      </c>
      <c r="BJ7" s="39">
        <v>291.77999999999997</v>
      </c>
      <c r="BK7" s="39">
        <v>295.44</v>
      </c>
      <c r="BL7" s="39">
        <v>290.07</v>
      </c>
      <c r="BM7" s="39">
        <v>290.42</v>
      </c>
      <c r="BN7" s="39">
        <v>294.66000000000003</v>
      </c>
      <c r="BO7" s="39">
        <v>275.67</v>
      </c>
      <c r="BP7" s="39">
        <v>103.54</v>
      </c>
      <c r="BQ7" s="39">
        <v>105.68</v>
      </c>
      <c r="BR7" s="39">
        <v>98.87</v>
      </c>
      <c r="BS7" s="39">
        <v>106.66</v>
      </c>
      <c r="BT7" s="39">
        <v>104.19</v>
      </c>
      <c r="BU7" s="39">
        <v>107.61</v>
      </c>
      <c r="BV7" s="39">
        <v>106.02</v>
      </c>
      <c r="BW7" s="39">
        <v>104.84</v>
      </c>
      <c r="BX7" s="39">
        <v>106.11</v>
      </c>
      <c r="BY7" s="39">
        <v>103.75</v>
      </c>
      <c r="BZ7" s="39">
        <v>100.05</v>
      </c>
      <c r="CA7" s="39">
        <v>125</v>
      </c>
      <c r="CB7" s="39">
        <v>122.12</v>
      </c>
      <c r="CC7" s="39">
        <v>130.47</v>
      </c>
      <c r="CD7" s="39">
        <v>120.78</v>
      </c>
      <c r="CE7" s="39">
        <v>122.97</v>
      </c>
      <c r="CF7" s="39">
        <v>155.69</v>
      </c>
      <c r="CG7" s="39">
        <v>158.6</v>
      </c>
      <c r="CH7" s="39">
        <v>161.82</v>
      </c>
      <c r="CI7" s="39">
        <v>161.03</v>
      </c>
      <c r="CJ7" s="39">
        <v>159.93</v>
      </c>
      <c r="CK7" s="39">
        <v>166.4</v>
      </c>
      <c r="CL7" s="39">
        <v>78.58</v>
      </c>
      <c r="CM7" s="39">
        <v>81.48</v>
      </c>
      <c r="CN7" s="39">
        <v>80.069999999999993</v>
      </c>
      <c r="CO7" s="39">
        <v>79.98</v>
      </c>
      <c r="CP7" s="39">
        <v>79.709999999999994</v>
      </c>
      <c r="CQ7" s="39">
        <v>62.46</v>
      </c>
      <c r="CR7" s="39">
        <v>62.88</v>
      </c>
      <c r="CS7" s="39">
        <v>62.32</v>
      </c>
      <c r="CT7" s="39">
        <v>61.71</v>
      </c>
      <c r="CU7" s="39">
        <v>63.12</v>
      </c>
      <c r="CV7" s="39">
        <v>60.69</v>
      </c>
      <c r="CW7" s="39">
        <v>88.04</v>
      </c>
      <c r="CX7" s="39">
        <v>88.21</v>
      </c>
      <c r="CY7" s="39">
        <v>88.66</v>
      </c>
      <c r="CZ7" s="39">
        <v>87.72</v>
      </c>
      <c r="DA7" s="39">
        <v>88.93</v>
      </c>
      <c r="DB7" s="39">
        <v>90.62</v>
      </c>
      <c r="DC7" s="39">
        <v>90.13</v>
      </c>
      <c r="DD7" s="39">
        <v>90.19</v>
      </c>
      <c r="DE7" s="39">
        <v>90.03</v>
      </c>
      <c r="DF7" s="39">
        <v>90.09</v>
      </c>
      <c r="DG7" s="39">
        <v>89.82</v>
      </c>
      <c r="DH7" s="39">
        <v>48.43</v>
      </c>
      <c r="DI7" s="39">
        <v>49.47</v>
      </c>
      <c r="DJ7" s="39">
        <v>50.39</v>
      </c>
      <c r="DK7" s="39">
        <v>48.66</v>
      </c>
      <c r="DL7" s="39">
        <v>49.42</v>
      </c>
      <c r="DM7" s="39">
        <v>48.01</v>
      </c>
      <c r="DN7" s="39">
        <v>48.01</v>
      </c>
      <c r="DO7" s="39">
        <v>48.86</v>
      </c>
      <c r="DP7" s="39">
        <v>49.6</v>
      </c>
      <c r="DQ7" s="39">
        <v>50.31</v>
      </c>
      <c r="DR7" s="39">
        <v>50.19</v>
      </c>
      <c r="DS7" s="39">
        <v>16.36</v>
      </c>
      <c r="DT7" s="39">
        <v>16.38</v>
      </c>
      <c r="DU7" s="39">
        <v>20.16</v>
      </c>
      <c r="DV7" s="39">
        <v>20.84</v>
      </c>
      <c r="DW7" s="39">
        <v>22.77</v>
      </c>
      <c r="DX7" s="39">
        <v>16.170000000000002</v>
      </c>
      <c r="DY7" s="39">
        <v>16.600000000000001</v>
      </c>
      <c r="DZ7" s="39">
        <v>18.510000000000002</v>
      </c>
      <c r="EA7" s="39">
        <v>20.49</v>
      </c>
      <c r="EB7" s="39">
        <v>21.34</v>
      </c>
      <c r="EC7" s="39">
        <v>20.63</v>
      </c>
      <c r="ED7" s="39">
        <v>0.17</v>
      </c>
      <c r="EE7" s="39">
        <v>0.13</v>
      </c>
      <c r="EF7" s="39">
        <v>0.48</v>
      </c>
      <c r="EG7" s="39">
        <v>0.62</v>
      </c>
      <c r="EH7" s="39">
        <v>0.52</v>
      </c>
      <c r="EI7" s="39">
        <v>0.67</v>
      </c>
      <c r="EJ7" s="39">
        <v>0.65</v>
      </c>
      <c r="EK7" s="39">
        <v>0.7</v>
      </c>
      <c r="EL7" s="39">
        <v>0.72</v>
      </c>
      <c r="EM7" s="39">
        <v>0.69</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2022-02-21T02:34:14Z</cp:lastPrinted>
  <dcterms:created xsi:type="dcterms:W3CDTF">2021-12-03T06:59:07Z</dcterms:created>
  <dcterms:modified xsi:type="dcterms:W3CDTF">2022-02-21T02:34:21Z</dcterms:modified>
  <cp:category/>
</cp:coreProperties>
</file>