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1上水道事業\"/>
    </mc:Choice>
  </mc:AlternateContent>
  <xr:revisionPtr revIDLastSave="0" documentId="13_ncr:1_{03D58795-FBB8-44F8-A2B5-FCFED18E9541}" xr6:coauthVersionLast="47" xr6:coauthVersionMax="47" xr10:uidLastSave="{00000000-0000-0000-0000-000000000000}"/>
  <workbookProtection workbookAlgorithmName="SHA-512" workbookHashValue="A2PNKzTg8g8XULYlEbyzVwpYjq6v4uJ4q9l3WSVo1fLDG8tffcM9+tLbSp0pZd6fJLui5zVFnIuxh8vBafkjmQ==" workbookSaltValue="LiHIW/i3Bx8MhDVnkzVVb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AL10" i="4"/>
  <c r="W10" i="4"/>
  <c r="P10" i="4"/>
  <c r="BB8" i="4"/>
  <c r="AD8" i="4"/>
  <c r="W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<sst xmlns="http://schemas.openxmlformats.org/spreadsheetml/2006/main" count="228" uniqueCount="113">
  <si>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</si>
  <si>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</si>
  <si>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</si>
  <si>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</si>
  <si>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</si>
  <si>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</si>
  <si>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</si>
  <si>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</si>
  <si>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</si>
  <si>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</si>
  <si>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</si>
  <si>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</si>
  <si>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</si>
  <si>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</si>
  <si>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</si>
  <si>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</si>
  <si>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</si>
  <si>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</si>
  <si>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</si>
  <si>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</si>
  <si>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</si>
  <si>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</si>
  <si>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</si>
  <si>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</si>
  <si>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</si>
  <si>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</si>
  <si>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</si>
  <si>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</si>
  <si>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</si>
  <si>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</si>
  <si>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</si>
  <si>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</si>
  <si>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</si>
  <si>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</si>
  <si>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</si>
  <si>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</si>
  <si>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</si>
  <si>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</si>
  <si>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</si>
  <si>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</si>
  <si>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</si>
  <si>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</si>
  <si>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</si>
  <si>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</si>
  <si>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</si>
  <si>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</si>
  <si>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</si>
  <si>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</si>
  <si>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</si>
  <si>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</si>
  <si>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</si>
  <si>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</si>
  <si>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</si>
  <si>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</si>
  <si>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</si>
  <si>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</si>
  <si>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</si>
  <si>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</si>
  <si>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</si>
  <si>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</si>
  <si>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</si>
  <si>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</si>
  <si>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</si>
  <si>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</si>
  <si>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</si>
  <si>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</si>
  <si>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</si>
  <si>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</si>
  <si>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</si>
  <si>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</si>
  <si>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</si>
  <si>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</si>
  <si>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</si>
  <si>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</si>
  <si>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</si>
  <si>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</si>
  <si>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</si>
  <si>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</si>
  <si>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</si>
  <si>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</si>
  <si>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</si>
  <si>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</si>
  <si>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</si>
  <si>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</si>
  <si>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</si>
  <si>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</si>
  <si>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</si>
  <si>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</si>
  <si>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</si>
  <si>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</si>
  <si>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</si>
  <si>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</si>
  <si>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</si>
  <si>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</si>
  <si>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</si>
  <si>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</si>
  <si>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</si>
  <si>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</si>
  <si>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</si>
  <si>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</si>
  <si>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</si>
  <si>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</si>
  <si>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</si>
  <si>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</si>
  <si>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</si>
  <si>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</si>
  <si>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</si>
  <si>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</si>
  <si>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</si>
  <si>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</si>
  <si>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「①有形固定資産減価償却率」及び「②管路経年化率」は、全国平均や類似団体平均を下回ってはいるものの、年々増加傾向にあります。
　「③管路更新率」は、全国平均・類似団体平均を上回って推移しており、令和２年度は前年度よりも増加しています。
　今後も、発生が懸念されている南海トラフ巨大地震等に備えるため、アセットマネジメント等を参考に、老朽化の状況や被災時の影響度等から整備の優先順位を決定し、更新および耐震化を順次行っていきます。</t>
    <rPh sb="53" eb="55">
      <t>ゾウカ</t>
    </rPh>
    <rPh sb="91" eb="93">
      <t>スイイ</t>
    </rPh>
    <rPh sb="161" eb="162">
      <t>トウ</t>
    </rPh>
    <phoneticPr fontId="4"/>
  </si>
  <si>
    <t>　「①経常収支比率」は、平成30年度の料金改定により大きく上昇し、全国平均や類似団体平均を上回っています。
　「②累積欠損金比率」は0.00で、累積欠損金は生じておらず、経営の健全性は保たれています。
　「③流動比率」は、前年度よりも増加し、値は100%を超えていることから、現時点では支払能力の健全性は保たれています。
　「④企業債残高対給水収益比率」は、全国平均や類似団体平均を上回っていますが、これは、建設改良の財源を他団体よりも企業債に依存している状態を示しています。借入額より償還額を増やすことで残高は年々減少しています。
　「⑤料金回収率」は、平成30年度の水道料金増額改定の影響により増加し、全国平均や類似団体平均を上回っています。
　「⑥給水原価」は全国平均や類似団体平均と比べると低い状態で推移しています。増加傾向にありましたが、令和２年度は前年度と比較して減少しています。
　「⑦施設利用率」は、簡易水道の統合等により認可変更を行った平成28年度以降、全国平均・類似団体平均を大きく上回っています。
　「⑧有収率」は、平成30年度まで減少傾向にあり、全国平均や類似団体平均を下回っていますが、漏水箇所を中心とした管路更新が進んだこと等により、令和元年度以降は増加傾向にあります。</t>
    <rPh sb="485" eb="489">
      <t>ゼンコクヘイキン</t>
    </rPh>
    <rPh sb="490" eb="496">
      <t>ルイジダンタイヘイキン</t>
    </rPh>
    <rPh sb="497" eb="499">
      <t>シタマワ</t>
    </rPh>
    <rPh sb="539" eb="541">
      <t>ゾウカ</t>
    </rPh>
    <phoneticPr fontId="4"/>
  </si>
  <si>
    <t>　人口減少や節水型社会の進行に伴い料金収入の減少が見込まれる一方、老朽化した施設の更新や大規模災害に備えた耐震化対策等によるコストの増加が見込まれ、経営は厳しい局面を迎えています。
　50年後、100年後も水道事業を継続していくために、「新水道ビジョン」を踏まえ、平成30年７月分より水道料金改定を実施し、その後平成31年２月に経営戦略を策定しました。また、消費税改定に伴う市民負担の軽減を図るために令和元年12月分より水道料金減額改定を行い、令和３年３月に経営戦略の改定を行いました。今後もこれらの計画に基づき、水道事業の持続性と水道利用者からの信頼の確保を図りつつ、自立安定した経営基盤の強化を目指して事業運営を行っていきます。</t>
    <rPh sb="1" eb="5">
      <t>ジンコウゲンショウ</t>
    </rPh>
    <rPh sb="6" eb="11">
      <t>セッスイガタシャカイ</t>
    </rPh>
    <rPh sb="12" eb="14">
      <t>シンコウ</t>
    </rPh>
    <rPh sb="15" eb="16">
      <t>トモナ</t>
    </rPh>
    <rPh sb="17" eb="21">
      <t>リョウキンシュウニュウ</t>
    </rPh>
    <rPh sb="22" eb="24">
      <t>ゲンショウ</t>
    </rPh>
    <rPh sb="25" eb="27">
      <t>ミコ</t>
    </rPh>
    <rPh sb="30" eb="32">
      <t>イッポウ</t>
    </rPh>
    <rPh sb="33" eb="36">
      <t>ロウキュウカ</t>
    </rPh>
    <rPh sb="38" eb="40">
      <t>シセツ</t>
    </rPh>
    <rPh sb="41" eb="43">
      <t>コウシン</t>
    </rPh>
    <rPh sb="44" eb="49">
      <t>ダイキボサイガイ</t>
    </rPh>
    <rPh sb="50" eb="51">
      <t>ソナ</t>
    </rPh>
    <rPh sb="53" eb="58">
      <t>タイシンカタイサク</t>
    </rPh>
    <rPh sb="58" eb="59">
      <t>トウ</t>
    </rPh>
    <rPh sb="66" eb="68">
      <t>ゾウカ</t>
    </rPh>
    <rPh sb="69" eb="71">
      <t>ミコ</t>
    </rPh>
    <rPh sb="74" eb="76">
      <t>ケイエイ</t>
    </rPh>
    <rPh sb="77" eb="78">
      <t>キビ</t>
    </rPh>
    <rPh sb="80" eb="82">
      <t>キョクメン</t>
    </rPh>
    <rPh sb="83" eb="84">
      <t>ムカ</t>
    </rPh>
    <rPh sb="95" eb="97">
      <t>ネンゴ</t>
    </rPh>
    <rPh sb="101" eb="103">
      <t>ネンゴ</t>
    </rPh>
    <rPh sb="104" eb="108">
      <t>スイドウジギョウ</t>
    </rPh>
    <rPh sb="109" eb="111">
      <t>ケイゾク</t>
    </rPh>
    <rPh sb="129" eb="130">
      <t>フ</t>
    </rPh>
    <rPh sb="140" eb="141">
      <t>ブン</t>
    </rPh>
    <rPh sb="143" eb="145">
      <t>スイドウ</t>
    </rPh>
    <rPh sb="150" eb="152">
      <t>ジッシ</t>
    </rPh>
    <rPh sb="156" eb="157">
      <t>ゴ</t>
    </rPh>
    <rPh sb="157" eb="159">
      <t>ヘイセイ</t>
    </rPh>
    <rPh sb="161" eb="162">
      <t>ネン</t>
    </rPh>
    <rPh sb="163" eb="164">
      <t>ガツ</t>
    </rPh>
    <rPh sb="165" eb="169">
      <t>ケイエイセンリャク</t>
    </rPh>
    <rPh sb="170" eb="172">
      <t>サクテイ</t>
    </rPh>
    <rPh sb="180" eb="185">
      <t>ショウヒゼイカイテイ</t>
    </rPh>
    <rPh sb="186" eb="187">
      <t>トモナ</t>
    </rPh>
    <rPh sb="188" eb="192">
      <t>シミンフタン</t>
    </rPh>
    <rPh sb="193" eb="195">
      <t>ケイゲン</t>
    </rPh>
    <rPh sb="196" eb="197">
      <t>ハカ</t>
    </rPh>
    <rPh sb="208" eb="209">
      <t>ブン</t>
    </rPh>
    <rPh sb="211" eb="219">
      <t>スイドウリョウキンゲンガクカイテイ</t>
    </rPh>
    <rPh sb="220" eb="221">
      <t>オコナ</t>
    </rPh>
    <rPh sb="223" eb="225">
      <t>レイワ</t>
    </rPh>
    <rPh sb="226" eb="227">
      <t>ネン</t>
    </rPh>
    <rPh sb="228" eb="229">
      <t>ガツ</t>
    </rPh>
    <rPh sb="230" eb="234">
      <t>ケイエイセンリャク</t>
    </rPh>
    <rPh sb="235" eb="237">
      <t>カイテイ</t>
    </rPh>
    <rPh sb="238" eb="239">
      <t>オコナ</t>
    </rPh>
    <rPh sb="244" eb="246">
      <t>コンゴ</t>
    </rPh>
    <rPh sb="251" eb="253">
      <t>ケイカク</t>
    </rPh>
    <rPh sb="254" eb="255">
      <t>モト</t>
    </rPh>
    <rPh sb="258" eb="260">
      <t>スイドウ</t>
    </rPh>
    <rPh sb="260" eb="262">
      <t>ジギョウ</t>
    </rPh>
    <rPh sb="263" eb="266">
      <t>ジゾクセイ</t>
    </rPh>
    <rPh sb="267" eb="272">
      <t>スイドウリヨウシャ</t>
    </rPh>
    <rPh sb="275" eb="277">
      <t>シンライ</t>
    </rPh>
    <rPh sb="278" eb="280">
      <t>カクホ</t>
    </rPh>
    <rPh sb="281" eb="282">
      <t>ハカ</t>
    </rPh>
    <rPh sb="286" eb="290">
      <t>ジリツアンテイ</t>
    </rPh>
    <rPh sb="292" eb="296">
      <t>ケイエイキバン</t>
    </rPh>
    <rPh sb="297" eb="299">
      <t>キョウカ</t>
    </rPh>
    <rPh sb="300" eb="302">
      <t>メザ</t>
    </rPh>
    <rPh sb="304" eb="308">
      <t>ジギョウウンエイ</t>
    </rPh>
    <rPh sb="309" eb="31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</si>
</sst>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1.02</c:v>
                </c:pt>
                <c:pt idx="1">
                  <c:v>0.98</c:v>
                </c:pt>
                <c:pt idx="2">
                  <c:v>0.76</c:v>
                </c:pt>
                <c:pt idx="3">
                  <c:v>0.73</c:v>
                </c:pt>
                <c:pt idx="4">
                  <c:v>0.9</c:v>
                </c:pt>
              </c:numCache>
            </c:numRef>
          </c:val>
          <c:extLst>
            <c:ext xmlns:c16="http://schemas.microsoft.com/office/drawing/2014/chart" uri="{C3380CC4-5D6E-409C-BE32-E72D297353CC}">
              <c16:uniqueId val="{00000000-94A1-4F2B-925D-B7F57CDB3D2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94A1-4F2B-925D-B7F57CDB3D2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83.73</c:v>
                </c:pt>
                <c:pt idx="1">
                  <c:v>84.98</c:v>
                </c:pt>
                <c:pt idx="2">
                  <c:v>84.01</c:v>
                </c:pt>
                <c:pt idx="3">
                  <c:v>80.3</c:v>
                </c:pt>
                <c:pt idx="4">
                  <c:v>80.27</c:v>
                </c:pt>
              </c:numCache>
            </c:numRef>
          </c:val>
          <c:extLst>
            <c:ext xmlns:c16="http://schemas.microsoft.com/office/drawing/2014/chart" uri="{C3380CC4-5D6E-409C-BE32-E72D297353CC}">
              <c16:uniqueId val="{00000000-6B6B-4657-B11B-8D599112107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6B6B-4657-B11B-8D599112107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85.45</c:v>
                </c:pt>
                <c:pt idx="1">
                  <c:v>83.91</c:v>
                </c:pt>
                <c:pt idx="2">
                  <c:v>83.18</c:v>
                </c:pt>
                <c:pt idx="3">
                  <c:v>84.64</c:v>
                </c:pt>
                <c:pt idx="4">
                  <c:v>85.22</c:v>
                </c:pt>
              </c:numCache>
            </c:numRef>
          </c:val>
          <c:extLst>
            <c:ext xmlns:c16="http://schemas.microsoft.com/office/drawing/2014/chart" uri="{C3380CC4-5D6E-409C-BE32-E72D297353CC}">
              <c16:uniqueId val="{00000000-0686-4362-879B-9D0EC166F1A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0686-4362-879B-9D0EC166F1A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110.74</c:v>
                </c:pt>
                <c:pt idx="1">
                  <c:v>109.13</c:v>
                </c:pt>
                <c:pt idx="2">
                  <c:v>116.69</c:v>
                </c:pt>
                <c:pt idx="3">
                  <c:v>118.41</c:v>
                </c:pt>
                <c:pt idx="4">
                  <c:v>123.48</c:v>
                </c:pt>
              </c:numCache>
            </c:numRef>
          </c:val>
          <c:extLst>
            <c:ext xmlns:c16="http://schemas.microsoft.com/office/drawing/2014/chart" uri="{C3380CC4-5D6E-409C-BE32-E72D297353CC}">
              <c16:uniqueId val="{00000000-AAB3-4EE2-8501-F239537BD9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AAB3-4EE2-8501-F239537BD9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44.22</c:v>
                </c:pt>
                <c:pt idx="1">
                  <c:v>45.81</c:v>
                </c:pt>
                <c:pt idx="2">
                  <c:v>47.42</c:v>
                </c:pt>
                <c:pt idx="3">
                  <c:v>48.2</c:v>
                </c:pt>
                <c:pt idx="4">
                  <c:v>48.86</c:v>
                </c:pt>
              </c:numCache>
            </c:numRef>
          </c:val>
          <c:extLst>
            <c:ext xmlns:c16="http://schemas.microsoft.com/office/drawing/2014/chart" uri="{C3380CC4-5D6E-409C-BE32-E72D297353CC}">
              <c16:uniqueId val="{00000000-EA05-4ED7-94CD-47893BFDFFA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EA05-4ED7-94CD-47893BFDFFA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8.16</c:v>
                </c:pt>
                <c:pt idx="1">
                  <c:v>8.85</c:v>
                </c:pt>
                <c:pt idx="2">
                  <c:v>10.91</c:v>
                </c:pt>
                <c:pt idx="3">
                  <c:v>13.7</c:v>
                </c:pt>
                <c:pt idx="4">
                  <c:v>15.13</c:v>
                </c:pt>
              </c:numCache>
            </c:numRef>
          </c:val>
          <c:extLst>
            <c:ext xmlns:c16="http://schemas.microsoft.com/office/drawing/2014/chart" uri="{C3380CC4-5D6E-409C-BE32-E72D297353CC}">
              <c16:uniqueId val="{00000000-83D4-4277-8935-11CDB44D3C4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83D4-4277-8935-11CDB44D3C4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8E-4AB4-966A-A1A2AF96A0B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B8E-4AB4-966A-A1A2AF96A0B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203.92</c:v>
                </c:pt>
                <c:pt idx="1">
                  <c:v>214.35</c:v>
                </c:pt>
                <c:pt idx="2">
                  <c:v>243.64</c:v>
                </c:pt>
                <c:pt idx="3">
                  <c:v>210.59</c:v>
                </c:pt>
                <c:pt idx="4">
                  <c:v>233.59</c:v>
                </c:pt>
              </c:numCache>
            </c:numRef>
          </c:val>
          <c:extLst>
            <c:ext xmlns:c16="http://schemas.microsoft.com/office/drawing/2014/chart" uri="{C3380CC4-5D6E-409C-BE32-E72D297353CC}">
              <c16:uniqueId val="{00000000-8121-4C4B-9E35-FAC7EF97D5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8121-4C4B-9E35-FAC7EF97D5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485.04</c:v>
                </c:pt>
                <c:pt idx="1">
                  <c:v>469.23</c:v>
                </c:pt>
                <c:pt idx="2">
                  <c:v>420.69</c:v>
                </c:pt>
                <c:pt idx="3">
                  <c:v>411.99</c:v>
                </c:pt>
                <c:pt idx="4">
                  <c:v>404.06</c:v>
                </c:pt>
              </c:numCache>
            </c:numRef>
          </c:val>
          <c:extLst>
            <c:ext xmlns:c16="http://schemas.microsoft.com/office/drawing/2014/chart" uri="{C3380CC4-5D6E-409C-BE32-E72D297353CC}">
              <c16:uniqueId val="{00000000-F2C8-4DFF-B324-3C46B9FAEA3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F2C8-4DFF-B324-3C46B9FAEA3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106.71</c:v>
                </c:pt>
                <c:pt idx="1">
                  <c:v>104.98</c:v>
                </c:pt>
                <c:pt idx="2">
                  <c:v>113.07</c:v>
                </c:pt>
                <c:pt idx="3">
                  <c:v>115.51</c:v>
                </c:pt>
                <c:pt idx="4">
                  <c:v>120.58</c:v>
                </c:pt>
              </c:numCache>
            </c:numRef>
          </c:val>
          <c:extLst>
            <c:ext xmlns:c16="http://schemas.microsoft.com/office/drawing/2014/chart" uri="{C3380CC4-5D6E-409C-BE32-E72D297353CC}">
              <c16:uniqueId val="{00000000-1D86-4FBA-9E18-641FD6F9F32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1D86-4FBA-9E18-641FD6F9F32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126.35</c:v>
                </c:pt>
                <c:pt idx="1">
                  <c:v>128.63999999999999</c:v>
                </c:pt>
                <c:pt idx="2">
                  <c:v>132.1</c:v>
                </c:pt>
                <c:pt idx="3">
                  <c:v>133.91</c:v>
                </c:pt>
                <c:pt idx="4">
                  <c:v>127.45</c:v>
                </c:pt>
              </c:numCache>
            </c:numRef>
          </c:val>
          <c:extLst>
            <c:ext xmlns:c16="http://schemas.microsoft.com/office/drawing/2014/chart" uri="{C3380CC4-5D6E-409C-BE32-E72D297353CC}">
              <c16:uniqueId val="{00000000-E1B3-4A25-9F16-7AB10B7031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E1B3-4A25-9F16-7AB10B7031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I74" sqref="BI7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延岡市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120924</v>
      </c>
      <c r="AM8" s="61"/>
      <c r="AN8" s="61"/>
      <c r="AO8" s="61"/>
      <c r="AP8" s="61"/>
      <c r="AQ8" s="61"/>
      <c r="AR8" s="61"/>
      <c r="AS8" s="61"/>
      <c r="AT8" s="52">
        <f>データ!$S$6</f>
        <v>868.02</v>
      </c>
      <c r="AU8" s="53"/>
      <c r="AV8" s="53"/>
      <c r="AW8" s="53"/>
      <c r="AX8" s="53"/>
      <c r="AY8" s="53"/>
      <c r="AZ8" s="53"/>
      <c r="BA8" s="53"/>
      <c r="BB8" s="54">
        <f>データ!$T$6</f>
        <v>139.31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62.35</v>
      </c>
      <c r="J10" s="53"/>
      <c r="K10" s="53"/>
      <c r="L10" s="53"/>
      <c r="M10" s="53"/>
      <c r="N10" s="53"/>
      <c r="O10" s="64"/>
      <c r="P10" s="54">
        <f>データ!$P$6</f>
        <v>95.35</v>
      </c>
      <c r="Q10" s="54"/>
      <c r="R10" s="54"/>
      <c r="S10" s="54"/>
      <c r="T10" s="54"/>
      <c r="U10" s="54"/>
      <c r="V10" s="54"/>
      <c r="W10" s="61">
        <f>データ!$Q$6</f>
        <v>2922</v>
      </c>
      <c r="X10" s="61"/>
      <c r="Y10" s="61"/>
      <c r="Z10" s="61"/>
      <c r="AA10" s="61"/>
      <c r="AB10" s="61"/>
      <c r="AC10" s="61"/>
      <c r="AD10" s="2"/>
      <c r="AE10" s="2"/>
      <c r="AF10" s="2"/>
      <c r="AG10" s="2"/>
      <c r="AH10" s="4"/>
      <c r="AI10" s="4"/>
      <c r="AJ10" s="4"/>
      <c r="AK10" s="4"/>
      <c r="AL10" s="61">
        <f>データ!$U$6</f>
        <v>114436</v>
      </c>
      <c r="AM10" s="61"/>
      <c r="AN10" s="61"/>
      <c r="AO10" s="61"/>
      <c r="AP10" s="61"/>
      <c r="AQ10" s="61"/>
      <c r="AR10" s="61"/>
      <c r="AS10" s="61"/>
      <c r="AT10" s="52">
        <f>データ!$V$6</f>
        <v>133.28</v>
      </c>
      <c r="AU10" s="53"/>
      <c r="AV10" s="53"/>
      <c r="AW10" s="53"/>
      <c r="AX10" s="53"/>
      <c r="AY10" s="53"/>
      <c r="AZ10" s="53"/>
      <c r="BA10" s="53"/>
      <c r="BB10" s="54">
        <f>データ!$W$6</f>
        <v>858.61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6"/>
      <c r="BM44" s="77"/>
      <c r="BN44" s="77"/>
      <c r="BO44" s="77"/>
      <c r="BP44" s="77"/>
      <c r="BQ44" s="77"/>
      <c r="BR44" s="77"/>
      <c r="BS44" s="77"/>
      <c r="BT44" s="77"/>
      <c r="BU44" s="77"/>
      <c r="BV44" s="77"/>
      <c r="BW44" s="77"/>
      <c r="BX44" s="77"/>
      <c r="BY44" s="77"/>
      <c r="BZ44" s="78"/>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K6Xw2fswwo6F0945yrNceu851SxOCg9FtUqfbV5UA3cEzJJd9hxCP+YOSJ+PvjMKp3gkpPVDYStBjtmrVKXZw==" saltValue="2oRuZpwutba2fgJv2HbRp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452033</v>
      </c>
      <c r="D6" s="34">
        <f t="shared" si="3"/>
        <v>46</v>
      </c>
      <c r="E6" s="34">
        <f t="shared" si="3"/>
        <v>1</v>
      </c>
      <c r="F6" s="34">
        <f t="shared" si="3"/>
        <v>0</v>
      </c>
      <c r="G6" s="34">
        <f t="shared" si="3"/>
        <v>1</v>
      </c>
      <c r="H6" s="34" t="str">
        <f t="shared" si="3"/>
        <v>宮崎県　延岡市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62.35</v>
      </c>
      <c r="P6" s="35">
        <f t="shared" si="3"/>
        <v>95.35</v>
      </c>
      <c r="Q6" s="35">
        <f t="shared" si="3"/>
        <v>2922</v>
      </c>
      <c r="R6" s="35">
        <f t="shared" si="3"/>
        <v>120924</v>
      </c>
      <c r="S6" s="35">
        <f t="shared" si="3"/>
        <v>868.02</v>
      </c>
      <c r="T6" s="35">
        <f t="shared" si="3"/>
        <v>139.31</v>
      </c>
      <c r="U6" s="35">
        <f t="shared" si="3"/>
        <v>114436</v>
      </c>
      <c r="V6" s="35">
        <f t="shared" si="3"/>
        <v>133.28</v>
      </c>
      <c r="W6" s="35">
        <f t="shared" si="3"/>
        <v>858.61</v>
      </c>
      <c r="X6" s="36">
        <f>IF(X7="",NA(),X7)</f>
        <v>110.74</v>
      </c>
      <c r="Y6" s="36">
        <f t="shared" ref="Y6:AG6" si="4">IF(Y7="",NA(),Y7)</f>
        <v>109.13</v>
      </c>
      <c r="Z6" s="36">
        <f t="shared" si="4"/>
        <v>116.69</v>
      </c>
      <c r="AA6" s="36">
        <f t="shared" si="4"/>
        <v>118.41</v>
      </c>
      <c r="AB6" s="36">
        <f t="shared" si="4"/>
        <v>123.48</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203.92</v>
      </c>
      <c r="AU6" s="36">
        <f t="shared" ref="AU6:BC6" si="6">IF(AU7="",NA(),AU7)</f>
        <v>214.35</v>
      </c>
      <c r="AV6" s="36">
        <f t="shared" si="6"/>
        <v>243.64</v>
      </c>
      <c r="AW6" s="36">
        <f t="shared" si="6"/>
        <v>210.59</v>
      </c>
      <c r="AX6" s="36">
        <f t="shared" si="6"/>
        <v>233.59</v>
      </c>
      <c r="AY6" s="36">
        <f t="shared" si="6"/>
        <v>349.04</v>
      </c>
      <c r="AZ6" s="36">
        <f t="shared" si="6"/>
        <v>337.49</v>
      </c>
      <c r="BA6" s="36">
        <f t="shared" si="6"/>
        <v>335.6</v>
      </c>
      <c r="BB6" s="36">
        <f t="shared" si="6"/>
        <v>358.91</v>
      </c>
      <c r="BC6" s="36">
        <f t="shared" si="6"/>
        <v>360.96</v>
      </c>
      <c r="BD6" s="35" t="str">
        <f>IF(BD7="","",IF(BD7="-","【-】","【"&amp;SUBSTITUTE(TEXT(BD7,"#,##0.00"),"-","△")&amp;"】"))</f>
        <v>【260.31】</v>
      </c>
      <c r="BE6" s="36">
        <f>IF(BE7="",NA(),BE7)</f>
        <v>485.04</v>
      </c>
      <c r="BF6" s="36">
        <f t="shared" ref="BF6:BN6" si="7">IF(BF7="",NA(),BF7)</f>
        <v>469.23</v>
      </c>
      <c r="BG6" s="36">
        <f t="shared" si="7"/>
        <v>420.69</v>
      </c>
      <c r="BH6" s="36">
        <f t="shared" si="7"/>
        <v>411.99</v>
      </c>
      <c r="BI6" s="36">
        <f t="shared" si="7"/>
        <v>404.06</v>
      </c>
      <c r="BJ6" s="36">
        <f t="shared" si="7"/>
        <v>254.54</v>
      </c>
      <c r="BK6" s="36">
        <f t="shared" si="7"/>
        <v>265.92</v>
      </c>
      <c r="BL6" s="36">
        <f t="shared" si="7"/>
        <v>258.26</v>
      </c>
      <c r="BM6" s="36">
        <f t="shared" si="7"/>
        <v>247.27</v>
      </c>
      <c r="BN6" s="36">
        <f t="shared" si="7"/>
        <v>239.18</v>
      </c>
      <c r="BO6" s="35" t="str">
        <f>IF(BO7="","",IF(BO7="-","【-】","【"&amp;SUBSTITUTE(TEXT(BO7,"#,##0.00"),"-","△")&amp;"】"))</f>
        <v>【275.67】</v>
      </c>
      <c r="BP6" s="36">
        <f>IF(BP7="",NA(),BP7)</f>
        <v>106.71</v>
      </c>
      <c r="BQ6" s="36">
        <f t="shared" ref="BQ6:BY6" si="8">IF(BQ7="",NA(),BQ7)</f>
        <v>104.98</v>
      </c>
      <c r="BR6" s="36">
        <f t="shared" si="8"/>
        <v>113.07</v>
      </c>
      <c r="BS6" s="36">
        <f t="shared" si="8"/>
        <v>115.51</v>
      </c>
      <c r="BT6" s="36">
        <f t="shared" si="8"/>
        <v>120.58</v>
      </c>
      <c r="BU6" s="36">
        <f t="shared" si="8"/>
        <v>106.52</v>
      </c>
      <c r="BV6" s="36">
        <f t="shared" si="8"/>
        <v>105.86</v>
      </c>
      <c r="BW6" s="36">
        <f t="shared" si="8"/>
        <v>106.07</v>
      </c>
      <c r="BX6" s="36">
        <f t="shared" si="8"/>
        <v>105.34</v>
      </c>
      <c r="BY6" s="36">
        <f t="shared" si="8"/>
        <v>101.89</v>
      </c>
      <c r="BZ6" s="35" t="str">
        <f>IF(BZ7="","",IF(BZ7="-","【-】","【"&amp;SUBSTITUTE(TEXT(BZ7,"#,##0.00"),"-","△")&amp;"】"))</f>
        <v>【100.05】</v>
      </c>
      <c r="CA6" s="36">
        <f>IF(CA7="",NA(),CA7)</f>
        <v>126.35</v>
      </c>
      <c r="CB6" s="36">
        <f t="shared" ref="CB6:CJ6" si="9">IF(CB7="",NA(),CB7)</f>
        <v>128.63999999999999</v>
      </c>
      <c r="CC6" s="36">
        <f t="shared" si="9"/>
        <v>132.1</v>
      </c>
      <c r="CD6" s="36">
        <f t="shared" si="9"/>
        <v>133.91</v>
      </c>
      <c r="CE6" s="36">
        <f t="shared" si="9"/>
        <v>127.45</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83.73</v>
      </c>
      <c r="CM6" s="36">
        <f t="shared" ref="CM6:CU6" si="10">IF(CM7="",NA(),CM7)</f>
        <v>84.98</v>
      </c>
      <c r="CN6" s="36">
        <f t="shared" si="10"/>
        <v>84.01</v>
      </c>
      <c r="CO6" s="36">
        <f t="shared" si="10"/>
        <v>80.3</v>
      </c>
      <c r="CP6" s="36">
        <f t="shared" si="10"/>
        <v>80.27</v>
      </c>
      <c r="CQ6" s="36">
        <f t="shared" si="10"/>
        <v>62.1</v>
      </c>
      <c r="CR6" s="36">
        <f t="shared" si="10"/>
        <v>62.38</v>
      </c>
      <c r="CS6" s="36">
        <f t="shared" si="10"/>
        <v>62.83</v>
      </c>
      <c r="CT6" s="36">
        <f t="shared" si="10"/>
        <v>62.05</v>
      </c>
      <c r="CU6" s="36">
        <f t="shared" si="10"/>
        <v>63.23</v>
      </c>
      <c r="CV6" s="35" t="str">
        <f>IF(CV7="","",IF(CV7="-","【-】","【"&amp;SUBSTITUTE(TEXT(CV7,"#,##0.00"),"-","△")&amp;"】"))</f>
        <v>【60.69】</v>
      </c>
      <c r="CW6" s="36">
        <f>IF(CW7="",NA(),CW7)</f>
        <v>85.45</v>
      </c>
      <c r="CX6" s="36">
        <f t="shared" ref="CX6:DF6" si="11">IF(CX7="",NA(),CX7)</f>
        <v>83.91</v>
      </c>
      <c r="CY6" s="36">
        <f t="shared" si="11"/>
        <v>83.18</v>
      </c>
      <c r="CZ6" s="36">
        <f t="shared" si="11"/>
        <v>84.64</v>
      </c>
      <c r="DA6" s="36">
        <f t="shared" si="11"/>
        <v>85.22</v>
      </c>
      <c r="DB6" s="36">
        <f t="shared" si="11"/>
        <v>89.52</v>
      </c>
      <c r="DC6" s="36">
        <f t="shared" si="11"/>
        <v>89.17</v>
      </c>
      <c r="DD6" s="36">
        <f t="shared" si="11"/>
        <v>88.86</v>
      </c>
      <c r="DE6" s="36">
        <f t="shared" si="11"/>
        <v>89.11</v>
      </c>
      <c r="DF6" s="36">
        <f t="shared" si="11"/>
        <v>89.35</v>
      </c>
      <c r="DG6" s="35" t="str">
        <f>IF(DG7="","",IF(DG7="-","【-】","【"&amp;SUBSTITUTE(TEXT(DG7,"#,##0.00"),"-","△")&amp;"】"))</f>
        <v>【89.82】</v>
      </c>
      <c r="DH6" s="36">
        <f>IF(DH7="",NA(),DH7)</f>
        <v>44.22</v>
      </c>
      <c r="DI6" s="36">
        <f t="shared" ref="DI6:DQ6" si="12">IF(DI7="",NA(),DI7)</f>
        <v>45.81</v>
      </c>
      <c r="DJ6" s="36">
        <f t="shared" si="12"/>
        <v>47.42</v>
      </c>
      <c r="DK6" s="36">
        <f t="shared" si="12"/>
        <v>48.2</v>
      </c>
      <c r="DL6" s="36">
        <f t="shared" si="12"/>
        <v>48.86</v>
      </c>
      <c r="DM6" s="36">
        <f t="shared" si="12"/>
        <v>46.58</v>
      </c>
      <c r="DN6" s="36">
        <f t="shared" si="12"/>
        <v>46.99</v>
      </c>
      <c r="DO6" s="36">
        <f t="shared" si="12"/>
        <v>47.89</v>
      </c>
      <c r="DP6" s="36">
        <f t="shared" si="12"/>
        <v>48.69</v>
      </c>
      <c r="DQ6" s="36">
        <f t="shared" si="12"/>
        <v>49.62</v>
      </c>
      <c r="DR6" s="35" t="str">
        <f>IF(DR7="","",IF(DR7="-","【-】","【"&amp;SUBSTITUTE(TEXT(DR7,"#,##0.00"),"-","△")&amp;"】"))</f>
        <v>【50.19】</v>
      </c>
      <c r="DS6" s="36">
        <f>IF(DS7="",NA(),DS7)</f>
        <v>8.16</v>
      </c>
      <c r="DT6" s="36">
        <f t="shared" ref="DT6:EB6" si="13">IF(DT7="",NA(),DT7)</f>
        <v>8.85</v>
      </c>
      <c r="DU6" s="36">
        <f t="shared" si="13"/>
        <v>10.91</v>
      </c>
      <c r="DV6" s="36">
        <f t="shared" si="13"/>
        <v>13.7</v>
      </c>
      <c r="DW6" s="36">
        <f t="shared" si="13"/>
        <v>15.13</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1.02</v>
      </c>
      <c r="EE6" s="36">
        <f t="shared" ref="EE6:EM6" si="14">IF(EE7="",NA(),EE7)</f>
        <v>0.98</v>
      </c>
      <c r="EF6" s="36">
        <f t="shared" si="14"/>
        <v>0.76</v>
      </c>
      <c r="EG6" s="36">
        <f t="shared" si="14"/>
        <v>0.73</v>
      </c>
      <c r="EH6" s="36">
        <f t="shared" si="14"/>
        <v>0.9</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2">
      <c r="A7" s="29"/>
      <c r="B7" s="38">
        <v>2020</v>
      </c>
      <c r="C7" s="38">
        <v>452033</v>
      </c>
      <c r="D7" s="38">
        <v>46</v>
      </c>
      <c r="E7" s="38">
        <v>1</v>
      </c>
      <c r="F7" s="38">
        <v>0</v>
      </c>
      <c r="G7" s="38">
        <v>1</v>
      </c>
      <c r="H7" s="38" t="s">
        <v>93</v>
      </c>
      <c r="I7" s="38" t="s">
        <v>94</v>
      </c>
      <c r="J7" s="38" t="s">
        <v>95</v>
      </c>
      <c r="K7" s="38" t="s">
        <v>96</v>
      </c>
      <c r="L7" s="38" t="s">
        <v>97</v>
      </c>
      <c r="M7" s="38" t="s">
        <v>98</v>
      </c>
      <c r="N7" s="39" t="s">
        <v>99</v>
      </c>
      <c r="O7" s="39">
        <v>62.35</v>
      </c>
      <c r="P7" s="39">
        <v>95.35</v>
      </c>
      <c r="Q7" s="39">
        <v>2922</v>
      </c>
      <c r="R7" s="39">
        <v>120924</v>
      </c>
      <c r="S7" s="39">
        <v>868.02</v>
      </c>
      <c r="T7" s="39">
        <v>139.31</v>
      </c>
      <c r="U7" s="39">
        <v>114436</v>
      </c>
      <c r="V7" s="39">
        <v>133.28</v>
      </c>
      <c r="W7" s="39">
        <v>858.61</v>
      </c>
      <c r="X7" s="39">
        <v>110.74</v>
      </c>
      <c r="Y7" s="39">
        <v>109.13</v>
      </c>
      <c r="Z7" s="39">
        <v>116.69</v>
      </c>
      <c r="AA7" s="39">
        <v>118.41</v>
      </c>
      <c r="AB7" s="39">
        <v>123.48</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203.92</v>
      </c>
      <c r="AU7" s="39">
        <v>214.35</v>
      </c>
      <c r="AV7" s="39">
        <v>243.64</v>
      </c>
      <c r="AW7" s="39">
        <v>210.59</v>
      </c>
      <c r="AX7" s="39">
        <v>233.59</v>
      </c>
      <c r="AY7" s="39">
        <v>349.04</v>
      </c>
      <c r="AZ7" s="39">
        <v>337.49</v>
      </c>
      <c r="BA7" s="39">
        <v>335.6</v>
      </c>
      <c r="BB7" s="39">
        <v>358.91</v>
      </c>
      <c r="BC7" s="39">
        <v>360.96</v>
      </c>
      <c r="BD7" s="39">
        <v>260.31</v>
      </c>
      <c r="BE7" s="39">
        <v>485.04</v>
      </c>
      <c r="BF7" s="39">
        <v>469.23</v>
      </c>
      <c r="BG7" s="39">
        <v>420.69</v>
      </c>
      <c r="BH7" s="39">
        <v>411.99</v>
      </c>
      <c r="BI7" s="39">
        <v>404.06</v>
      </c>
      <c r="BJ7" s="39">
        <v>254.54</v>
      </c>
      <c r="BK7" s="39">
        <v>265.92</v>
      </c>
      <c r="BL7" s="39">
        <v>258.26</v>
      </c>
      <c r="BM7" s="39">
        <v>247.27</v>
      </c>
      <c r="BN7" s="39">
        <v>239.18</v>
      </c>
      <c r="BO7" s="39">
        <v>275.67</v>
      </c>
      <c r="BP7" s="39">
        <v>106.71</v>
      </c>
      <c r="BQ7" s="39">
        <v>104.98</v>
      </c>
      <c r="BR7" s="39">
        <v>113.07</v>
      </c>
      <c r="BS7" s="39">
        <v>115.51</v>
      </c>
      <c r="BT7" s="39">
        <v>120.58</v>
      </c>
      <c r="BU7" s="39">
        <v>106.52</v>
      </c>
      <c r="BV7" s="39">
        <v>105.86</v>
      </c>
      <c r="BW7" s="39">
        <v>106.07</v>
      </c>
      <c r="BX7" s="39">
        <v>105.34</v>
      </c>
      <c r="BY7" s="39">
        <v>101.89</v>
      </c>
      <c r="BZ7" s="39">
        <v>100.05</v>
      </c>
      <c r="CA7" s="39">
        <v>126.35</v>
      </c>
      <c r="CB7" s="39">
        <v>128.63999999999999</v>
      </c>
      <c r="CC7" s="39">
        <v>132.1</v>
      </c>
      <c r="CD7" s="39">
        <v>133.91</v>
      </c>
      <c r="CE7" s="39">
        <v>127.45</v>
      </c>
      <c r="CF7" s="39">
        <v>155.80000000000001</v>
      </c>
      <c r="CG7" s="39">
        <v>158.58000000000001</v>
      </c>
      <c r="CH7" s="39">
        <v>159.22</v>
      </c>
      <c r="CI7" s="39">
        <v>159.6</v>
      </c>
      <c r="CJ7" s="39">
        <v>156.32</v>
      </c>
      <c r="CK7" s="39">
        <v>166.4</v>
      </c>
      <c r="CL7" s="39">
        <v>83.73</v>
      </c>
      <c r="CM7" s="39">
        <v>84.98</v>
      </c>
      <c r="CN7" s="39">
        <v>84.01</v>
      </c>
      <c r="CO7" s="39">
        <v>80.3</v>
      </c>
      <c r="CP7" s="39">
        <v>80.27</v>
      </c>
      <c r="CQ7" s="39">
        <v>62.1</v>
      </c>
      <c r="CR7" s="39">
        <v>62.38</v>
      </c>
      <c r="CS7" s="39">
        <v>62.83</v>
      </c>
      <c r="CT7" s="39">
        <v>62.05</v>
      </c>
      <c r="CU7" s="39">
        <v>63.23</v>
      </c>
      <c r="CV7" s="39">
        <v>60.69</v>
      </c>
      <c r="CW7" s="39">
        <v>85.45</v>
      </c>
      <c r="CX7" s="39">
        <v>83.91</v>
      </c>
      <c r="CY7" s="39">
        <v>83.18</v>
      </c>
      <c r="CZ7" s="39">
        <v>84.64</v>
      </c>
      <c r="DA7" s="39">
        <v>85.22</v>
      </c>
      <c r="DB7" s="39">
        <v>89.52</v>
      </c>
      <c r="DC7" s="39">
        <v>89.17</v>
      </c>
      <c r="DD7" s="39">
        <v>88.86</v>
      </c>
      <c r="DE7" s="39">
        <v>89.11</v>
      </c>
      <c r="DF7" s="39">
        <v>89.35</v>
      </c>
      <c r="DG7" s="39">
        <v>89.82</v>
      </c>
      <c r="DH7" s="39">
        <v>44.22</v>
      </c>
      <c r="DI7" s="39">
        <v>45.81</v>
      </c>
      <c r="DJ7" s="39">
        <v>47.42</v>
      </c>
      <c r="DK7" s="39">
        <v>48.2</v>
      </c>
      <c r="DL7" s="39">
        <v>48.86</v>
      </c>
      <c r="DM7" s="39">
        <v>46.58</v>
      </c>
      <c r="DN7" s="39">
        <v>46.99</v>
      </c>
      <c r="DO7" s="39">
        <v>47.89</v>
      </c>
      <c r="DP7" s="39">
        <v>48.69</v>
      </c>
      <c r="DQ7" s="39">
        <v>49.62</v>
      </c>
      <c r="DR7" s="39">
        <v>50.19</v>
      </c>
      <c r="DS7" s="39">
        <v>8.16</v>
      </c>
      <c r="DT7" s="39">
        <v>8.85</v>
      </c>
      <c r="DU7" s="39">
        <v>10.91</v>
      </c>
      <c r="DV7" s="39">
        <v>13.7</v>
      </c>
      <c r="DW7" s="39">
        <v>15.13</v>
      </c>
      <c r="DX7" s="39">
        <v>14.45</v>
      </c>
      <c r="DY7" s="39">
        <v>15.83</v>
      </c>
      <c r="DZ7" s="39">
        <v>16.899999999999999</v>
      </c>
      <c r="EA7" s="39">
        <v>18.260000000000002</v>
      </c>
      <c r="EB7" s="39">
        <v>19.510000000000002</v>
      </c>
      <c r="EC7" s="39">
        <v>20.63</v>
      </c>
      <c r="ED7" s="39">
        <v>1.02</v>
      </c>
      <c r="EE7" s="39">
        <v>0.98</v>
      </c>
      <c r="EF7" s="39">
        <v>0.76</v>
      </c>
      <c r="EG7" s="39">
        <v>0.73</v>
      </c>
      <c r="EH7" s="39">
        <v>0.9</v>
      </c>
      <c r="EI7" s="39">
        <v>0.74</v>
      </c>
      <c r="EJ7" s="39">
        <v>0.74</v>
      </c>
      <c r="EK7" s="39">
        <v>0.72</v>
      </c>
      <c r="EL7" s="39">
        <v>0.66</v>
      </c>
      <c r="EM7" s="39">
        <v>0.67</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2022-01-12T00:57:06Z</cp:lastPrinted>
  <dcterms:created xsi:type="dcterms:W3CDTF">2021-12-03T06:59:09Z</dcterms:created>
  <dcterms:modified xsi:type="dcterms:W3CDTF">2022-02-21T02:35:09Z</dcterms:modified>
  <cp:category/>
</cp:coreProperties>
</file>