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4C268045-E687-4AD9-9B85-D4F86BCE8EE4}" xr6:coauthVersionLast="47" xr6:coauthVersionMax="47" xr10:uidLastSave="{00000000-0000-0000-0000-000000000000}"/>
  <workbookProtection workbookAlgorithmName="SHA-512" workbookHashValue="MqaKNwdm07kfm5qOpF2dWv0qHKv7S/gK2stCMmqjtzo/DkmjzUHEWo7XcihlUkNzmknQMPwYRu+Sss7f/M8Jvw==" workbookSaltValue="j3dnZdzth6YY1Ls8F1cGG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P10" i="4" s="1"/>
  <c r="O6" i="5"/>
  <c r="I10" i="4" s="1"/>
  <c r="N6" i="5"/>
  <c r="B10" i="4" s="1"/>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BB10" i="4"/>
  <c r="W10" i="4"/>
  <c r="BB8" i="4"/>
  <c r="W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<sst xmlns="http://schemas.openxmlformats.org/spreadsheetml/2006/main" count="228" uniqueCount="115">
  <si>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</si>
  <si>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</si>
  <si>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</si>
  <si>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</si>
  <si>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</si>
  <si>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</si>
  <si>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</si>
  <si>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</si>
  <si>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</si>
  <si>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</si>
  <si>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</si>
  <si>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</si>
  <si>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</si>
  <si>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</si>
  <si>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</si>
  <si>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</si>
  <si>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</si>
  <si>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</si>
  <si>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</si>
  <si>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</si>
  <si>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</si>
  <si>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</si>
  <si>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</si>
  <si>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</si>
  <si>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</si>
  <si>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</si>
  <si>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</si>
  <si>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</si>
  <si>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</si>
  <si>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</si>
  <si>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</si>
  <si>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</si>
  <si>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</si>
  <si>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</si>
  <si>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</si>
  <si>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</si>
  <si>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</si>
  <si>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</si>
  <si>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</si>
  <si>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</si>
  <si>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</si>
  <si>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</si>
  <si>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</si>
  <si>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</si>
  <si>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</si>
  <si>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</si>
  <si>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</si>
  <si>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</si>
  <si>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</si>
  <si>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</si>
  <si>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</si>
  <si>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</si>
  <si>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</si>
  <si>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</si>
  <si>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</si>
  <si>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</si>
  <si>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</si>
  <si>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</si>
  <si>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</si>
  <si>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</si>
  <si>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</si>
  <si>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</si>
  <si>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</si>
  <si>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</si>
  <si>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</si>
  <si>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</si>
  <si>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</si>
  <si>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</si>
  <si>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</si>
  <si>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</si>
  <si>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</si>
  <si>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</si>
  <si>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</si>
  <si>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</si>
  <si>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</si>
  <si>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</si>
  <si>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</si>
  <si>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</si>
  <si>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</si>
  <si>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</si>
  <si>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</si>
  <si>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</si>
  <si>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</si>
  <si>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</si>
  <si>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</si>
  <si>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</si>
  <si>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</si>
  <si>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</si>
  <si>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</si>
  <si>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</si>
  <si>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</si>
  <si>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</si>
  <si>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</si>
  <si>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</si>
  <si>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</si>
  <si>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</si>
  <si>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</si>
  <si>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</si>
  <si>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</si>
  <si>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</si>
  <si>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</si>
  <si>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</si>
  <si>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</si>
  <si>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</si>
  <si>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</si>
  <si>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</si>
  <si>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</si>
  <si>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</si>
  <si>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</si>
  <si>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</si>
  <si>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</si>
  <si>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</si>
  <si>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【経常収支比率】については、令和2年度は、夏場の猛暑による給水収益の増や機構改革による人件費の減により高い水準となった。比率については毎年度100％を超えていることから、問題ないと考える。
　【累積欠損金比率】は０％であるため、経営の健全性に問題はない。
　【流動比率】については、全国平均値を上回っていること、令和２年度が企業債償還のピークであり流動負債は減少する見込みであることから経営の健全性が見て取れる。
　【企業債残高対給水収益比率】については、全国平均値からすると残高の規模が大きいが、将来の企業債借入れ及び償還の推移を予測していくと企業債残高が年々減少していくと考えているため、中長期的な観点から現在の数値で問題ないと考える。
　その他の項目【料金回収率、給水原価】については、毎年同程度の推移にて経営が保たれており、類似団体平均値と比較しても経営が健全であると見て取れ、【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しかし、【有収率】については、類似団体や全国平均と比較しても改善の必要性があることから、漏水調査の結果に基づき管路の更新を進め、対応していく必要がある。
</t>
    <rPh sb="15" eb="17">
      <t>レイワ</t>
    </rPh>
    <rPh sb="18" eb="20">
      <t>ネンド</t>
    </rPh>
    <rPh sb="22" eb="24">
      <t>ナツバ</t>
    </rPh>
    <rPh sb="25" eb="27">
      <t>モウショ</t>
    </rPh>
    <rPh sb="30" eb="34">
      <t>キュウスイシュウエキ</t>
    </rPh>
    <rPh sb="35" eb="36">
      <t>ゾウ</t>
    </rPh>
    <rPh sb="37" eb="41">
      <t>キコウカイカク</t>
    </rPh>
    <rPh sb="44" eb="47">
      <t>ジンケンヒ</t>
    </rPh>
    <rPh sb="48" eb="49">
      <t>ゲン</t>
    </rPh>
    <rPh sb="52" eb="53">
      <t>タカ</t>
    </rPh>
    <rPh sb="54" eb="56">
      <t>スイジュン</t>
    </rPh>
    <rPh sb="61" eb="63">
      <t>ヒリツ</t>
    </rPh>
    <rPh sb="68" eb="71">
      <t>マイネンド</t>
    </rPh>
    <rPh sb="76" eb="77">
      <t>コ</t>
    </rPh>
    <rPh sb="86" eb="88">
      <t>ケンゼン</t>
    </rPh>
    <rPh sb="154" eb="156">
      <t>レイワ</t>
    </rPh>
    <rPh sb="157" eb="158">
      <t>ネン</t>
    </rPh>
    <rPh sb="158" eb="159">
      <t>ド</t>
    </rPh>
    <rPh sb="160" eb="162">
      <t>キギョウ</t>
    </rPh>
    <rPh sb="162" eb="163">
      <t>サイ</t>
    </rPh>
    <rPh sb="163" eb="165">
      <t>ショウカン</t>
    </rPh>
    <rPh sb="172" eb="174">
      <t>リュウドウ</t>
    </rPh>
    <rPh sb="174" eb="176">
      <t>フサイ</t>
    </rPh>
    <rPh sb="177" eb="179">
      <t>ゲンショウ</t>
    </rPh>
    <rPh sb="181" eb="183">
      <t>ミコ</t>
    </rPh>
    <rPh sb="226" eb="228">
      <t>ゼンコク</t>
    </rPh>
    <rPh sb="228" eb="231">
      <t>ヘイキンチ</t>
    </rPh>
    <rPh sb="236" eb="238">
      <t>ザンダカ</t>
    </rPh>
    <rPh sb="239" eb="241">
      <t>キボ</t>
    </rPh>
    <rPh sb="242" eb="243">
      <t>オオ</t>
    </rPh>
    <rPh sb="272" eb="274">
      <t>レイワ</t>
    </rPh>
    <rPh sb="280" eb="282">
      <t>ネンネン</t>
    </rPh>
    <phoneticPr fontId="4"/>
  </si>
  <si>
    <t>　【有形固定資産減価償却率】については、平成３０年度から類似団体平均値を上回っており、老朽化の進む償却資産の更新に係る投資計画を実施していかなければならないと考える。
　管路については、【管路経年化率】のとおり、全国平均値及び類似団体平均値より低い数値を示しているものの、法定耐用年数を経過した割合が年々増加している傾向にあるため計画的にな更新を図る必要がある。
　また、【管路更新率】についても、全国及び類似団体平均値を大きく下回る数値となっている状況であることから、既設管路の更新に予算を傾斜配分して、計画的に工事を進める必要性がある。</t>
    <rPh sb="20" eb="22">
      <t>ヘイセイ</t>
    </rPh>
    <rPh sb="24" eb="25">
      <t>ネン</t>
    </rPh>
    <rPh sb="165" eb="168">
      <t>ケイカクテキ</t>
    </rPh>
    <rPh sb="170" eb="172">
      <t>コウシン</t>
    </rPh>
    <rPh sb="173" eb="174">
      <t>ハカ</t>
    </rPh>
    <rPh sb="175" eb="177">
      <t>ヒツヨウ</t>
    </rPh>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</si>
  <si>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財政面と投資面の均衡が図れる将来の水道事業を見据えた計画の必要性の認識をし、平成２８年１１月に策定して、平成３１年３月に見直した「高原町水道事業経営戦略」において、令和９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</si>
</sst>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0.17</c:v>
                </c:pt>
                <c:pt idx="2">
                  <c:v>0.31</c:v>
                </c:pt>
                <c:pt idx="3">
                  <c:v>0.38</c:v>
                </c:pt>
                <c:pt idx="4">
                  <c:v>0.33</c:v>
                </c:pt>
              </c:numCache>
            </c:numRef>
          </c:val>
          <c:extLst>
            <c:ext xmlns:c16="http://schemas.microsoft.com/office/drawing/2014/chart" uri="{C3380CC4-5D6E-409C-BE32-E72D297353CC}">
              <c16:uniqueId val="{00000000-0A3C-46E1-B3C5-E9CF2A1D43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0A3C-46E1-B3C5-E9CF2A1D43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67.48</c:v>
                </c:pt>
                <c:pt idx="1">
                  <c:v>68.209999999999994</c:v>
                </c:pt>
                <c:pt idx="2">
                  <c:v>66.819999999999993</c:v>
                </c:pt>
                <c:pt idx="3">
                  <c:v>64.66</c:v>
                </c:pt>
                <c:pt idx="4">
                  <c:v>66.34</c:v>
                </c:pt>
              </c:numCache>
            </c:numRef>
          </c:val>
          <c:extLst>
            <c:ext xmlns:c16="http://schemas.microsoft.com/office/drawing/2014/chart" uri="{C3380CC4-5D6E-409C-BE32-E72D297353CC}">
              <c16:uniqueId val="{00000000-C08E-4A8F-BB60-4935FF8F22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C08E-4A8F-BB60-4935FF8F22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77.09</c:v>
                </c:pt>
                <c:pt idx="1">
                  <c:v>76.7</c:v>
                </c:pt>
                <c:pt idx="2">
                  <c:v>76.61</c:v>
                </c:pt>
                <c:pt idx="3">
                  <c:v>76.63</c:v>
                </c:pt>
                <c:pt idx="4">
                  <c:v>76.16</c:v>
                </c:pt>
              </c:numCache>
            </c:numRef>
          </c:val>
          <c:extLst>
            <c:ext xmlns:c16="http://schemas.microsoft.com/office/drawing/2014/chart" uri="{C3380CC4-5D6E-409C-BE32-E72D297353CC}">
              <c16:uniqueId val="{00000000-ACDF-4CEE-8CBD-95F3461790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CDF-4CEE-8CBD-95F3461790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107.25</c:v>
                </c:pt>
                <c:pt idx="1">
                  <c:v>106.36</c:v>
                </c:pt>
                <c:pt idx="2">
                  <c:v>108.38</c:v>
                </c:pt>
                <c:pt idx="3">
                  <c:v>107.43</c:v>
                </c:pt>
                <c:pt idx="4">
                  <c:v>113.18</c:v>
                </c:pt>
              </c:numCache>
            </c:numRef>
          </c:val>
          <c:extLst>
            <c:ext xmlns:c16="http://schemas.microsoft.com/office/drawing/2014/chart" uri="{C3380CC4-5D6E-409C-BE32-E72D297353CC}">
              <c16:uniqueId val="{00000000-097E-4845-8995-175167EE1A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97E-4845-8995-175167EE1A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42.67</c:v>
                </c:pt>
                <c:pt idx="1">
                  <c:v>44.56</c:v>
                </c:pt>
                <c:pt idx="2">
                  <c:v>46.12</c:v>
                </c:pt>
                <c:pt idx="3">
                  <c:v>47.91</c:v>
                </c:pt>
                <c:pt idx="4">
                  <c:v>49.7</c:v>
                </c:pt>
              </c:numCache>
            </c:numRef>
          </c:val>
          <c:extLst>
            <c:ext xmlns:c16="http://schemas.microsoft.com/office/drawing/2014/chart" uri="{C3380CC4-5D6E-409C-BE32-E72D297353CC}">
              <c16:uniqueId val="{00000000-E5AC-4FAD-AB6B-21DEA4F7C8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E5AC-4FAD-AB6B-21DEA4F7C8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11.82</c:v>
                </c:pt>
                <c:pt idx="1">
                  <c:v>12.82</c:v>
                </c:pt>
                <c:pt idx="2">
                  <c:v>13.56</c:v>
                </c:pt>
                <c:pt idx="3">
                  <c:v>15.07</c:v>
                </c:pt>
                <c:pt idx="4">
                  <c:v>16.670000000000002</c:v>
                </c:pt>
              </c:numCache>
            </c:numRef>
          </c:val>
          <c:extLst>
            <c:ext xmlns:c16="http://schemas.microsoft.com/office/drawing/2014/chart" uri="{C3380CC4-5D6E-409C-BE32-E72D297353CC}">
              <c16:uniqueId val="{00000000-6730-438A-A2E9-BE3EC2DDEF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6730-438A-A2E9-BE3EC2DDEF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C-4642-BD88-0E1B782437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664C-4642-BD88-0E1B782437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319.56</c:v>
                </c:pt>
                <c:pt idx="1">
                  <c:v>333.39</c:v>
                </c:pt>
                <c:pt idx="2">
                  <c:v>366.01</c:v>
                </c:pt>
                <c:pt idx="3">
                  <c:v>345.96</c:v>
                </c:pt>
                <c:pt idx="4">
                  <c:v>296.67</c:v>
                </c:pt>
              </c:numCache>
            </c:numRef>
          </c:val>
          <c:extLst>
            <c:ext xmlns:c16="http://schemas.microsoft.com/office/drawing/2014/chart" uri="{C3380CC4-5D6E-409C-BE32-E72D297353CC}">
              <c16:uniqueId val="{00000000-7286-473C-8EAB-98CAAAA9B6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286-473C-8EAB-98CAAAA9B6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507.35</c:v>
                </c:pt>
                <c:pt idx="1">
                  <c:v>486.25</c:v>
                </c:pt>
                <c:pt idx="2">
                  <c:v>501.72</c:v>
                </c:pt>
                <c:pt idx="3">
                  <c:v>495.6</c:v>
                </c:pt>
                <c:pt idx="4">
                  <c:v>463.48</c:v>
                </c:pt>
              </c:numCache>
            </c:numRef>
          </c:val>
          <c:extLst>
            <c:ext xmlns:c16="http://schemas.microsoft.com/office/drawing/2014/chart" uri="{C3380CC4-5D6E-409C-BE32-E72D297353CC}">
              <c16:uniqueId val="{00000000-614D-460C-A431-805CAC254E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14D-460C-A431-805CAC254E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106.07</c:v>
                </c:pt>
                <c:pt idx="1">
                  <c:v>105.34</c:v>
                </c:pt>
                <c:pt idx="2">
                  <c:v>107.79</c:v>
                </c:pt>
                <c:pt idx="3">
                  <c:v>106.69</c:v>
                </c:pt>
                <c:pt idx="4">
                  <c:v>113.01</c:v>
                </c:pt>
              </c:numCache>
            </c:numRef>
          </c:val>
          <c:extLst>
            <c:ext xmlns:c16="http://schemas.microsoft.com/office/drawing/2014/chart" uri="{C3380CC4-5D6E-409C-BE32-E72D297353CC}">
              <c16:uniqueId val="{00000000-6BC9-41C3-A8EC-47F11CCB77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6BC9-41C3-A8EC-47F11CCB77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130.94999999999999</c:v>
                </c:pt>
                <c:pt idx="1">
                  <c:v>132.05000000000001</c:v>
                </c:pt>
                <c:pt idx="2">
                  <c:v>129.09</c:v>
                </c:pt>
                <c:pt idx="3">
                  <c:v>130.5</c:v>
                </c:pt>
                <c:pt idx="4">
                  <c:v>123.29</c:v>
                </c:pt>
              </c:numCache>
            </c:numRef>
          </c:val>
          <c:extLst>
            <c:ext xmlns:c16="http://schemas.microsoft.com/office/drawing/2014/chart" uri="{C3380CC4-5D6E-409C-BE32-E72D297353CC}">
              <c16:uniqueId val="{00000000-5A84-4144-82B8-9570E422CC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5A84-4144-82B8-9570E422CC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高原町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9130</v>
      </c>
      <c r="AM8" s="61"/>
      <c r="AN8" s="61"/>
      <c r="AO8" s="61"/>
      <c r="AP8" s="61"/>
      <c r="AQ8" s="61"/>
      <c r="AR8" s="61"/>
      <c r="AS8" s="61"/>
      <c r="AT8" s="52">
        <f>データ!$S$6</f>
        <v>85.39</v>
      </c>
      <c r="AU8" s="53"/>
      <c r="AV8" s="53"/>
      <c r="AW8" s="53"/>
      <c r="AX8" s="53"/>
      <c r="AY8" s="53"/>
      <c r="AZ8" s="53"/>
      <c r="BA8" s="53"/>
      <c r="BB8" s="54">
        <f>データ!$T$6</f>
        <v>106.92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60.4</v>
      </c>
      <c r="J10" s="53"/>
      <c r="K10" s="53"/>
      <c r="L10" s="53"/>
      <c r="M10" s="53"/>
      <c r="N10" s="53"/>
      <c r="O10" s="64"/>
      <c r="P10" s="54">
        <f>データ!$P$6</f>
        <v>99.18</v>
      </c>
      <c r="Q10" s="54"/>
      <c r="R10" s="54"/>
      <c r="S10" s="54"/>
      <c r="T10" s="54"/>
      <c r="U10" s="54"/>
      <c r="V10" s="54"/>
      <c r="W10" s="61">
        <f>データ!$Q$6</f>
        <v>2893</v>
      </c>
      <c r="X10" s="61"/>
      <c r="Y10" s="61"/>
      <c r="Z10" s="61"/>
      <c r="AA10" s="61"/>
      <c r="AB10" s="61"/>
      <c r="AC10" s="61"/>
      <c r="AD10" s="2"/>
      <c r="AE10" s="2"/>
      <c r="AF10" s="2"/>
      <c r="AG10" s="2"/>
      <c r="AH10" s="4"/>
      <c r="AI10" s="4"/>
      <c r="AJ10" s="4"/>
      <c r="AK10" s="4"/>
      <c r="AL10" s="61">
        <f>データ!$U$6</f>
        <v>8979</v>
      </c>
      <c r="AM10" s="61"/>
      <c r="AN10" s="61"/>
      <c r="AO10" s="61"/>
      <c r="AP10" s="61"/>
      <c r="AQ10" s="61"/>
      <c r="AR10" s="61"/>
      <c r="AS10" s="61"/>
      <c r="AT10" s="52">
        <f>データ!$V$6</f>
        <v>51.6</v>
      </c>
      <c r="AU10" s="53"/>
      <c r="AV10" s="53"/>
      <c r="AW10" s="53"/>
      <c r="AX10" s="53"/>
      <c r="AY10" s="53"/>
      <c r="AZ10" s="53"/>
      <c r="BA10" s="53"/>
      <c r="BB10" s="54">
        <f>データ!$W$6</f>
        <v>174.01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L2zIpNmhtqR4oqd11zXhEhKpEOPe1N4njZ5wUW3X39os0XTUWMulVMR71jk1ezV25rgRs8ruPiYiE2Gdrh59Q==" saltValue="7QXDaruZimYVkCYVg1Qu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453617</v>
      </c>
      <c r="D6" s="34">
        <f t="shared" si="3"/>
        <v>46</v>
      </c>
      <c r="E6" s="34">
        <f t="shared" si="3"/>
        <v>1</v>
      </c>
      <c r="F6" s="34">
        <f t="shared" si="3"/>
        <v>0</v>
      </c>
      <c r="G6" s="34">
        <f t="shared" si="3"/>
        <v>1</v>
      </c>
      <c r="H6" s="34" t="str">
        <f t="shared" si="3"/>
        <v>宮崎県　高原町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60.4</v>
      </c>
      <c r="P6" s="35">
        <f t="shared" si="3"/>
        <v>99.18</v>
      </c>
      <c r="Q6" s="35">
        <f t="shared" si="3"/>
        <v>2893</v>
      </c>
      <c r="R6" s="35">
        <f t="shared" si="3"/>
        <v>9130</v>
      </c>
      <c r="S6" s="35">
        <f t="shared" si="3"/>
        <v>85.39</v>
      </c>
      <c r="T6" s="35">
        <f t="shared" si="3"/>
        <v>106.92</v>
      </c>
      <c r="U6" s="35">
        <f t="shared" si="3"/>
        <v>8979</v>
      </c>
      <c r="V6" s="35">
        <f t="shared" si="3"/>
        <v>51.6</v>
      </c>
      <c r="W6" s="35">
        <f t="shared" si="3"/>
        <v>174.01</v>
      </c>
      <c r="X6" s="36">
        <f>IF(X7="",NA(),X7)</f>
        <v>107.25</v>
      </c>
      <c r="Y6" s="36">
        <f t="shared" ref="Y6:AG6" si="4">IF(Y7="",NA(),Y7)</f>
        <v>106.36</v>
      </c>
      <c r="Z6" s="36">
        <f t="shared" si="4"/>
        <v>108.38</v>
      </c>
      <c r="AA6" s="36">
        <f t="shared" si="4"/>
        <v>107.43</v>
      </c>
      <c r="AB6" s="36">
        <f t="shared" si="4"/>
        <v>113.18</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319.56</v>
      </c>
      <c r="AU6" s="36">
        <f t="shared" ref="AU6:BC6" si="6">IF(AU7="",NA(),AU7)</f>
        <v>333.39</v>
      </c>
      <c r="AV6" s="36">
        <f t="shared" si="6"/>
        <v>366.01</v>
      </c>
      <c r="AW6" s="36">
        <f t="shared" si="6"/>
        <v>345.96</v>
      </c>
      <c r="AX6" s="36">
        <f t="shared" si="6"/>
        <v>296.67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507.35</v>
      </c>
      <c r="BF6" s="36">
        <f t="shared" ref="BF6:BN6" si="7">IF(BF7="",NA(),BF7)</f>
        <v>486.25</v>
      </c>
      <c r="BG6" s="36">
        <f t="shared" si="7"/>
        <v>501.72</v>
      </c>
      <c r="BH6" s="36">
        <f t="shared" si="7"/>
        <v>495.6</v>
      </c>
      <c r="BI6" s="36">
        <f t="shared" si="7"/>
        <v>463.48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106.07</v>
      </c>
      <c r="BQ6" s="36">
        <f t="shared" ref="BQ6:BY6" si="8">IF(BQ7="",NA(),BQ7)</f>
        <v>105.34</v>
      </c>
      <c r="BR6" s="36">
        <f t="shared" si="8"/>
        <v>107.79</v>
      </c>
      <c r="BS6" s="36">
        <f t="shared" si="8"/>
        <v>106.69</v>
      </c>
      <c r="BT6" s="36">
        <f t="shared" si="8"/>
        <v>113.01</v>
      </c>
      <c r="BU6" s="36">
        <f t="shared" si="8"/>
        <v>93.28</v>
      </c>
      <c r="BV6" s="36">
        <f t="shared" si="8"/>
        <v>87.51</v>
      </c>
      <c r="BW6" s="36">
        <f t="shared" si="8"/>
        <v>84.77</v>
      </c>
      <c r="BX6" s="36">
        <f t="shared" si="8"/>
        <v>87.11</v>
      </c>
      <c r="BY6" s="36">
        <f t="shared" si="8"/>
        <v>82.78</v>
      </c>
      <c r="BZ6" s="35" t="str">
        <f>IF(BZ7="","",IF(BZ7="-","【-】","【"&amp;SUBSTITUTE(TEXT(BZ7,"#,##0.00"),"-","△")&amp;"】"))</f>
        <v>【100.05】</v>
      </c>
      <c r="CA6" s="36">
        <f>IF(CA7="",NA(),CA7)</f>
        <v>130.94999999999999</v>
      </c>
      <c r="CB6" s="36">
        <f t="shared" ref="CB6:CJ6" si="9">IF(CB7="",NA(),CB7)</f>
        <v>132.05000000000001</v>
      </c>
      <c r="CC6" s="36">
        <f t="shared" si="9"/>
        <v>129.09</v>
      </c>
      <c r="CD6" s="36">
        <f t="shared" si="9"/>
        <v>130.5</v>
      </c>
      <c r="CE6" s="36">
        <f t="shared" si="9"/>
        <v>123.29</v>
      </c>
      <c r="CF6" s="36">
        <f t="shared" si="9"/>
        <v>208.29</v>
      </c>
      <c r="CG6" s="36">
        <f t="shared" si="9"/>
        <v>218.42</v>
      </c>
      <c r="CH6" s="36">
        <f t="shared" si="9"/>
        <v>227.27</v>
      </c>
      <c r="CI6" s="36">
        <f t="shared" si="9"/>
        <v>223.98</v>
      </c>
      <c r="CJ6" s="36">
        <f t="shared" si="9"/>
        <v>225.09</v>
      </c>
      <c r="CK6" s="35" t="str">
        <f>IF(CK7="","",IF(CK7="-","【-】","【"&amp;SUBSTITUTE(TEXT(CK7,"#,##0.00"),"-","△")&amp;"】"))</f>
        <v>【166.40】</v>
      </c>
      <c r="CL6" s="36">
        <f>IF(CL7="",NA(),CL7)</f>
        <v>67.48</v>
      </c>
      <c r="CM6" s="36">
        <f t="shared" ref="CM6:CU6" si="10">IF(CM7="",NA(),CM7)</f>
        <v>68.209999999999994</v>
      </c>
      <c r="CN6" s="36">
        <f t="shared" si="10"/>
        <v>66.819999999999993</v>
      </c>
      <c r="CO6" s="36">
        <f t="shared" si="10"/>
        <v>64.66</v>
      </c>
      <c r="CP6" s="36">
        <f t="shared" si="10"/>
        <v>66.34</v>
      </c>
      <c r="CQ6" s="36">
        <f t="shared" si="10"/>
        <v>49.32</v>
      </c>
      <c r="CR6" s="36">
        <f t="shared" si="10"/>
        <v>50.24</v>
      </c>
      <c r="CS6" s="36">
        <f t="shared" si="10"/>
        <v>50.29</v>
      </c>
      <c r="CT6" s="36">
        <f t="shared" si="10"/>
        <v>49.64</v>
      </c>
      <c r="CU6" s="36">
        <f t="shared" si="10"/>
        <v>49.38</v>
      </c>
      <c r="CV6" s="35" t="str">
        <f>IF(CV7="","",IF(CV7="-","【-】","【"&amp;SUBSTITUTE(TEXT(CV7,"#,##0.00"),"-","△")&amp;"】"))</f>
        <v>【60.69】</v>
      </c>
      <c r="CW6" s="36">
        <f>IF(CW7="",NA(),CW7)</f>
        <v>77.09</v>
      </c>
      <c r="CX6" s="36">
        <f t="shared" ref="CX6:DF6" si="11">IF(CX7="",NA(),CX7)</f>
        <v>76.7</v>
      </c>
      <c r="CY6" s="36">
        <f t="shared" si="11"/>
        <v>76.61</v>
      </c>
      <c r="CZ6" s="36">
        <f t="shared" si="11"/>
        <v>76.63</v>
      </c>
      <c r="DA6" s="36">
        <f t="shared" si="11"/>
        <v>76.16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42.67</v>
      </c>
      <c r="DI6" s="36">
        <f t="shared" ref="DI6:DQ6" si="12">IF(DI7="",NA(),DI7)</f>
        <v>44.56</v>
      </c>
      <c r="DJ6" s="36">
        <f t="shared" si="12"/>
        <v>46.12</v>
      </c>
      <c r="DK6" s="36">
        <f t="shared" si="12"/>
        <v>47.91</v>
      </c>
      <c r="DL6" s="36">
        <f t="shared" si="12"/>
        <v>49.7</v>
      </c>
      <c r="DM6" s="36">
        <f t="shared" si="12"/>
        <v>48.3</v>
      </c>
      <c r="DN6" s="36">
        <f t="shared" si="12"/>
        <v>45.14</v>
      </c>
      <c r="DO6" s="36">
        <f t="shared" si="12"/>
        <v>45.85</v>
      </c>
      <c r="DP6" s="36">
        <f t="shared" si="12"/>
        <v>47.31</v>
      </c>
      <c r="DQ6" s="36">
        <f t="shared" si="12"/>
        <v>47.5</v>
      </c>
      <c r="DR6" s="35" t="str">
        <f>IF(DR7="","",IF(DR7="-","【-】","【"&amp;SUBSTITUTE(TEXT(DR7,"#,##0.00"),"-","△")&amp;"】"))</f>
        <v>【50.19】</v>
      </c>
      <c r="DS6" s="36">
        <f>IF(DS7="",NA(),DS7)</f>
        <v>11.82</v>
      </c>
      <c r="DT6" s="36">
        <f t="shared" ref="DT6:EB6" si="13">IF(DT7="",NA(),DT7)</f>
        <v>12.82</v>
      </c>
      <c r="DU6" s="36">
        <f t="shared" si="13"/>
        <v>13.56</v>
      </c>
      <c r="DV6" s="36">
        <f t="shared" si="13"/>
        <v>15.07</v>
      </c>
      <c r="DW6" s="36">
        <f t="shared" si="13"/>
        <v>16.670000000000002</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0.26</v>
      </c>
      <c r="EE6" s="36">
        <f t="shared" ref="EE6:EM6" si="14">IF(EE7="",NA(),EE7)</f>
        <v>0.17</v>
      </c>
      <c r="EF6" s="36">
        <f t="shared" si="14"/>
        <v>0.31</v>
      </c>
      <c r="EG6" s="36">
        <f t="shared" si="14"/>
        <v>0.38</v>
      </c>
      <c r="EH6" s="36">
        <f t="shared" si="14"/>
        <v>0.33</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453617</v>
      </c>
      <c r="D7" s="38">
        <v>46</v>
      </c>
      <c r="E7" s="38">
        <v>1</v>
      </c>
      <c r="F7" s="38">
        <v>0</v>
      </c>
      <c r="G7" s="38">
        <v>1</v>
      </c>
      <c r="H7" s="38" t="s">
        <v>93</v>
      </c>
      <c r="I7" s="38" t="s">
        <v>94</v>
      </c>
      <c r="J7" s="38" t="s">
        <v>95</v>
      </c>
      <c r="K7" s="38" t="s">
        <v>96</v>
      </c>
      <c r="L7" s="38" t="s">
        <v>97</v>
      </c>
      <c r="M7" s="38" t="s">
        <v>98</v>
      </c>
      <c r="N7" s="39" t="s">
        <v>99</v>
      </c>
      <c r="O7" s="39">
        <v>60.4</v>
      </c>
      <c r="P7" s="39">
        <v>99.18</v>
      </c>
      <c r="Q7" s="39">
        <v>2893</v>
      </c>
      <c r="R7" s="39">
        <v>9130</v>
      </c>
      <c r="S7" s="39">
        <v>85.39</v>
      </c>
      <c r="T7" s="39">
        <v>106.92</v>
      </c>
      <c r="U7" s="39">
        <v>8979</v>
      </c>
      <c r="V7" s="39">
        <v>51.6</v>
      </c>
      <c r="W7" s="39">
        <v>174.01</v>
      </c>
      <c r="X7" s="39">
        <v>107.25</v>
      </c>
      <c r="Y7" s="39">
        <v>106.36</v>
      </c>
      <c r="Z7" s="39">
        <v>108.38</v>
      </c>
      <c r="AA7" s="39">
        <v>107.43</v>
      </c>
      <c r="AB7" s="39">
        <v>113.18</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319.56</v>
      </c>
      <c r="AU7" s="39">
        <v>333.39</v>
      </c>
      <c r="AV7" s="39">
        <v>366.01</v>
      </c>
      <c r="AW7" s="39">
        <v>345.96</v>
      </c>
      <c r="AX7" s="39">
        <v>296.67</v>
      </c>
      <c r="AY7" s="39">
        <v>371.89</v>
      </c>
      <c r="AZ7" s="39">
        <v>293.23</v>
      </c>
      <c r="BA7" s="39">
        <v>300.14</v>
      </c>
      <c r="BB7" s="39">
        <v>301.04000000000002</v>
      </c>
      <c r="BC7" s="39">
        <v>305.08</v>
      </c>
      <c r="BD7" s="39">
        <v>260.31</v>
      </c>
      <c r="BE7" s="39">
        <v>507.35</v>
      </c>
      <c r="BF7" s="39">
        <v>486.25</v>
      </c>
      <c r="BG7" s="39">
        <v>501.72</v>
      </c>
      <c r="BH7" s="39">
        <v>495.6</v>
      </c>
      <c r="BI7" s="39">
        <v>463.48</v>
      </c>
      <c r="BJ7" s="39">
        <v>483.11</v>
      </c>
      <c r="BK7" s="39">
        <v>542.29999999999995</v>
      </c>
      <c r="BL7" s="39">
        <v>566.65</v>
      </c>
      <c r="BM7" s="39">
        <v>551.62</v>
      </c>
      <c r="BN7" s="39">
        <v>585.59</v>
      </c>
      <c r="BO7" s="39">
        <v>275.67</v>
      </c>
      <c r="BP7" s="39">
        <v>106.07</v>
      </c>
      <c r="BQ7" s="39">
        <v>105.34</v>
      </c>
      <c r="BR7" s="39">
        <v>107.79</v>
      </c>
      <c r="BS7" s="39">
        <v>106.69</v>
      </c>
      <c r="BT7" s="39">
        <v>113.01</v>
      </c>
      <c r="BU7" s="39">
        <v>93.28</v>
      </c>
      <c r="BV7" s="39">
        <v>87.51</v>
      </c>
      <c r="BW7" s="39">
        <v>84.77</v>
      </c>
      <c r="BX7" s="39">
        <v>87.11</v>
      </c>
      <c r="BY7" s="39">
        <v>82.78</v>
      </c>
      <c r="BZ7" s="39">
        <v>100.05</v>
      </c>
      <c r="CA7" s="39">
        <v>130.94999999999999</v>
      </c>
      <c r="CB7" s="39">
        <v>132.05000000000001</v>
      </c>
      <c r="CC7" s="39">
        <v>129.09</v>
      </c>
      <c r="CD7" s="39">
        <v>130.5</v>
      </c>
      <c r="CE7" s="39">
        <v>123.29</v>
      </c>
      <c r="CF7" s="39">
        <v>208.29</v>
      </c>
      <c r="CG7" s="39">
        <v>218.42</v>
      </c>
      <c r="CH7" s="39">
        <v>227.27</v>
      </c>
      <c r="CI7" s="39">
        <v>223.98</v>
      </c>
      <c r="CJ7" s="39">
        <v>225.09</v>
      </c>
      <c r="CK7" s="39">
        <v>166.4</v>
      </c>
      <c r="CL7" s="39">
        <v>67.48</v>
      </c>
      <c r="CM7" s="39">
        <v>68.209999999999994</v>
      </c>
      <c r="CN7" s="39">
        <v>66.819999999999993</v>
      </c>
      <c r="CO7" s="39">
        <v>64.66</v>
      </c>
      <c r="CP7" s="39">
        <v>66.34</v>
      </c>
      <c r="CQ7" s="39">
        <v>49.32</v>
      </c>
      <c r="CR7" s="39">
        <v>50.24</v>
      </c>
      <c r="CS7" s="39">
        <v>50.29</v>
      </c>
      <c r="CT7" s="39">
        <v>49.64</v>
      </c>
      <c r="CU7" s="39">
        <v>49.38</v>
      </c>
      <c r="CV7" s="39">
        <v>60.69</v>
      </c>
      <c r="CW7" s="39">
        <v>77.09</v>
      </c>
      <c r="CX7" s="39">
        <v>76.7</v>
      </c>
      <c r="CY7" s="39">
        <v>76.61</v>
      </c>
      <c r="CZ7" s="39">
        <v>76.63</v>
      </c>
      <c r="DA7" s="39">
        <v>76.16</v>
      </c>
      <c r="DB7" s="39">
        <v>79.34</v>
      </c>
      <c r="DC7" s="39">
        <v>78.650000000000006</v>
      </c>
      <c r="DD7" s="39">
        <v>77.73</v>
      </c>
      <c r="DE7" s="39">
        <v>78.09</v>
      </c>
      <c r="DF7" s="39">
        <v>78.010000000000005</v>
      </c>
      <c r="DG7" s="39">
        <v>89.82</v>
      </c>
      <c r="DH7" s="39">
        <v>42.67</v>
      </c>
      <c r="DI7" s="39">
        <v>44.56</v>
      </c>
      <c r="DJ7" s="39">
        <v>46.12</v>
      </c>
      <c r="DK7" s="39">
        <v>47.91</v>
      </c>
      <c r="DL7" s="39">
        <v>49.7</v>
      </c>
      <c r="DM7" s="39">
        <v>48.3</v>
      </c>
      <c r="DN7" s="39">
        <v>45.14</v>
      </c>
      <c r="DO7" s="39">
        <v>45.85</v>
      </c>
      <c r="DP7" s="39">
        <v>47.31</v>
      </c>
      <c r="DQ7" s="39">
        <v>47.5</v>
      </c>
      <c r="DR7" s="39">
        <v>50.19</v>
      </c>
      <c r="DS7" s="39">
        <v>11.82</v>
      </c>
      <c r="DT7" s="39">
        <v>12.82</v>
      </c>
      <c r="DU7" s="39">
        <v>13.56</v>
      </c>
      <c r="DV7" s="39">
        <v>15.07</v>
      </c>
      <c r="DW7" s="39">
        <v>16.670000000000002</v>
      </c>
      <c r="DX7" s="39">
        <v>12.43</v>
      </c>
      <c r="DY7" s="39">
        <v>13.58</v>
      </c>
      <c r="DZ7" s="39">
        <v>14.13</v>
      </c>
      <c r="EA7" s="39">
        <v>16.77</v>
      </c>
      <c r="EB7" s="39">
        <v>17.399999999999999</v>
      </c>
      <c r="EC7" s="39">
        <v>20.63</v>
      </c>
      <c r="ED7" s="39">
        <v>0.26</v>
      </c>
      <c r="EE7" s="39">
        <v>0.17</v>
      </c>
      <c r="EF7" s="39">
        <v>0.31</v>
      </c>
      <c r="EG7" s="39">
        <v>0.38</v>
      </c>
      <c r="EH7" s="39">
        <v>0.33</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2022-01-21T00:07:32Z</cp:lastPrinted>
  <dcterms:created xsi:type="dcterms:W3CDTF">2021-12-03T06:59:18Z</dcterms:created>
  <dcterms:modified xsi:type="dcterms:W3CDTF">2022-02-21T02:52:39Z</dcterms:modified>
  <cp:category/>
</cp:coreProperties>
</file>