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8355E9D7-265F-4401-BDF7-390A2E90BB92}" xr6:coauthVersionLast="47" xr6:coauthVersionMax="47" xr10:uidLastSave="{00000000-0000-0000-0000-000000000000}"/>
  <workbookProtection workbookAlgorithmName="SHA-512" workbookHashValue="D7bZ53mGWJgmd+knfrmKnps2fQLTC5IDNtFxYbO3OyDeKJL4xkdbSeNFSRThs72II4OHHON3yyNnVeLQ3NxmZA==" workbookSaltValue="k+1gqTUuPnN/7Q3hg8xAk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AL8" i="4" s="1"/>
  <c r="Q6" i="5"/>
  <c r="P6" i="5"/>
  <c r="O6" i="5"/>
  <c r="I10" i="4" s="1"/>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AT10" i="4"/>
  <c r="W10" i="4"/>
  <c r="P10" i="4"/>
  <c r="B10" i="4"/>
  <c r="BB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<sst xmlns="http://schemas.openxmlformats.org/spreadsheetml/2006/main" count="228" uniqueCount="114">
  <si>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</si>
  <si>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</si>
  <si>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</si>
  <si>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</si>
  <si>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</si>
  <si>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</si>
  <si>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</si>
  <si>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</si>
  <si>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</si>
  <si>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</si>
  <si>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</si>
  <si>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</si>
  <si>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</si>
  <si>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</si>
  <si>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</si>
  <si>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</si>
  <si>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</si>
  <si>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</si>
  <si>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</si>
  <si>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</si>
  <si>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</si>
  <si>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</si>
  <si>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</si>
  <si>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</si>
  <si>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</si>
  <si>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</si>
  <si>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</si>
  <si>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</si>
  <si>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</si>
  <si>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</si>
  <si>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</si>
  <si>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</si>
  <si>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</si>
  <si>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</si>
  <si>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</si>
  <si>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</si>
  <si>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</si>
  <si>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</si>
  <si>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</si>
  <si>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</si>
  <si>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</si>
  <si>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</si>
  <si>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</si>
  <si>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</si>
  <si>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</si>
  <si>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</si>
  <si>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</si>
  <si>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</si>
  <si>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</si>
  <si>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</si>
  <si>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</si>
  <si>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</si>
  <si>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</si>
  <si>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</si>
  <si>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</si>
  <si>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</si>
  <si>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</si>
  <si>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</si>
  <si>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</si>
  <si>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</si>
  <si>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</si>
  <si>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</si>
  <si>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</si>
  <si>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</si>
  <si>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</si>
  <si>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</si>
  <si>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</si>
  <si>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</si>
  <si>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</si>
  <si>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</si>
  <si>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</si>
  <si>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</si>
  <si>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</si>
  <si>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</si>
  <si>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</si>
  <si>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</si>
  <si>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</si>
  <si>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</si>
  <si>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</si>
  <si>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</si>
  <si>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</si>
  <si>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</si>
  <si>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</si>
  <si>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</si>
  <si>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</si>
  <si>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</si>
  <si>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</si>
  <si>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</si>
  <si>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</si>
  <si>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</si>
  <si>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</si>
  <si>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</si>
  <si>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</si>
  <si>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</si>
  <si>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</si>
  <si>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</si>
  <si>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</si>
  <si>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</si>
  <si>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</si>
  <si>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</si>
  <si>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</si>
  <si>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</si>
  <si>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</si>
  <si>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</si>
  <si>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</si>
  <si>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</si>
  <si>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</si>
  <si>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</si>
  <si>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</si>
  <si>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</si>
  <si>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</si>
  <si>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①有形固定資産減価償却率、②管路経年化率は類似団体と比べて低い状態にあり、適正な規模であるといえます。
　③管路更新率は低い状態にあり、全ての管路を更新するのに、かなりの年数がかかってしまう計算になります。そのため、計画的に管路の更新を行っていく必要があります。</t>
    <phoneticPr fontId="4"/>
  </si>
  <si>
    <t xml:space="preserve"> 経営の健全性・効率性は比較的良好であるといえます。しかしながら、有収率の低さが緊急の課題です。経営戦略を活用し、計画的な管路更新や漏水調査を行い、有収率の向上を目指します。</t>
    <rPh sb="57" eb="59">
      <t>ケイカク</t>
    </rPh>
    <rPh sb="59" eb="60">
      <t>テキ</t>
    </rPh>
    <rPh sb="61" eb="63">
      <t>カンロ</t>
    </rPh>
    <rPh sb="63" eb="65">
      <t>コウシン</t>
    </rPh>
    <rPh sb="66" eb="70">
      <t>ロウスイチョウサ</t>
    </rPh>
    <rPh sb="71" eb="72">
      <t>オコナ</t>
    </rPh>
    <rPh sb="74" eb="77">
      <t>ユウシュウリツ</t>
    </rPh>
    <rPh sb="78" eb="80">
      <t>コウジョウ</t>
    </rPh>
    <rPh sb="81" eb="83">
      <t>メザ</t>
    </rPh>
    <phoneticPr fontId="4"/>
  </si>
  <si>
    <t>　①経常収支比率は100％を超え、前年度と比較しても右肩上がりとなっています。その要因として、コロナ渦におけるステイホームが起因して、一時的に使用量が増加していることが考えられます。
　②累積欠損金は発生していません。また③流動比率は類似団体の平均を下回っているものの、指標である100％は上回っています。今後、給水収益は減少が見込まれますが、令和2年度に起債償還がピークを迎えたことにより、今後も現状を維持できると分析しています。
　④企業債残高対給水収益比率については、平成19年度から平成23年度に大規模事業が完了し、企業債残高は減少傾向にあります。
　⑤料金回収率は、指標となる100％を上回っており、給水に係る費用を給水収益で賄えているため、適正な規模であると考えられます。
　⑥給水原価は類似団体と比べて低い水準にあり、適正な規模であると考えられます。
 ⑦施設利用率は、適正な規模にありますが、⑧有収率が低い状況にあります。そのため、漏水の多発している地域の全面的な配水管の布設替えを行っているところです。</t>
    <rPh sb="14" eb="15">
      <t>コ</t>
    </rPh>
    <rPh sb="17" eb="19">
      <t>ゼンネン</t>
    </rPh>
    <rPh sb="19" eb="20">
      <t>ド</t>
    </rPh>
    <rPh sb="21" eb="23">
      <t>ヒカク</t>
    </rPh>
    <rPh sb="26" eb="29">
      <t>ミギカタア</t>
    </rPh>
    <rPh sb="41" eb="43">
      <t>ヨウイン</t>
    </rPh>
    <rPh sb="62" eb="64">
      <t>キイン</t>
    </rPh>
    <rPh sb="73" eb="74">
      <t>リョウ</t>
    </rPh>
    <rPh sb="153" eb="155">
      <t>コンゴ</t>
    </rPh>
    <rPh sb="156" eb="160">
      <t>キュウスイシュウエキ</t>
    </rPh>
    <rPh sb="161" eb="163">
      <t>ゲンショウ</t>
    </rPh>
    <rPh sb="164" eb="166">
      <t>ミコ</t>
    </rPh>
    <rPh sb="172" eb="174">
      <t>レイワ</t>
    </rPh>
    <rPh sb="175" eb="177">
      <t>ネンド</t>
    </rPh>
    <rPh sb="178" eb="180">
      <t>キサイ</t>
    </rPh>
    <rPh sb="180" eb="182">
      <t>ショウカン</t>
    </rPh>
    <rPh sb="187" eb="188">
      <t>ムカ</t>
    </rPh>
    <rPh sb="196" eb="198">
      <t>コンゴ</t>
    </rPh>
    <rPh sb="199" eb="201">
      <t>ゲンジョウ</t>
    </rPh>
    <rPh sb="202" eb="204">
      <t>イジ</t>
    </rPh>
    <rPh sb="208" eb="210">
      <t>ブンセキ</t>
    </rPh>
    <rPh sb="281" eb="283">
      <t>リョウキン</t>
    </rPh>
    <rPh sb="283" eb="286">
      <t>カイシュウリツ</t>
    </rPh>
    <rPh sb="424" eb="426">
      <t>ロウスイ</t>
    </rPh>
    <rPh sb="427" eb="429">
      <t>タハツ</t>
    </rPh>
    <rPh sb="433" eb="435">
      <t>チイキ</t>
    </rPh>
    <rPh sb="436" eb="439">
      <t>ゼンメンテキ</t>
    </rPh>
    <rPh sb="440" eb="443">
      <t>ハイスイカン</t>
    </rPh>
    <rPh sb="444" eb="447">
      <t>フセツカ</t>
    </rPh>
    <rPh sb="449" eb="4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</si>
</sst>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0.28000000000000003</c:v>
                </c:pt>
                <c:pt idx="2">
                  <c:v>0.56999999999999995</c:v>
                </c:pt>
                <c:pt idx="3">
                  <c:v>0.39</c:v>
                </c:pt>
                <c:pt idx="4">
                  <c:v>0.49</c:v>
                </c:pt>
              </c:numCache>
            </c:numRef>
          </c:val>
          <c:extLst>
            <c:ext xmlns:c16="http://schemas.microsoft.com/office/drawing/2014/chart" uri="{C3380CC4-5D6E-409C-BE32-E72D297353CC}">
              <c16:uniqueId val="{00000000-5F81-459B-98B5-BB3A8B55E3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5F81-459B-98B5-BB3A8B55E3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85.84</c:v>
                </c:pt>
                <c:pt idx="1">
                  <c:v>85.79</c:v>
                </c:pt>
                <c:pt idx="2">
                  <c:v>84.92</c:v>
                </c:pt>
                <c:pt idx="3">
                  <c:v>77.62</c:v>
                </c:pt>
                <c:pt idx="4">
                  <c:v>79.62</c:v>
                </c:pt>
              </c:numCache>
            </c:numRef>
          </c:val>
          <c:extLst>
            <c:ext xmlns:c16="http://schemas.microsoft.com/office/drawing/2014/chart" uri="{C3380CC4-5D6E-409C-BE32-E72D297353CC}">
              <c16:uniqueId val="{00000000-5D1F-4F3E-8434-2A34B4AFA8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D1F-4F3E-8434-2A34B4AFA8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68.91</c:v>
                </c:pt>
                <c:pt idx="1">
                  <c:v>68.849999999999994</c:v>
                </c:pt>
                <c:pt idx="2">
                  <c:v>66.459999999999994</c:v>
                </c:pt>
                <c:pt idx="3">
                  <c:v>72.33</c:v>
                </c:pt>
                <c:pt idx="4">
                  <c:v>71.75</c:v>
                </c:pt>
              </c:numCache>
            </c:numRef>
          </c:val>
          <c:extLst>
            <c:ext xmlns:c16="http://schemas.microsoft.com/office/drawing/2014/chart" uri="{C3380CC4-5D6E-409C-BE32-E72D297353CC}">
              <c16:uniqueId val="{00000000-B01F-47EE-96B4-91CB074CC2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01F-47EE-96B4-91CB074CC2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117.92</c:v>
                </c:pt>
                <c:pt idx="1">
                  <c:v>110.68</c:v>
                </c:pt>
                <c:pt idx="2">
                  <c:v>109.23</c:v>
                </c:pt>
                <c:pt idx="3">
                  <c:v>110.54</c:v>
                </c:pt>
                <c:pt idx="4">
                  <c:v>123</c:v>
                </c:pt>
              </c:numCache>
            </c:numRef>
          </c:val>
          <c:extLst>
            <c:ext xmlns:c16="http://schemas.microsoft.com/office/drawing/2014/chart" uri="{C3380CC4-5D6E-409C-BE32-E72D297353CC}">
              <c16:uniqueId val="{00000000-8B0B-43A2-9094-CD5C1F2C65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B0B-43A2-9094-CD5C1F2C65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37.47</c:v>
                </c:pt>
                <c:pt idx="1">
                  <c:v>39.74</c:v>
                </c:pt>
                <c:pt idx="2">
                  <c:v>41.87</c:v>
                </c:pt>
                <c:pt idx="3">
                  <c:v>43.86</c:v>
                </c:pt>
                <c:pt idx="4">
                  <c:v>45.66</c:v>
                </c:pt>
              </c:numCache>
            </c:numRef>
          </c:val>
          <c:extLst>
            <c:ext xmlns:c16="http://schemas.microsoft.com/office/drawing/2014/chart" uri="{C3380CC4-5D6E-409C-BE32-E72D297353CC}">
              <c16:uniqueId val="{00000000-E064-4991-8754-8EE61D053D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064-4991-8754-8EE61D053D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6.64</c:v>
                </c:pt>
                <c:pt idx="1">
                  <c:v>6.95</c:v>
                </c:pt>
                <c:pt idx="2">
                  <c:v>6.39</c:v>
                </c:pt>
                <c:pt idx="3">
                  <c:v>7.08</c:v>
                </c:pt>
                <c:pt idx="4">
                  <c:v>15.47</c:v>
                </c:pt>
              </c:numCache>
            </c:numRef>
          </c:val>
          <c:extLst>
            <c:ext xmlns:c16="http://schemas.microsoft.com/office/drawing/2014/chart" uri="{C3380CC4-5D6E-409C-BE32-E72D297353CC}">
              <c16:uniqueId val="{00000000-84A5-45CE-996A-37084034F5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4A5-45CE-996A-37084034F5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4-4C1D-8FCF-B1A9B88B17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A944-4C1D-8FCF-B1A9B88B17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86.68</c:v>
                </c:pt>
                <c:pt idx="1">
                  <c:v>101.9</c:v>
                </c:pt>
                <c:pt idx="2">
                  <c:v>107.62</c:v>
                </c:pt>
                <c:pt idx="3">
                  <c:v>111.06</c:v>
                </c:pt>
                <c:pt idx="4">
                  <c:v>128.38</c:v>
                </c:pt>
              </c:numCache>
            </c:numRef>
          </c:val>
          <c:extLst>
            <c:ext xmlns:c16="http://schemas.microsoft.com/office/drawing/2014/chart" uri="{C3380CC4-5D6E-409C-BE32-E72D297353CC}">
              <c16:uniqueId val="{00000000-5555-4808-88FB-6D91E742A8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555-4808-88FB-6D91E742A8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841.11</c:v>
                </c:pt>
                <c:pt idx="1">
                  <c:v>794.72</c:v>
                </c:pt>
                <c:pt idx="2">
                  <c:v>800.81</c:v>
                </c:pt>
                <c:pt idx="3">
                  <c:v>774.5</c:v>
                </c:pt>
                <c:pt idx="4">
                  <c:v>735.5</c:v>
                </c:pt>
              </c:numCache>
            </c:numRef>
          </c:val>
          <c:extLst>
            <c:ext xmlns:c16="http://schemas.microsoft.com/office/drawing/2014/chart" uri="{C3380CC4-5D6E-409C-BE32-E72D297353CC}">
              <c16:uniqueId val="{00000000-85EC-41E8-83BB-29E4288842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5EC-41E8-83BB-29E4288842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110.43</c:v>
                </c:pt>
                <c:pt idx="1">
                  <c:v>102.12</c:v>
                </c:pt>
                <c:pt idx="2">
                  <c:v>100.82</c:v>
                </c:pt>
                <c:pt idx="3">
                  <c:v>102.76</c:v>
                </c:pt>
                <c:pt idx="4">
                  <c:v>115.51</c:v>
                </c:pt>
              </c:numCache>
            </c:numRef>
          </c:val>
          <c:extLst>
            <c:ext xmlns:c16="http://schemas.microsoft.com/office/drawing/2014/chart" uri="{C3380CC4-5D6E-409C-BE32-E72D297353CC}">
              <c16:uniqueId val="{00000000-E29E-47E7-A7B6-FC226101CB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29E-47E7-A7B6-FC226101CB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148.6</c:v>
                </c:pt>
                <c:pt idx="1">
                  <c:v>164.05</c:v>
                </c:pt>
                <c:pt idx="2">
                  <c:v>166.39</c:v>
                </c:pt>
                <c:pt idx="3">
                  <c:v>163.13</c:v>
                </c:pt>
                <c:pt idx="4">
                  <c:v>144.97999999999999</c:v>
                </c:pt>
              </c:numCache>
            </c:numRef>
          </c:val>
          <c:extLst>
            <c:ext xmlns:c16="http://schemas.microsoft.com/office/drawing/2014/chart" uri="{C3380CC4-5D6E-409C-BE32-E72D297353CC}">
              <c16:uniqueId val="{00000000-519A-465C-9114-153206E25C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19A-465C-9114-153206E25C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国富町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19082</v>
      </c>
      <c r="AM8" s="61"/>
      <c r="AN8" s="61"/>
      <c r="AO8" s="61"/>
      <c r="AP8" s="61"/>
      <c r="AQ8" s="61"/>
      <c r="AR8" s="61"/>
      <c r="AS8" s="61"/>
      <c r="AT8" s="52">
        <f>データ!$S$6</f>
        <v>130.63</v>
      </c>
      <c r="AU8" s="53"/>
      <c r="AV8" s="53"/>
      <c r="AW8" s="53"/>
      <c r="AX8" s="53"/>
      <c r="AY8" s="53"/>
      <c r="AZ8" s="53"/>
      <c r="BA8" s="53"/>
      <c r="BB8" s="54">
        <f>データ!$T$6</f>
        <v>146.08000000000001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35.86</v>
      </c>
      <c r="J10" s="53"/>
      <c r="K10" s="53"/>
      <c r="L10" s="53"/>
      <c r="M10" s="53"/>
      <c r="N10" s="53"/>
      <c r="O10" s="64"/>
      <c r="P10" s="54">
        <f>データ!$P$6</f>
        <v>98.08</v>
      </c>
      <c r="Q10" s="54"/>
      <c r="R10" s="54"/>
      <c r="S10" s="54"/>
      <c r="T10" s="54"/>
      <c r="U10" s="54"/>
      <c r="V10" s="54"/>
      <c r="W10" s="61">
        <f>データ!$Q$6</f>
        <v>3353</v>
      </c>
      <c r="X10" s="61"/>
      <c r="Y10" s="61"/>
      <c r="Z10" s="61"/>
      <c r="AA10" s="61"/>
      <c r="AB10" s="61"/>
      <c r="AC10" s="61"/>
      <c r="AD10" s="2"/>
      <c r="AE10" s="2"/>
      <c r="AF10" s="2"/>
      <c r="AG10" s="2"/>
      <c r="AH10" s="4"/>
      <c r="AI10" s="4"/>
      <c r="AJ10" s="4"/>
      <c r="AK10" s="4"/>
      <c r="AL10" s="61">
        <f>データ!$U$6</f>
        <v>18687</v>
      </c>
      <c r="AM10" s="61"/>
      <c r="AN10" s="61"/>
      <c r="AO10" s="61"/>
      <c r="AP10" s="61"/>
      <c r="AQ10" s="61"/>
      <c r="AR10" s="61"/>
      <c r="AS10" s="61"/>
      <c r="AT10" s="52">
        <f>データ!$V$6</f>
        <v>34.450000000000003</v>
      </c>
      <c r="AU10" s="53"/>
      <c r="AV10" s="53"/>
      <c r="AW10" s="53"/>
      <c r="AX10" s="53"/>
      <c r="AY10" s="53"/>
      <c r="AZ10" s="53"/>
      <c r="BA10" s="53"/>
      <c r="BB10" s="54">
        <f>データ!$W$6</f>
        <v>542.44000000000005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5GN2WpWDI/plZ9lOzH7rXQiu9YojFf87oZwe/vktYAj+j8x9c4z1TChlD8vM3CzX0x0+pXgEdNvE2MbuTJyxQ==" saltValue="BmX5cDsYkcFPkWe+PZg2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453820</v>
      </c>
      <c r="D6" s="34">
        <f t="shared" si="3"/>
        <v>46</v>
      </c>
      <c r="E6" s="34">
        <f t="shared" si="3"/>
        <v>1</v>
      </c>
      <c r="F6" s="34">
        <f t="shared" si="3"/>
        <v>0</v>
      </c>
      <c r="G6" s="34">
        <f t="shared" si="3"/>
        <v>1</v>
      </c>
      <c r="H6" s="34" t="str">
        <f t="shared" si="3"/>
        <v>宮崎県　国富町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35.86</v>
      </c>
      <c r="P6" s="35">
        <f t="shared" si="3"/>
        <v>98.08</v>
      </c>
      <c r="Q6" s="35">
        <f t="shared" si="3"/>
        <v>3353</v>
      </c>
      <c r="R6" s="35">
        <f t="shared" si="3"/>
        <v>19082</v>
      </c>
      <c r="S6" s="35">
        <f t="shared" si="3"/>
        <v>130.63</v>
      </c>
      <c r="T6" s="35">
        <f t="shared" si="3"/>
        <v>146.08000000000001</v>
      </c>
      <c r="U6" s="35">
        <f t="shared" si="3"/>
        <v>18687</v>
      </c>
      <c r="V6" s="35">
        <f t="shared" si="3"/>
        <v>34.450000000000003</v>
      </c>
      <c r="W6" s="35">
        <f t="shared" si="3"/>
        <v>542.44000000000005</v>
      </c>
      <c r="X6" s="36">
        <f>IF(X7="",NA(),X7)</f>
        <v>117.92</v>
      </c>
      <c r="Y6" s="36">
        <f t="shared" ref="Y6:AG6" si="4">IF(Y7="",NA(),Y7)</f>
        <v>110.68</v>
      </c>
      <c r="Z6" s="36">
        <f t="shared" si="4"/>
        <v>109.23</v>
      </c>
      <c r="AA6" s="36">
        <f t="shared" si="4"/>
        <v>110.54</v>
      </c>
      <c r="AB6" s="36">
        <f t="shared" si="4"/>
        <v>123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86.68</v>
      </c>
      <c r="AU6" s="36">
        <f t="shared" ref="AU6:BC6" si="6">IF(AU7="",NA(),AU7)</f>
        <v>101.9</v>
      </c>
      <c r="AV6" s="36">
        <f t="shared" si="6"/>
        <v>107.62</v>
      </c>
      <c r="AW6" s="36">
        <f t="shared" si="6"/>
        <v>111.06</v>
      </c>
      <c r="AX6" s="36">
        <f t="shared" si="6"/>
        <v>128.38</v>
      </c>
      <c r="AY6" s="36">
        <f t="shared" si="6"/>
        <v>384.34</v>
      </c>
      <c r="AZ6" s="36">
        <f t="shared" si="6"/>
        <v>359.47</v>
      </c>
      <c r="BA6" s="36">
        <f t="shared" si="6"/>
        <v>369.69</v>
      </c>
      <c r="BB6" s="36">
        <f t="shared" si="6"/>
        <v>379.08</v>
      </c>
      <c r="BC6" s="36">
        <f t="shared" si="6"/>
        <v>367.55</v>
      </c>
      <c r="BD6" s="35" t="str">
        <f>IF(BD7="","",IF(BD7="-","【-】","【"&amp;SUBSTITUTE(TEXT(BD7,"#,##0.00"),"-","△")&amp;"】"))</f>
        <v>【260.31】</v>
      </c>
      <c r="BE6" s="36">
        <f>IF(BE7="",NA(),BE7)</f>
        <v>841.11</v>
      </c>
      <c r="BF6" s="36">
        <f t="shared" ref="BF6:BN6" si="7">IF(BF7="",NA(),BF7)</f>
        <v>794.72</v>
      </c>
      <c r="BG6" s="36">
        <f t="shared" si="7"/>
        <v>800.81</v>
      </c>
      <c r="BH6" s="36">
        <f t="shared" si="7"/>
        <v>774.5</v>
      </c>
      <c r="BI6" s="36">
        <f t="shared" si="7"/>
        <v>735.5</v>
      </c>
      <c r="BJ6" s="36">
        <f t="shared" si="7"/>
        <v>380.58</v>
      </c>
      <c r="BK6" s="36">
        <f t="shared" si="7"/>
        <v>401.79</v>
      </c>
      <c r="BL6" s="36">
        <f t="shared" si="7"/>
        <v>402.99</v>
      </c>
      <c r="BM6" s="36">
        <f t="shared" si="7"/>
        <v>398.98</v>
      </c>
      <c r="BN6" s="36">
        <f t="shared" si="7"/>
        <v>418.68</v>
      </c>
      <c r="BO6" s="35" t="str">
        <f>IF(BO7="","",IF(BO7="-","【-】","【"&amp;SUBSTITUTE(TEXT(BO7,"#,##0.00"),"-","△")&amp;"】"))</f>
        <v>【275.67】</v>
      </c>
      <c r="BP6" s="36">
        <f>IF(BP7="",NA(),BP7)</f>
        <v>110.43</v>
      </c>
      <c r="BQ6" s="36">
        <f t="shared" ref="BQ6:BY6" si="8">IF(BQ7="",NA(),BQ7)</f>
        <v>102.12</v>
      </c>
      <c r="BR6" s="36">
        <f t="shared" si="8"/>
        <v>100.82</v>
      </c>
      <c r="BS6" s="36">
        <f t="shared" si="8"/>
        <v>102.76</v>
      </c>
      <c r="BT6" s="36">
        <f t="shared" si="8"/>
        <v>115.51</v>
      </c>
      <c r="BU6" s="36">
        <f t="shared" si="8"/>
        <v>102.38</v>
      </c>
      <c r="BV6" s="36">
        <f t="shared" si="8"/>
        <v>100.12</v>
      </c>
      <c r="BW6" s="36">
        <f t="shared" si="8"/>
        <v>98.66</v>
      </c>
      <c r="BX6" s="36">
        <f t="shared" si="8"/>
        <v>98.64</v>
      </c>
      <c r="BY6" s="36">
        <f t="shared" si="8"/>
        <v>94.78</v>
      </c>
      <c r="BZ6" s="35" t="str">
        <f>IF(BZ7="","",IF(BZ7="-","【-】","【"&amp;SUBSTITUTE(TEXT(BZ7,"#,##0.00"),"-","△")&amp;"】"))</f>
        <v>【100.05】</v>
      </c>
      <c r="CA6" s="36">
        <f>IF(CA7="",NA(),CA7)</f>
        <v>148.6</v>
      </c>
      <c r="CB6" s="36">
        <f t="shared" ref="CB6:CJ6" si="9">IF(CB7="",NA(),CB7)</f>
        <v>164.05</v>
      </c>
      <c r="CC6" s="36">
        <f t="shared" si="9"/>
        <v>166.39</v>
      </c>
      <c r="CD6" s="36">
        <f t="shared" si="9"/>
        <v>163.13</v>
      </c>
      <c r="CE6" s="36">
        <f t="shared" si="9"/>
        <v>144.97999999999999</v>
      </c>
      <c r="CF6" s="36">
        <f t="shared" si="9"/>
        <v>168.67</v>
      </c>
      <c r="CG6" s="36">
        <f t="shared" si="9"/>
        <v>174.97</v>
      </c>
      <c r="CH6" s="36">
        <f t="shared" si="9"/>
        <v>178.59</v>
      </c>
      <c r="CI6" s="36">
        <f t="shared" si="9"/>
        <v>178.92</v>
      </c>
      <c r="CJ6" s="36">
        <f t="shared" si="9"/>
        <v>181.3</v>
      </c>
      <c r="CK6" s="35" t="str">
        <f>IF(CK7="","",IF(CK7="-","【-】","【"&amp;SUBSTITUTE(TEXT(CK7,"#,##0.00"),"-","△")&amp;"】"))</f>
        <v>【166.40】</v>
      </c>
      <c r="CL6" s="36">
        <f>IF(CL7="",NA(),CL7)</f>
        <v>85.84</v>
      </c>
      <c r="CM6" s="36">
        <f t="shared" ref="CM6:CU6" si="10">IF(CM7="",NA(),CM7)</f>
        <v>85.79</v>
      </c>
      <c r="CN6" s="36">
        <f t="shared" si="10"/>
        <v>84.92</v>
      </c>
      <c r="CO6" s="36">
        <f t="shared" si="10"/>
        <v>77.62</v>
      </c>
      <c r="CP6" s="36">
        <f t="shared" si="10"/>
        <v>79.62</v>
      </c>
      <c r="CQ6" s="36">
        <f t="shared" si="10"/>
        <v>54.92</v>
      </c>
      <c r="CR6" s="36">
        <f t="shared" si="10"/>
        <v>55.63</v>
      </c>
      <c r="CS6" s="36">
        <f t="shared" si="10"/>
        <v>55.03</v>
      </c>
      <c r="CT6" s="36">
        <f t="shared" si="10"/>
        <v>55.14</v>
      </c>
      <c r="CU6" s="36">
        <f t="shared" si="10"/>
        <v>55.89</v>
      </c>
      <c r="CV6" s="35" t="str">
        <f>IF(CV7="","",IF(CV7="-","【-】","【"&amp;SUBSTITUTE(TEXT(CV7,"#,##0.00"),"-","△")&amp;"】"))</f>
        <v>【60.69】</v>
      </c>
      <c r="CW6" s="36">
        <f>IF(CW7="",NA(),CW7)</f>
        <v>68.91</v>
      </c>
      <c r="CX6" s="36">
        <f t="shared" ref="CX6:DF6" si="11">IF(CX7="",NA(),CX7)</f>
        <v>68.849999999999994</v>
      </c>
      <c r="CY6" s="36">
        <f t="shared" si="11"/>
        <v>66.459999999999994</v>
      </c>
      <c r="CZ6" s="36">
        <f t="shared" si="11"/>
        <v>72.33</v>
      </c>
      <c r="DA6" s="36">
        <f t="shared" si="11"/>
        <v>71.75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37.47</v>
      </c>
      <c r="DI6" s="36">
        <f t="shared" ref="DI6:DQ6" si="12">IF(DI7="",NA(),DI7)</f>
        <v>39.74</v>
      </c>
      <c r="DJ6" s="36">
        <f t="shared" si="12"/>
        <v>41.87</v>
      </c>
      <c r="DK6" s="36">
        <f t="shared" si="12"/>
        <v>43.86</v>
      </c>
      <c r="DL6" s="36">
        <f t="shared" si="12"/>
        <v>45.66</v>
      </c>
      <c r="DM6" s="36">
        <f t="shared" si="12"/>
        <v>48.49</v>
      </c>
      <c r="DN6" s="36">
        <f t="shared" si="12"/>
        <v>48.05</v>
      </c>
      <c r="DO6" s="36">
        <f t="shared" si="12"/>
        <v>48.87</v>
      </c>
      <c r="DP6" s="36">
        <f t="shared" si="12"/>
        <v>49.92</v>
      </c>
      <c r="DQ6" s="36">
        <f t="shared" si="12"/>
        <v>50.63</v>
      </c>
      <c r="DR6" s="35" t="str">
        <f>IF(DR7="","",IF(DR7="-","【-】","【"&amp;SUBSTITUTE(TEXT(DR7,"#,##0.00"),"-","△")&amp;"】"))</f>
        <v>【50.19】</v>
      </c>
      <c r="DS6" s="36">
        <f>IF(DS7="",NA(),DS7)</f>
        <v>6.64</v>
      </c>
      <c r="DT6" s="36">
        <f t="shared" ref="DT6:EB6" si="13">IF(DT7="",NA(),DT7)</f>
        <v>6.95</v>
      </c>
      <c r="DU6" s="36">
        <f t="shared" si="13"/>
        <v>6.39</v>
      </c>
      <c r="DV6" s="36">
        <f t="shared" si="13"/>
        <v>7.08</v>
      </c>
      <c r="DW6" s="36">
        <f t="shared" si="13"/>
        <v>15.47</v>
      </c>
      <c r="DX6" s="36">
        <f t="shared" si="13"/>
        <v>12.79</v>
      </c>
      <c r="DY6" s="36">
        <f t="shared" si="13"/>
        <v>13.39</v>
      </c>
      <c r="DZ6" s="36">
        <f t="shared" si="13"/>
        <v>14.85</v>
      </c>
      <c r="EA6" s="36">
        <f t="shared" si="13"/>
        <v>16.88</v>
      </c>
      <c r="EB6" s="36">
        <f t="shared" si="13"/>
        <v>18.28</v>
      </c>
      <c r="EC6" s="35" t="str">
        <f>IF(EC7="","",IF(EC7="-","【-】","【"&amp;SUBSTITUTE(TEXT(EC7,"#,##0.00"),"-","△")&amp;"】"))</f>
        <v>【20.63】</v>
      </c>
      <c r="ED6" s="36">
        <f>IF(ED7="",NA(),ED7)</f>
        <v>0.22</v>
      </c>
      <c r="EE6" s="36">
        <f t="shared" ref="EE6:EM6" si="14">IF(EE7="",NA(),EE7)</f>
        <v>0.28000000000000003</v>
      </c>
      <c r="EF6" s="36">
        <f t="shared" si="14"/>
        <v>0.56999999999999995</v>
      </c>
      <c r="EG6" s="36">
        <f t="shared" si="14"/>
        <v>0.39</v>
      </c>
      <c r="EH6" s="36">
        <f t="shared" si="14"/>
        <v>0.49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453820</v>
      </c>
      <c r="D7" s="38">
        <v>46</v>
      </c>
      <c r="E7" s="38">
        <v>1</v>
      </c>
      <c r="F7" s="38">
        <v>0</v>
      </c>
      <c r="G7" s="38">
        <v>1</v>
      </c>
      <c r="H7" s="38" t="s">
        <v>93</v>
      </c>
      <c r="I7" s="38" t="s">
        <v>94</v>
      </c>
      <c r="J7" s="38" t="s">
        <v>95</v>
      </c>
      <c r="K7" s="38" t="s">
        <v>96</v>
      </c>
      <c r="L7" s="38" t="s">
        <v>97</v>
      </c>
      <c r="M7" s="38" t="s">
        <v>98</v>
      </c>
      <c r="N7" s="39" t="s">
        <v>99</v>
      </c>
      <c r="O7" s="39">
        <v>35.86</v>
      </c>
      <c r="P7" s="39">
        <v>98.08</v>
      </c>
      <c r="Q7" s="39">
        <v>3353</v>
      </c>
      <c r="R7" s="39">
        <v>19082</v>
      </c>
      <c r="S7" s="39">
        <v>130.63</v>
      </c>
      <c r="T7" s="39">
        <v>146.08000000000001</v>
      </c>
      <c r="U7" s="39">
        <v>18687</v>
      </c>
      <c r="V7" s="39">
        <v>34.450000000000003</v>
      </c>
      <c r="W7" s="39">
        <v>542.44000000000005</v>
      </c>
      <c r="X7" s="39">
        <v>117.92</v>
      </c>
      <c r="Y7" s="39">
        <v>110.68</v>
      </c>
      <c r="Z7" s="39">
        <v>109.23</v>
      </c>
      <c r="AA7" s="39">
        <v>110.54</v>
      </c>
      <c r="AB7" s="39">
        <v>123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86.68</v>
      </c>
      <c r="AU7" s="39">
        <v>101.9</v>
      </c>
      <c r="AV7" s="39">
        <v>107.62</v>
      </c>
      <c r="AW7" s="39">
        <v>111.06</v>
      </c>
      <c r="AX7" s="39">
        <v>128.38</v>
      </c>
      <c r="AY7" s="39">
        <v>384.34</v>
      </c>
      <c r="AZ7" s="39">
        <v>359.47</v>
      </c>
      <c r="BA7" s="39">
        <v>369.69</v>
      </c>
      <c r="BB7" s="39">
        <v>379.08</v>
      </c>
      <c r="BC7" s="39">
        <v>367.55</v>
      </c>
      <c r="BD7" s="39">
        <v>260.31</v>
      </c>
      <c r="BE7" s="39">
        <v>841.11</v>
      </c>
      <c r="BF7" s="39">
        <v>794.72</v>
      </c>
      <c r="BG7" s="39">
        <v>800.81</v>
      </c>
      <c r="BH7" s="39">
        <v>774.5</v>
      </c>
      <c r="BI7" s="39">
        <v>735.5</v>
      </c>
      <c r="BJ7" s="39">
        <v>380.58</v>
      </c>
      <c r="BK7" s="39">
        <v>401.79</v>
      </c>
      <c r="BL7" s="39">
        <v>402.99</v>
      </c>
      <c r="BM7" s="39">
        <v>398.98</v>
      </c>
      <c r="BN7" s="39">
        <v>418.68</v>
      </c>
      <c r="BO7" s="39">
        <v>275.67</v>
      </c>
      <c r="BP7" s="39">
        <v>110.43</v>
      </c>
      <c r="BQ7" s="39">
        <v>102.12</v>
      </c>
      <c r="BR7" s="39">
        <v>100.82</v>
      </c>
      <c r="BS7" s="39">
        <v>102.76</v>
      </c>
      <c r="BT7" s="39">
        <v>115.51</v>
      </c>
      <c r="BU7" s="39">
        <v>102.38</v>
      </c>
      <c r="BV7" s="39">
        <v>100.12</v>
      </c>
      <c r="BW7" s="39">
        <v>98.66</v>
      </c>
      <c r="BX7" s="39">
        <v>98.64</v>
      </c>
      <c r="BY7" s="39">
        <v>94.78</v>
      </c>
      <c r="BZ7" s="39">
        <v>100.05</v>
      </c>
      <c r="CA7" s="39">
        <v>148.6</v>
      </c>
      <c r="CB7" s="39">
        <v>164.05</v>
      </c>
      <c r="CC7" s="39">
        <v>166.39</v>
      </c>
      <c r="CD7" s="39">
        <v>163.13</v>
      </c>
      <c r="CE7" s="39">
        <v>144.97999999999999</v>
      </c>
      <c r="CF7" s="39">
        <v>168.67</v>
      </c>
      <c r="CG7" s="39">
        <v>174.97</v>
      </c>
      <c r="CH7" s="39">
        <v>178.59</v>
      </c>
      <c r="CI7" s="39">
        <v>178.92</v>
      </c>
      <c r="CJ7" s="39">
        <v>181.3</v>
      </c>
      <c r="CK7" s="39">
        <v>166.4</v>
      </c>
      <c r="CL7" s="39">
        <v>85.84</v>
      </c>
      <c r="CM7" s="39">
        <v>85.79</v>
      </c>
      <c r="CN7" s="39">
        <v>84.92</v>
      </c>
      <c r="CO7" s="39">
        <v>77.62</v>
      </c>
      <c r="CP7" s="39">
        <v>79.62</v>
      </c>
      <c r="CQ7" s="39">
        <v>54.92</v>
      </c>
      <c r="CR7" s="39">
        <v>55.63</v>
      </c>
      <c r="CS7" s="39">
        <v>55.03</v>
      </c>
      <c r="CT7" s="39">
        <v>55.14</v>
      </c>
      <c r="CU7" s="39">
        <v>55.89</v>
      </c>
      <c r="CV7" s="39">
        <v>60.69</v>
      </c>
      <c r="CW7" s="39">
        <v>68.91</v>
      </c>
      <c r="CX7" s="39">
        <v>68.849999999999994</v>
      </c>
      <c r="CY7" s="39">
        <v>66.459999999999994</v>
      </c>
      <c r="CZ7" s="39">
        <v>72.33</v>
      </c>
      <c r="DA7" s="39">
        <v>71.75</v>
      </c>
      <c r="DB7" s="39">
        <v>82.66</v>
      </c>
      <c r="DC7" s="39">
        <v>82.04</v>
      </c>
      <c r="DD7" s="39">
        <v>81.900000000000006</v>
      </c>
      <c r="DE7" s="39">
        <v>81.39</v>
      </c>
      <c r="DF7" s="39">
        <v>81.27</v>
      </c>
      <c r="DG7" s="39">
        <v>89.82</v>
      </c>
      <c r="DH7" s="39">
        <v>37.47</v>
      </c>
      <c r="DI7" s="39">
        <v>39.74</v>
      </c>
      <c r="DJ7" s="39">
        <v>41.87</v>
      </c>
      <c r="DK7" s="39">
        <v>43.86</v>
      </c>
      <c r="DL7" s="39">
        <v>45.66</v>
      </c>
      <c r="DM7" s="39">
        <v>48.49</v>
      </c>
      <c r="DN7" s="39">
        <v>48.05</v>
      </c>
      <c r="DO7" s="39">
        <v>48.87</v>
      </c>
      <c r="DP7" s="39">
        <v>49.92</v>
      </c>
      <c r="DQ7" s="39">
        <v>50.63</v>
      </c>
      <c r="DR7" s="39">
        <v>50.19</v>
      </c>
      <c r="DS7" s="39">
        <v>6.64</v>
      </c>
      <c r="DT7" s="39">
        <v>6.95</v>
      </c>
      <c r="DU7" s="39">
        <v>6.39</v>
      </c>
      <c r="DV7" s="39">
        <v>7.08</v>
      </c>
      <c r="DW7" s="39">
        <v>15.47</v>
      </c>
      <c r="DX7" s="39">
        <v>12.79</v>
      </c>
      <c r="DY7" s="39">
        <v>13.39</v>
      </c>
      <c r="DZ7" s="39">
        <v>14.85</v>
      </c>
      <c r="EA7" s="39">
        <v>16.88</v>
      </c>
      <c r="EB7" s="39">
        <v>18.28</v>
      </c>
      <c r="EC7" s="39">
        <v>20.63</v>
      </c>
      <c r="ED7" s="39">
        <v>0.22</v>
      </c>
      <c r="EE7" s="39">
        <v>0.28000000000000003</v>
      </c>
      <c r="EF7" s="39">
        <v>0.56999999999999995</v>
      </c>
      <c r="EG7" s="39">
        <v>0.39</v>
      </c>
      <c r="EH7" s="39">
        <v>0.49</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2022-01-27T23:42:47Z</cp:lastPrinted>
  <dcterms:created xsi:type="dcterms:W3CDTF">2021-12-03T06:59:18Z</dcterms:created>
  <dcterms:modified xsi:type="dcterms:W3CDTF">2022-02-21T02:54:45Z</dcterms:modified>
  <cp:category/>
</cp:coreProperties>
</file>