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1上水道事業\"/>
    </mc:Choice>
  </mc:AlternateContent>
  <xr:revisionPtr revIDLastSave="0" documentId="13_ncr:1_{044A9ED2-5F13-46D8-A354-CFD0BE4E5968}" xr6:coauthVersionLast="47" xr6:coauthVersionMax="47" xr10:uidLastSave="{00000000-0000-0000-0000-000000000000}"/>
  <workbookProtection workbookAlgorithmName="SHA-512" workbookHashValue="lOwdgwnNxRFK04xICJRkkPkUgPLBwFVMSAAKyHN7ghEAobIFCl/hqdOCYL+zpidGw7UcQrAyAs/wzMAODZEgjA==" workbookSaltValue="43pUnaoVwU6dgPFbsBwezg=="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Q6" i="5"/>
  <c r="W10" i="4" s="1"/>
  <c r="P6" i="5"/>
  <c r="O6" i="5"/>
  <c r="I10" i="4" s="1"/>
  <c r="N6" i="5"/>
  <c r="B10" i="4" s="1"/>
  <c r="M6" i="5"/>
  <c r="AD8" i="4" s="1"/>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G85" i="4"/>
  <c r="BB10" i="4"/>
  <c r="P10" i="4"/>
  <c r="BB8" i="4"/>
  <c r="AT8" i="4"/>
  <c r="AL8" i="4"/>
  <c r="W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<sst xmlns="http://schemas.openxmlformats.org/spreadsheetml/2006/main" count="228" uniqueCount="113">
  <si>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</si>
  <si>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</si>
  <si>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</si>
  <si>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</si>
  <si>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</si>
  <si>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</si>
  <si>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</si>
  <si>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</si>
  <si>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</si>
  <si>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</si>
  <si>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</si>
  <si>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</si>
  <si>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</si>
  <si>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</si>
  <si>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</si>
  <si>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</si>
  <si>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</si>
  <si>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</si>
  <si>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</si>
  <si>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</si>
  <si>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</si>
  <si>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</si>
  <si>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</si>
  <si>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</si>
  <si>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</si>
  <si>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</si>
  <si>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</si>
  <si>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</si>
  <si>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</si>
  <si>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</si>
  <si>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</si>
  <si>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</si>
  <si>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</si>
  <si>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</si>
  <si>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</si>
  <si>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</si>
  <si>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</si>
  <si>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</si>
  <si>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</si>
  <si>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</si>
  <si>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</si>
  <si>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</si>
  <si>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</si>
  <si>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</si>
  <si>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</si>
  <si>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</si>
  <si>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</si>
  <si>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</si>
  <si>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</si>
  <si>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</si>
  <si>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</si>
  <si>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</si>
  <si>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</si>
  <si>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</si>
  <si>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</si>
  <si>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</si>
  <si>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</si>
  <si>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</si>
  <si>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</si>
  <si>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</si>
  <si>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</si>
  <si>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</si>
  <si>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</si>
  <si>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</si>
  <si>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</si>
  <si>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</si>
  <si>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</si>
  <si>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</si>
  <si>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</si>
  <si>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</si>
  <si>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</si>
  <si>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</si>
  <si>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</si>
  <si>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</si>
  <si>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</si>
  <si>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</si>
  <si>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</si>
  <si>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</si>
  <si>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</si>
  <si>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</si>
  <si>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</si>
  <si>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</si>
  <si>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</si>
  <si>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</si>
  <si>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</si>
  <si>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</si>
  <si>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</si>
  <si>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</si>
  <si>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</si>
  <si>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</si>
  <si>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</si>
  <si>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</si>
  <si>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</si>
  <si>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新富町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</si>
  <si>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</si>
  <si>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</si>
  <si>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</si>
  <si>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</si>
  <si>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</si>
  <si>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</si>
  <si>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</si>
  <si>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</si>
  <si>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</si>
  <si>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</si>
  <si>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</si>
  <si>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</si>
  <si>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</si>
  <si>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</si>
  <si>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</si>
  <si>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</si>
  <si>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水道事業を取り巻く環境は、年々厳しさを増してきており、今後は、給水人口の減少に伴う収益の減少と、過去に建設した施設等が大量に更新時期を迎えることによる改修費用の確保をどうするかという課題に直面することが予想される。引き続き経費の節減に努め、経営の健全・円滑化を図り、公営企業の使命に沿って、努力を重ねていかなければならない。今後も安定的に水道事業を継続していくため、中長期における新富町水道事業基本計画及び経営戦略に基づき、施設の更新及び老朽管の布設替等を計画的に進めたい。また、近隣事業体との経営統合等広域化についても検討を進めながら、より安定した事業継続に努めたい。</t>
    <rPh sb="27" eb="29">
      <t>コンゴ</t>
    </rPh>
    <rPh sb="183" eb="185">
      <t>レイワ</t>
    </rPh>
    <rPh sb="186" eb="187">
      <t>ネン</t>
    </rPh>
    <rPh sb="188" eb="189">
      <t>ガツ</t>
    </rPh>
    <rPh sb="190" eb="192">
      <t>サクテイ</t>
    </rPh>
    <phoneticPr fontId="4"/>
  </si>
  <si>
    <t>①給水収益等で施設の維持管理費や支払利息等の費用をどの程度賄えているかを表す経常収支比率は、過去5年間すべて100％を上回っており、収支が黒字であることを示している。令和2年度は、収益全体の78.6％を占める給水収益が前年度比2.8％増と過去5年間で最も高い数値となったものの、施設老朽化に伴う更新投資の増加により、上昇率は微増にとどまった。
③1年以内に支払うべき債務に対して、支払うことができる現金等がいくらあるかを示す流動比率は、過去5年間、理想的な企業といわれる200％以上を優に上回っている。
④給水収益に対する企業債残高の割合を示す企業債残高対給水収益比率は、平成30年度以降新規の借入れがないため、年々減少している。類似団体の平均値を優に下回っているが、施設の更新投資や経営状態を踏まえ、適宜借入れや料金水準の見直しを検討していく必要がある。
⑤給水に係る費用（給水原価⑥）が、どの程度給水収益（供給単価）で賄えるかを示す料金回収率は、過去5年間ですべて100％以上で、給水に係る費用がすべて給水収益のみで賄われていることを示している。
⑥給水原価は水道水を1㎥作るのにかかる費用のことで、過去5年間で130円から140円台を推移している。これは、類似団体の平均値を優に下回っており、費用削減等の取組による健全経営であることを示している。
⑦施設利用率は、1日の配水能力に対する平均配水量の割合である。近年、50％から60％代を推移しており、令和2年度は、類似団体と比較しても差はほとんど見られない。しかし、今後給水人口の減少やこれに伴う収益の減少、施設更新投資費用の確保等の課題が見込まれる本町において、施設規模の見直しや周辺団体との広域化等の検討が必要である。
⑧有収率においては、近年下降傾向にあったが、令和元年度に直営での漏水調査を行い早期に対策を講じたことで、漏水量の減少に繋がり有収率は向上した。令和2年度は、配水管からの漏水により前年度と比較すると漏水量が2.1％増加したため、有収率は漸減した。今後も漏水対策を随時講じ、有収率の向上に努めたい。</t>
    <rPh sb="83" eb="85">
      <t>レイワ</t>
    </rPh>
    <rPh sb="86" eb="88">
      <t>ネンド</t>
    </rPh>
    <rPh sb="129" eb="131">
      <t>スウチ</t>
    </rPh>
    <rPh sb="139" eb="141">
      <t>シセツ</t>
    </rPh>
    <rPh sb="152" eb="154">
      <t>ゾウカ</t>
    </rPh>
    <rPh sb="158" eb="161">
      <t>ジョウショウリツ</t>
    </rPh>
    <rPh sb="162" eb="164">
      <t>ビゾウ</t>
    </rPh>
    <rPh sb="286" eb="288">
      <t>ヘイセイ</t>
    </rPh>
    <rPh sb="290" eb="292">
      <t>ネンド</t>
    </rPh>
    <rPh sb="292" eb="294">
      <t>イコウ</t>
    </rPh>
    <rPh sb="294" eb="296">
      <t>シンキ</t>
    </rPh>
    <rPh sb="297" eb="299">
      <t>カリイ</t>
    </rPh>
    <rPh sb="306" eb="310">
      <t>ネンネンゲンショウ</t>
    </rPh>
    <rPh sb="334" eb="336">
      <t>シセツ</t>
    </rPh>
    <rPh sb="339" eb="341">
      <t>トウシ</t>
    </rPh>
    <rPh sb="347" eb="348">
      <t>フ</t>
    </rPh>
    <rPh sb="357" eb="361">
      <t>リョウキンスイジュン</t>
    </rPh>
    <rPh sb="362" eb="364">
      <t>ミナオ</t>
    </rPh>
    <rPh sb="366" eb="368">
      <t>ケントウ</t>
    </rPh>
    <rPh sb="505" eb="507">
      <t>ネンカン</t>
    </rPh>
    <rPh sb="608" eb="610">
      <t>キンネン</t>
    </rPh>
    <rPh sb="619" eb="620">
      <t>ダイ</t>
    </rPh>
    <rPh sb="621" eb="623">
      <t>スイイ</t>
    </rPh>
    <rPh sb="628" eb="630">
      <t>レイワ</t>
    </rPh>
    <rPh sb="631" eb="633">
      <t>ネンド</t>
    </rPh>
    <rPh sb="635" eb="639">
      <t>ルイジダンタイ</t>
    </rPh>
    <rPh sb="640" eb="642">
      <t>ヒカク</t>
    </rPh>
    <rPh sb="645" eb="646">
      <t>サ</t>
    </rPh>
    <rPh sb="651" eb="652">
      <t>ミ</t>
    </rPh>
    <rPh sb="661" eb="663">
      <t>コンゴ</t>
    </rPh>
    <rPh sb="668" eb="670">
      <t>ゲンショウ</t>
    </rPh>
    <rPh sb="682" eb="684">
      <t>シセツ</t>
    </rPh>
    <rPh sb="686" eb="688">
      <t>トウシ</t>
    </rPh>
    <rPh sb="693" eb="694">
      <t>トウ</t>
    </rPh>
    <rPh sb="695" eb="697">
      <t>カダイ</t>
    </rPh>
    <rPh sb="698" eb="700">
      <t>ミコ</t>
    </rPh>
    <rPh sb="710" eb="714">
      <t>シセツキボ</t>
    </rPh>
    <rPh sb="715" eb="717">
      <t>ミナオ</t>
    </rPh>
    <rPh sb="728" eb="729">
      <t>トウ</t>
    </rPh>
    <rPh sb="752" eb="754">
      <t>カコウ</t>
    </rPh>
    <rPh sb="777" eb="778">
      <t>オコナ</t>
    </rPh>
    <rPh sb="779" eb="781">
      <t>ソウキ</t>
    </rPh>
    <rPh sb="782" eb="784">
      <t>タイサク</t>
    </rPh>
    <rPh sb="785" eb="786">
      <t>コウ</t>
    </rPh>
    <rPh sb="811" eb="813">
      <t>レイワ</t>
    </rPh>
    <rPh sb="814" eb="816">
      <t>ネンド</t>
    </rPh>
    <rPh sb="818" eb="821">
      <t>ハイスイカン</t>
    </rPh>
    <rPh sb="824" eb="826">
      <t>ロウスイ</t>
    </rPh>
    <rPh sb="829" eb="832">
      <t>ゼンネンド</t>
    </rPh>
    <rPh sb="833" eb="835">
      <t>ヒカク</t>
    </rPh>
    <rPh sb="853" eb="856">
      <t>ユウシュウリツ</t>
    </rPh>
    <rPh sb="857" eb="859">
      <t>ザンゲン</t>
    </rPh>
    <rPh sb="862" eb="864">
      <t>コンゴ</t>
    </rPh>
    <rPh sb="865" eb="869">
      <t>ロウスイタイサク</t>
    </rPh>
    <rPh sb="870" eb="873">
      <t>ズイジコウ</t>
    </rPh>
    <rPh sb="882" eb="883">
      <t>ツト</t>
    </rPh>
    <phoneticPr fontId="4"/>
  </si>
  <si>
    <t>①有形固定資産減価償却率においては、昭和50年代前半から大規模な管路整備等を行い、その時に布設した管路等が耐用年数を迎える時期となっている。
③管路更新率においては、類似団体及び全国平均を上回っている。令和2年度は、道路改良工事等に併せた配水管の布設替えや老朽化した配水管の布設替え、漏水が多発していた送水管の更新を行った。更新対象管路延長の微増により更新率がわずかに上昇した。</t>
    <rPh sb="101" eb="103">
      <t>レイワ</t>
    </rPh>
    <rPh sb="104" eb="106">
      <t>ネンド</t>
    </rPh>
    <rPh sb="162" eb="166">
      <t>コウシンタイショウ</t>
    </rPh>
    <rPh sb="166" eb="168">
      <t>カンロ</t>
    </rPh>
    <rPh sb="168" eb="170">
      <t>エンチョウ</t>
    </rPh>
    <rPh sb="171" eb="173">
      <t>ビゾウ</t>
    </rPh>
    <rPh sb="176" eb="179">
      <t>コウシンリツ</t>
    </rPh>
    <rPh sb="184" eb="186">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</si>
</sst>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0.68</c:v>
                </c:pt>
                <c:pt idx="1">
                  <c:v>0.92</c:v>
                </c:pt>
                <c:pt idx="2">
                  <c:v>0.76</c:v>
                </c:pt>
                <c:pt idx="3">
                  <c:v>0.71</c:v>
                </c:pt>
                <c:pt idx="4">
                  <c:v>1.37</c:v>
                </c:pt>
              </c:numCache>
            </c:numRef>
          </c:val>
          <c:extLst>
            <c:ext xmlns:c16="http://schemas.microsoft.com/office/drawing/2014/chart" uri="{C3380CC4-5D6E-409C-BE32-E72D297353CC}">
              <c16:uniqueId val="{00000000-8600-4701-8222-BD43029EEAC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8600-4701-8222-BD43029EEAC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57.49</c:v>
                </c:pt>
                <c:pt idx="1">
                  <c:v>59.63</c:v>
                </c:pt>
                <c:pt idx="2">
                  <c:v>60.45</c:v>
                </c:pt>
                <c:pt idx="3">
                  <c:v>53.13</c:v>
                </c:pt>
                <c:pt idx="4">
                  <c:v>56.22</c:v>
                </c:pt>
              </c:numCache>
            </c:numRef>
          </c:val>
          <c:extLst>
            <c:ext xmlns:c16="http://schemas.microsoft.com/office/drawing/2014/chart" uri="{C3380CC4-5D6E-409C-BE32-E72D297353CC}">
              <c16:uniqueId val="{00000000-3739-4B0B-84BC-E31FC4D7A76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3739-4B0B-84BC-E31FC4D7A76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86.37</c:v>
                </c:pt>
                <c:pt idx="1">
                  <c:v>82.84</c:v>
                </c:pt>
                <c:pt idx="2">
                  <c:v>81.77</c:v>
                </c:pt>
                <c:pt idx="3">
                  <c:v>90.65</c:v>
                </c:pt>
                <c:pt idx="4">
                  <c:v>88.61</c:v>
                </c:pt>
              </c:numCache>
            </c:numRef>
          </c:val>
          <c:extLst>
            <c:ext xmlns:c16="http://schemas.microsoft.com/office/drawing/2014/chart" uri="{C3380CC4-5D6E-409C-BE32-E72D297353CC}">
              <c16:uniqueId val="{00000000-5D7B-43BB-8477-8C508C0A060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5D7B-43BB-8477-8C508C0A060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107.45</c:v>
                </c:pt>
                <c:pt idx="1">
                  <c:v>114.91</c:v>
                </c:pt>
                <c:pt idx="2">
                  <c:v>110.15</c:v>
                </c:pt>
                <c:pt idx="3">
                  <c:v>108.26</c:v>
                </c:pt>
                <c:pt idx="4">
                  <c:v>109.79</c:v>
                </c:pt>
              </c:numCache>
            </c:numRef>
          </c:val>
          <c:extLst>
            <c:ext xmlns:c16="http://schemas.microsoft.com/office/drawing/2014/chart" uri="{C3380CC4-5D6E-409C-BE32-E72D297353CC}">
              <c16:uniqueId val="{00000000-2E08-44BA-8C43-32A67CE1E1C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2E08-44BA-8C43-32A67CE1E1C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46.14</c:v>
                </c:pt>
                <c:pt idx="1">
                  <c:v>48.33</c:v>
                </c:pt>
                <c:pt idx="2">
                  <c:v>50.93</c:v>
                </c:pt>
                <c:pt idx="3">
                  <c:v>53.2</c:v>
                </c:pt>
                <c:pt idx="4">
                  <c:v>55.3</c:v>
                </c:pt>
              </c:numCache>
            </c:numRef>
          </c:val>
          <c:extLst>
            <c:ext xmlns:c16="http://schemas.microsoft.com/office/drawing/2014/chart" uri="{C3380CC4-5D6E-409C-BE32-E72D297353CC}">
              <c16:uniqueId val="{00000000-B810-43B2-B5E2-5CC6CFEFE4B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B810-43B2-B5E2-5CC6CFEFE4B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21-4C4B-818F-DD26901EFC7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D321-4C4B-818F-DD26901EFC7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44-4765-9B2F-0B3E6D9825F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BD44-4765-9B2F-0B3E6D9825F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1270.06</c:v>
                </c:pt>
                <c:pt idx="1">
                  <c:v>1203.4000000000001</c:v>
                </c:pt>
                <c:pt idx="2">
                  <c:v>1019.27</c:v>
                </c:pt>
                <c:pt idx="3">
                  <c:v>1009.71</c:v>
                </c:pt>
                <c:pt idx="4">
                  <c:v>892.46</c:v>
                </c:pt>
              </c:numCache>
            </c:numRef>
          </c:val>
          <c:extLst>
            <c:ext xmlns:c16="http://schemas.microsoft.com/office/drawing/2014/chart" uri="{C3380CC4-5D6E-409C-BE32-E72D297353CC}">
              <c16:uniqueId val="{00000000-59E4-4592-AAC2-FCC507A3FE6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59E4-4592-AAC2-FCC507A3FE6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226.05</c:v>
                </c:pt>
                <c:pt idx="1">
                  <c:v>219.24</c:v>
                </c:pt>
                <c:pt idx="2">
                  <c:v>203</c:v>
                </c:pt>
                <c:pt idx="3">
                  <c:v>189.74</c:v>
                </c:pt>
                <c:pt idx="4">
                  <c:v>167.49</c:v>
                </c:pt>
              </c:numCache>
            </c:numRef>
          </c:val>
          <c:extLst>
            <c:ext xmlns:c16="http://schemas.microsoft.com/office/drawing/2014/chart" uri="{C3380CC4-5D6E-409C-BE32-E72D297353CC}">
              <c16:uniqueId val="{00000000-9AE4-4DA8-AE9D-FDDBEA671AC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9AE4-4DA8-AE9D-FDDBEA671AC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107.46</c:v>
                </c:pt>
                <c:pt idx="1">
                  <c:v>116.37</c:v>
                </c:pt>
                <c:pt idx="2">
                  <c:v>108.61</c:v>
                </c:pt>
                <c:pt idx="3">
                  <c:v>108.22</c:v>
                </c:pt>
                <c:pt idx="4">
                  <c:v>110.04</c:v>
                </c:pt>
              </c:numCache>
            </c:numRef>
          </c:val>
          <c:extLst>
            <c:ext xmlns:c16="http://schemas.microsoft.com/office/drawing/2014/chart" uri="{C3380CC4-5D6E-409C-BE32-E72D297353CC}">
              <c16:uniqueId val="{00000000-1875-4C10-B458-EF858C957EA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1875-4C10-B458-EF858C957EA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141.6</c:v>
                </c:pt>
                <c:pt idx="1">
                  <c:v>131.16</c:v>
                </c:pt>
                <c:pt idx="2">
                  <c:v>141.1</c:v>
                </c:pt>
                <c:pt idx="3">
                  <c:v>141.87</c:v>
                </c:pt>
                <c:pt idx="4">
                  <c:v>139.1</c:v>
                </c:pt>
              </c:numCache>
            </c:numRef>
          </c:val>
          <c:extLst>
            <c:ext xmlns:c16="http://schemas.microsoft.com/office/drawing/2014/chart" uri="{C3380CC4-5D6E-409C-BE32-E72D297353CC}">
              <c16:uniqueId val="{00000000-1FCA-4DFA-A103-45C2434D38E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1FCA-4DFA-A103-45C2434D38E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CD55" sqref="CD5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宮崎県　新富町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17208</v>
      </c>
      <c r="AM8" s="61"/>
      <c r="AN8" s="61"/>
      <c r="AO8" s="61"/>
      <c r="AP8" s="61"/>
      <c r="AQ8" s="61"/>
      <c r="AR8" s="61"/>
      <c r="AS8" s="61"/>
      <c r="AT8" s="52">
        <f>データ!$S$6</f>
        <v>61.53</v>
      </c>
      <c r="AU8" s="53"/>
      <c r="AV8" s="53"/>
      <c r="AW8" s="53"/>
      <c r="AX8" s="53"/>
      <c r="AY8" s="53"/>
      <c r="AZ8" s="53"/>
      <c r="BA8" s="53"/>
      <c r="BB8" s="54">
        <f>データ!$T$6</f>
        <v>279.67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83.82</v>
      </c>
      <c r="J10" s="53"/>
      <c r="K10" s="53"/>
      <c r="L10" s="53"/>
      <c r="M10" s="53"/>
      <c r="N10" s="53"/>
      <c r="O10" s="64"/>
      <c r="P10" s="54">
        <f>データ!$P$6</f>
        <v>81.010000000000005</v>
      </c>
      <c r="Q10" s="54"/>
      <c r="R10" s="54"/>
      <c r="S10" s="54"/>
      <c r="T10" s="54"/>
      <c r="U10" s="54"/>
      <c r="V10" s="54"/>
      <c r="W10" s="61">
        <f>データ!$Q$6</f>
        <v>3036</v>
      </c>
      <c r="X10" s="61"/>
      <c r="Y10" s="61"/>
      <c r="Z10" s="61"/>
      <c r="AA10" s="61"/>
      <c r="AB10" s="61"/>
      <c r="AC10" s="61"/>
      <c r="AD10" s="2"/>
      <c r="AE10" s="2"/>
      <c r="AF10" s="2"/>
      <c r="AG10" s="2"/>
      <c r="AH10" s="4"/>
      <c r="AI10" s="4"/>
      <c r="AJ10" s="4"/>
      <c r="AK10" s="4"/>
      <c r="AL10" s="61">
        <f>データ!$U$6</f>
        <v>13874</v>
      </c>
      <c r="AM10" s="61"/>
      <c r="AN10" s="61"/>
      <c r="AO10" s="61"/>
      <c r="AP10" s="61"/>
      <c r="AQ10" s="61"/>
      <c r="AR10" s="61"/>
      <c r="AS10" s="61"/>
      <c r="AT10" s="52">
        <f>データ!$V$6</f>
        <v>13.56</v>
      </c>
      <c r="AU10" s="53"/>
      <c r="AV10" s="53"/>
      <c r="AW10" s="53"/>
      <c r="AX10" s="53"/>
      <c r="AY10" s="53"/>
      <c r="AZ10" s="53"/>
      <c r="BA10" s="53"/>
      <c r="BB10" s="54">
        <f>データ!$W$6</f>
        <v>1023.16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OocUKTVO+TQb3f87Gaas3gH//DfaZ1/JiOZOiIR0rh/Ibr9zKwQZDP4Z+oLIJeIZyP908peqwJo2TiDvUuX7RA==" saltValue="F9l0hVpwjdDqkdqEX1STb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454028</v>
      </c>
      <c r="D6" s="34">
        <f t="shared" si="3"/>
        <v>46</v>
      </c>
      <c r="E6" s="34">
        <f t="shared" si="3"/>
        <v>1</v>
      </c>
      <c r="F6" s="34">
        <f t="shared" si="3"/>
        <v>0</v>
      </c>
      <c r="G6" s="34">
        <f t="shared" si="3"/>
        <v>1</v>
      </c>
      <c r="H6" s="34" t="str">
        <f t="shared" si="3"/>
        <v>宮崎県　新富町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83.82</v>
      </c>
      <c r="P6" s="35">
        <f t="shared" si="3"/>
        <v>81.010000000000005</v>
      </c>
      <c r="Q6" s="35">
        <f t="shared" si="3"/>
        <v>3036</v>
      </c>
      <c r="R6" s="35">
        <f t="shared" si="3"/>
        <v>17208</v>
      </c>
      <c r="S6" s="35">
        <f t="shared" si="3"/>
        <v>61.53</v>
      </c>
      <c r="T6" s="35">
        <f t="shared" si="3"/>
        <v>279.67</v>
      </c>
      <c r="U6" s="35">
        <f t="shared" si="3"/>
        <v>13874</v>
      </c>
      <c r="V6" s="35">
        <f t="shared" si="3"/>
        <v>13.56</v>
      </c>
      <c r="W6" s="35">
        <f t="shared" si="3"/>
        <v>1023.16</v>
      </c>
      <c r="X6" s="36">
        <f>IF(X7="",NA(),X7)</f>
        <v>107.45</v>
      </c>
      <c r="Y6" s="36">
        <f t="shared" ref="Y6:AG6" si="4">IF(Y7="",NA(),Y7)</f>
        <v>114.91</v>
      </c>
      <c r="Z6" s="36">
        <f t="shared" si="4"/>
        <v>110.15</v>
      </c>
      <c r="AA6" s="36">
        <f t="shared" si="4"/>
        <v>108.26</v>
      </c>
      <c r="AB6" s="36">
        <f t="shared" si="4"/>
        <v>109.79</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1270.06</v>
      </c>
      <c r="AU6" s="36">
        <f t="shared" ref="AU6:BC6" si="6">IF(AU7="",NA(),AU7)</f>
        <v>1203.4000000000001</v>
      </c>
      <c r="AV6" s="36">
        <f t="shared" si="6"/>
        <v>1019.27</v>
      </c>
      <c r="AW6" s="36">
        <f t="shared" si="6"/>
        <v>1009.71</v>
      </c>
      <c r="AX6" s="36">
        <f t="shared" si="6"/>
        <v>892.46</v>
      </c>
      <c r="AY6" s="36">
        <f t="shared" si="6"/>
        <v>388.67</v>
      </c>
      <c r="AZ6" s="36">
        <f t="shared" si="6"/>
        <v>355.27</v>
      </c>
      <c r="BA6" s="36">
        <f t="shared" si="6"/>
        <v>359.7</v>
      </c>
      <c r="BB6" s="36">
        <f t="shared" si="6"/>
        <v>362.93</v>
      </c>
      <c r="BC6" s="36">
        <f t="shared" si="6"/>
        <v>371.81</v>
      </c>
      <c r="BD6" s="35" t="str">
        <f>IF(BD7="","",IF(BD7="-","【-】","【"&amp;SUBSTITUTE(TEXT(BD7,"#,##0.00"),"-","△")&amp;"】"))</f>
        <v>【260.31】</v>
      </c>
      <c r="BE6" s="36">
        <f>IF(BE7="",NA(),BE7)</f>
        <v>226.05</v>
      </c>
      <c r="BF6" s="36">
        <f t="shared" ref="BF6:BN6" si="7">IF(BF7="",NA(),BF7)</f>
        <v>219.24</v>
      </c>
      <c r="BG6" s="36">
        <f t="shared" si="7"/>
        <v>203</v>
      </c>
      <c r="BH6" s="36">
        <f t="shared" si="7"/>
        <v>189.74</v>
      </c>
      <c r="BI6" s="36">
        <f t="shared" si="7"/>
        <v>167.49</v>
      </c>
      <c r="BJ6" s="36">
        <f t="shared" si="7"/>
        <v>422.5</v>
      </c>
      <c r="BK6" s="36">
        <f t="shared" si="7"/>
        <v>458.27</v>
      </c>
      <c r="BL6" s="36">
        <f t="shared" si="7"/>
        <v>447.01</v>
      </c>
      <c r="BM6" s="36">
        <f t="shared" si="7"/>
        <v>439.05</v>
      </c>
      <c r="BN6" s="36">
        <f t="shared" si="7"/>
        <v>465.85</v>
      </c>
      <c r="BO6" s="35" t="str">
        <f>IF(BO7="","",IF(BO7="-","【-】","【"&amp;SUBSTITUTE(TEXT(BO7,"#,##0.00"),"-","△")&amp;"】"))</f>
        <v>【275.67】</v>
      </c>
      <c r="BP6" s="36">
        <f>IF(BP7="",NA(),BP7)</f>
        <v>107.46</v>
      </c>
      <c r="BQ6" s="36">
        <f t="shared" ref="BQ6:BY6" si="8">IF(BQ7="",NA(),BQ7)</f>
        <v>116.37</v>
      </c>
      <c r="BR6" s="36">
        <f t="shared" si="8"/>
        <v>108.61</v>
      </c>
      <c r="BS6" s="36">
        <f t="shared" si="8"/>
        <v>108.22</v>
      </c>
      <c r="BT6" s="36">
        <f t="shared" si="8"/>
        <v>110.04</v>
      </c>
      <c r="BU6" s="36">
        <f t="shared" si="8"/>
        <v>101.64</v>
      </c>
      <c r="BV6" s="36">
        <f t="shared" si="8"/>
        <v>96.77</v>
      </c>
      <c r="BW6" s="36">
        <f t="shared" si="8"/>
        <v>95.81</v>
      </c>
      <c r="BX6" s="36">
        <f t="shared" si="8"/>
        <v>95.26</v>
      </c>
      <c r="BY6" s="36">
        <f t="shared" si="8"/>
        <v>92.39</v>
      </c>
      <c r="BZ6" s="35" t="str">
        <f>IF(BZ7="","",IF(BZ7="-","【-】","【"&amp;SUBSTITUTE(TEXT(BZ7,"#,##0.00"),"-","△")&amp;"】"))</f>
        <v>【100.05】</v>
      </c>
      <c r="CA6" s="36">
        <f>IF(CA7="",NA(),CA7)</f>
        <v>141.6</v>
      </c>
      <c r="CB6" s="36">
        <f t="shared" ref="CB6:CJ6" si="9">IF(CB7="",NA(),CB7)</f>
        <v>131.16</v>
      </c>
      <c r="CC6" s="36">
        <f t="shared" si="9"/>
        <v>141.1</v>
      </c>
      <c r="CD6" s="36">
        <f t="shared" si="9"/>
        <v>141.87</v>
      </c>
      <c r="CE6" s="36">
        <f t="shared" si="9"/>
        <v>139.1</v>
      </c>
      <c r="CF6" s="36">
        <f t="shared" si="9"/>
        <v>179.16</v>
      </c>
      <c r="CG6" s="36">
        <f t="shared" si="9"/>
        <v>187.18</v>
      </c>
      <c r="CH6" s="36">
        <f t="shared" si="9"/>
        <v>189.58</v>
      </c>
      <c r="CI6" s="36">
        <f t="shared" si="9"/>
        <v>192.82</v>
      </c>
      <c r="CJ6" s="36">
        <f t="shared" si="9"/>
        <v>192.98</v>
      </c>
      <c r="CK6" s="35" t="str">
        <f>IF(CK7="","",IF(CK7="-","【-】","【"&amp;SUBSTITUTE(TEXT(CK7,"#,##0.00"),"-","△")&amp;"】"))</f>
        <v>【166.40】</v>
      </c>
      <c r="CL6" s="36">
        <f>IF(CL7="",NA(),CL7)</f>
        <v>57.49</v>
      </c>
      <c r="CM6" s="36">
        <f t="shared" ref="CM6:CU6" si="10">IF(CM7="",NA(),CM7)</f>
        <v>59.63</v>
      </c>
      <c r="CN6" s="36">
        <f t="shared" si="10"/>
        <v>60.45</v>
      </c>
      <c r="CO6" s="36">
        <f t="shared" si="10"/>
        <v>53.13</v>
      </c>
      <c r="CP6" s="36">
        <f t="shared" si="10"/>
        <v>56.22</v>
      </c>
      <c r="CQ6" s="36">
        <f t="shared" si="10"/>
        <v>54.24</v>
      </c>
      <c r="CR6" s="36">
        <f t="shared" si="10"/>
        <v>55.88</v>
      </c>
      <c r="CS6" s="36">
        <f t="shared" si="10"/>
        <v>55.22</v>
      </c>
      <c r="CT6" s="36">
        <f t="shared" si="10"/>
        <v>54.05</v>
      </c>
      <c r="CU6" s="36">
        <f t="shared" si="10"/>
        <v>54.43</v>
      </c>
      <c r="CV6" s="35" t="str">
        <f>IF(CV7="","",IF(CV7="-","【-】","【"&amp;SUBSTITUTE(TEXT(CV7,"#,##0.00"),"-","△")&amp;"】"))</f>
        <v>【60.69】</v>
      </c>
      <c r="CW6" s="36">
        <f>IF(CW7="",NA(),CW7)</f>
        <v>86.37</v>
      </c>
      <c r="CX6" s="36">
        <f t="shared" ref="CX6:DF6" si="11">IF(CX7="",NA(),CX7)</f>
        <v>82.84</v>
      </c>
      <c r="CY6" s="36">
        <f t="shared" si="11"/>
        <v>81.77</v>
      </c>
      <c r="CZ6" s="36">
        <f t="shared" si="11"/>
        <v>90.65</v>
      </c>
      <c r="DA6" s="36">
        <f t="shared" si="11"/>
        <v>88.61</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46.14</v>
      </c>
      <c r="DI6" s="36">
        <f t="shared" ref="DI6:DQ6" si="12">IF(DI7="",NA(),DI7)</f>
        <v>48.33</v>
      </c>
      <c r="DJ6" s="36">
        <f t="shared" si="12"/>
        <v>50.93</v>
      </c>
      <c r="DK6" s="36">
        <f t="shared" si="12"/>
        <v>53.2</v>
      </c>
      <c r="DL6" s="36">
        <f t="shared" si="12"/>
        <v>55.3</v>
      </c>
      <c r="DM6" s="36">
        <f t="shared" si="12"/>
        <v>48.14</v>
      </c>
      <c r="DN6" s="36">
        <f t="shared" si="12"/>
        <v>46.61</v>
      </c>
      <c r="DO6" s="36">
        <f t="shared" si="12"/>
        <v>47.97</v>
      </c>
      <c r="DP6" s="36">
        <f t="shared" si="12"/>
        <v>49.12</v>
      </c>
      <c r="DQ6" s="36">
        <f t="shared" si="12"/>
        <v>49.39</v>
      </c>
      <c r="DR6" s="35" t="str">
        <f>IF(DR7="","",IF(DR7="-","【-】","【"&amp;SUBSTITUTE(TEXT(DR7,"#,##0.00"),"-","△")&amp;"】"))</f>
        <v>【50.19】</v>
      </c>
      <c r="DS6" s="35">
        <f>IF(DS7="",NA(),DS7)</f>
        <v>0</v>
      </c>
      <c r="DT6" s="35">
        <f t="shared" ref="DT6:EB6" si="13">IF(DT7="",NA(),DT7)</f>
        <v>0</v>
      </c>
      <c r="DU6" s="35">
        <f t="shared" si="13"/>
        <v>0</v>
      </c>
      <c r="DV6" s="35">
        <f t="shared" si="13"/>
        <v>0</v>
      </c>
      <c r="DW6" s="35">
        <f t="shared" si="13"/>
        <v>0</v>
      </c>
      <c r="DX6" s="36">
        <f t="shared" si="13"/>
        <v>11.13</v>
      </c>
      <c r="DY6" s="36">
        <f t="shared" si="13"/>
        <v>10.84</v>
      </c>
      <c r="DZ6" s="36">
        <f t="shared" si="13"/>
        <v>15.33</v>
      </c>
      <c r="EA6" s="36">
        <f t="shared" si="13"/>
        <v>16.760000000000002</v>
      </c>
      <c r="EB6" s="36">
        <f t="shared" si="13"/>
        <v>18.57</v>
      </c>
      <c r="EC6" s="35" t="str">
        <f>IF(EC7="","",IF(EC7="-","【-】","【"&amp;SUBSTITUTE(TEXT(EC7,"#,##0.00"),"-","△")&amp;"】"))</f>
        <v>【20.63】</v>
      </c>
      <c r="ED6" s="36">
        <f>IF(ED7="",NA(),ED7)</f>
        <v>0.68</v>
      </c>
      <c r="EE6" s="36">
        <f t="shared" ref="EE6:EM6" si="14">IF(EE7="",NA(),EE7)</f>
        <v>0.92</v>
      </c>
      <c r="EF6" s="36">
        <f t="shared" si="14"/>
        <v>0.76</v>
      </c>
      <c r="EG6" s="36">
        <f t="shared" si="14"/>
        <v>0.71</v>
      </c>
      <c r="EH6" s="36">
        <f t="shared" si="14"/>
        <v>1.37</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2">
      <c r="A7" s="29"/>
      <c r="B7" s="38">
        <v>2020</v>
      </c>
      <c r="C7" s="38">
        <v>454028</v>
      </c>
      <c r="D7" s="38">
        <v>46</v>
      </c>
      <c r="E7" s="38">
        <v>1</v>
      </c>
      <c r="F7" s="38">
        <v>0</v>
      </c>
      <c r="G7" s="38">
        <v>1</v>
      </c>
      <c r="H7" s="38" t="s">
        <v>93</v>
      </c>
      <c r="I7" s="38" t="s">
        <v>94</v>
      </c>
      <c r="J7" s="38" t="s">
        <v>95</v>
      </c>
      <c r="K7" s="38" t="s">
        <v>96</v>
      </c>
      <c r="L7" s="38" t="s">
        <v>97</v>
      </c>
      <c r="M7" s="38" t="s">
        <v>98</v>
      </c>
      <c r="N7" s="39" t="s">
        <v>99</v>
      </c>
      <c r="O7" s="39">
        <v>83.82</v>
      </c>
      <c r="P7" s="39">
        <v>81.010000000000005</v>
      </c>
      <c r="Q7" s="39">
        <v>3036</v>
      </c>
      <c r="R7" s="39">
        <v>17208</v>
      </c>
      <c r="S7" s="39">
        <v>61.53</v>
      </c>
      <c r="T7" s="39">
        <v>279.67</v>
      </c>
      <c r="U7" s="39">
        <v>13874</v>
      </c>
      <c r="V7" s="39">
        <v>13.56</v>
      </c>
      <c r="W7" s="39">
        <v>1023.16</v>
      </c>
      <c r="X7" s="39">
        <v>107.45</v>
      </c>
      <c r="Y7" s="39">
        <v>114.91</v>
      </c>
      <c r="Z7" s="39">
        <v>110.15</v>
      </c>
      <c r="AA7" s="39">
        <v>108.26</v>
      </c>
      <c r="AB7" s="39">
        <v>109.79</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1270.06</v>
      </c>
      <c r="AU7" s="39">
        <v>1203.4000000000001</v>
      </c>
      <c r="AV7" s="39">
        <v>1019.27</v>
      </c>
      <c r="AW7" s="39">
        <v>1009.71</v>
      </c>
      <c r="AX7" s="39">
        <v>892.46</v>
      </c>
      <c r="AY7" s="39">
        <v>388.67</v>
      </c>
      <c r="AZ7" s="39">
        <v>355.27</v>
      </c>
      <c r="BA7" s="39">
        <v>359.7</v>
      </c>
      <c r="BB7" s="39">
        <v>362.93</v>
      </c>
      <c r="BC7" s="39">
        <v>371.81</v>
      </c>
      <c r="BD7" s="39">
        <v>260.31</v>
      </c>
      <c r="BE7" s="39">
        <v>226.05</v>
      </c>
      <c r="BF7" s="39">
        <v>219.24</v>
      </c>
      <c r="BG7" s="39">
        <v>203</v>
      </c>
      <c r="BH7" s="39">
        <v>189.74</v>
      </c>
      <c r="BI7" s="39">
        <v>167.49</v>
      </c>
      <c r="BJ7" s="39">
        <v>422.5</v>
      </c>
      <c r="BK7" s="39">
        <v>458.27</v>
      </c>
      <c r="BL7" s="39">
        <v>447.01</v>
      </c>
      <c r="BM7" s="39">
        <v>439.05</v>
      </c>
      <c r="BN7" s="39">
        <v>465.85</v>
      </c>
      <c r="BO7" s="39">
        <v>275.67</v>
      </c>
      <c r="BP7" s="39">
        <v>107.46</v>
      </c>
      <c r="BQ7" s="39">
        <v>116.37</v>
      </c>
      <c r="BR7" s="39">
        <v>108.61</v>
      </c>
      <c r="BS7" s="39">
        <v>108.22</v>
      </c>
      <c r="BT7" s="39">
        <v>110.04</v>
      </c>
      <c r="BU7" s="39">
        <v>101.64</v>
      </c>
      <c r="BV7" s="39">
        <v>96.77</v>
      </c>
      <c r="BW7" s="39">
        <v>95.81</v>
      </c>
      <c r="BX7" s="39">
        <v>95.26</v>
      </c>
      <c r="BY7" s="39">
        <v>92.39</v>
      </c>
      <c r="BZ7" s="39">
        <v>100.05</v>
      </c>
      <c r="CA7" s="39">
        <v>141.6</v>
      </c>
      <c r="CB7" s="39">
        <v>131.16</v>
      </c>
      <c r="CC7" s="39">
        <v>141.1</v>
      </c>
      <c r="CD7" s="39">
        <v>141.87</v>
      </c>
      <c r="CE7" s="39">
        <v>139.1</v>
      </c>
      <c r="CF7" s="39">
        <v>179.16</v>
      </c>
      <c r="CG7" s="39">
        <v>187.18</v>
      </c>
      <c r="CH7" s="39">
        <v>189.58</v>
      </c>
      <c r="CI7" s="39">
        <v>192.82</v>
      </c>
      <c r="CJ7" s="39">
        <v>192.98</v>
      </c>
      <c r="CK7" s="39">
        <v>166.4</v>
      </c>
      <c r="CL7" s="39">
        <v>57.49</v>
      </c>
      <c r="CM7" s="39">
        <v>59.63</v>
      </c>
      <c r="CN7" s="39">
        <v>60.45</v>
      </c>
      <c r="CO7" s="39">
        <v>53.13</v>
      </c>
      <c r="CP7" s="39">
        <v>56.22</v>
      </c>
      <c r="CQ7" s="39">
        <v>54.24</v>
      </c>
      <c r="CR7" s="39">
        <v>55.88</v>
      </c>
      <c r="CS7" s="39">
        <v>55.22</v>
      </c>
      <c r="CT7" s="39">
        <v>54.05</v>
      </c>
      <c r="CU7" s="39">
        <v>54.43</v>
      </c>
      <c r="CV7" s="39">
        <v>60.69</v>
      </c>
      <c r="CW7" s="39">
        <v>86.37</v>
      </c>
      <c r="CX7" s="39">
        <v>82.84</v>
      </c>
      <c r="CY7" s="39">
        <v>81.77</v>
      </c>
      <c r="CZ7" s="39">
        <v>90.65</v>
      </c>
      <c r="DA7" s="39">
        <v>88.61</v>
      </c>
      <c r="DB7" s="39">
        <v>81.680000000000007</v>
      </c>
      <c r="DC7" s="39">
        <v>80.989999999999995</v>
      </c>
      <c r="DD7" s="39">
        <v>80.930000000000007</v>
      </c>
      <c r="DE7" s="39">
        <v>80.510000000000005</v>
      </c>
      <c r="DF7" s="39">
        <v>79.44</v>
      </c>
      <c r="DG7" s="39">
        <v>89.82</v>
      </c>
      <c r="DH7" s="39">
        <v>46.14</v>
      </c>
      <c r="DI7" s="39">
        <v>48.33</v>
      </c>
      <c r="DJ7" s="39">
        <v>50.93</v>
      </c>
      <c r="DK7" s="39">
        <v>53.2</v>
      </c>
      <c r="DL7" s="39">
        <v>55.3</v>
      </c>
      <c r="DM7" s="39">
        <v>48.14</v>
      </c>
      <c r="DN7" s="39">
        <v>46.61</v>
      </c>
      <c r="DO7" s="39">
        <v>47.97</v>
      </c>
      <c r="DP7" s="39">
        <v>49.12</v>
      </c>
      <c r="DQ7" s="39">
        <v>49.39</v>
      </c>
      <c r="DR7" s="39">
        <v>50.19</v>
      </c>
      <c r="DS7" s="39">
        <v>0</v>
      </c>
      <c r="DT7" s="39">
        <v>0</v>
      </c>
      <c r="DU7" s="39">
        <v>0</v>
      </c>
      <c r="DV7" s="39">
        <v>0</v>
      </c>
      <c r="DW7" s="39">
        <v>0</v>
      </c>
      <c r="DX7" s="39">
        <v>11.13</v>
      </c>
      <c r="DY7" s="39">
        <v>10.84</v>
      </c>
      <c r="DZ7" s="39">
        <v>15.33</v>
      </c>
      <c r="EA7" s="39">
        <v>16.760000000000002</v>
      </c>
      <c r="EB7" s="39">
        <v>18.57</v>
      </c>
      <c r="EC7" s="39">
        <v>20.63</v>
      </c>
      <c r="ED7" s="39">
        <v>0.68</v>
      </c>
      <c r="EE7" s="39">
        <v>0.92</v>
      </c>
      <c r="EF7" s="39">
        <v>0.76</v>
      </c>
      <c r="EG7" s="39">
        <v>0.71</v>
      </c>
      <c r="EH7" s="39">
        <v>1.37</v>
      </c>
      <c r="EI7" s="39">
        <v>0.47</v>
      </c>
      <c r="EJ7" s="39">
        <v>0.39</v>
      </c>
      <c r="EK7" s="39">
        <v>0.43</v>
      </c>
      <c r="EL7" s="39">
        <v>0.42</v>
      </c>
      <c r="EM7" s="39">
        <v>0.44</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2022-01-21T05:30:20Z</cp:lastPrinted>
  <dcterms:created xsi:type="dcterms:W3CDTF">2021-12-03T06:59:21Z</dcterms:created>
  <dcterms:modified xsi:type="dcterms:W3CDTF">2022-02-21T02:57:11Z</dcterms:modified>
  <cp:category/>
</cp:coreProperties>
</file>