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8_{B4FB6557-BD4E-4620-BFC5-9BA6A500F6FF}" xr6:coauthVersionLast="47" xr6:coauthVersionMax="47" xr10:uidLastSave="{00000000-0000-0000-0000-000000000000}"/>
  <workbookProtection workbookAlgorithmName="SHA-512" workbookHashValue="E+UlEWhp07+ooPkLNGCcrwIKVF17uOo3It0Znfy45UNwMyfgpbT3hQivNnpzbwY9SW9LuE52IhIpfRIHD9xGbA==" workbookSaltValue="nbdlTolgvn2wa7/wnXTgI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O6" i="5"/>
  <c r="I10" i="4" s="1"/>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P10" i="4"/>
  <c r="B10" i="4"/>
  <c r="AT8" i="4"/>
  <c r="AL8" i="4"/>
  <c r="P8" i="4"/>
  <c r="I8"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<sst xmlns="http://schemas.openxmlformats.org/spreadsheetml/2006/main" count="231" uniqueCount="115">
  <si>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</si>
  <si>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</si>
  <si>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</si>
  <si>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</si>
  <si>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</si>
  <si>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</si>
  <si>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</si>
  <si>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</si>
  <si>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</si>
  <si>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</si>
  <si>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</si>
  <si>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</si>
  <si>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</si>
  <si>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</si>
  <si>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</si>
  <si>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</si>
  <si>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</si>
  <si>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</si>
  <si>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</si>
  <si>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</si>
  <si>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</si>
  <si>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</si>
  <si>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</si>
  <si>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</si>
  <si>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</si>
  <si>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</si>
  <si>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</si>
  <si>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</si>
  <si>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</si>
  <si>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</si>
  <si>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</si>
  <si>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</si>
  <si>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</si>
  <si>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</si>
  <si>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</si>
  <si>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</si>
  <si>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</si>
  <si>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</si>
  <si>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</si>
  <si>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</si>
  <si>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</si>
  <si>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</si>
  <si>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</si>
  <si>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</si>
  <si>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</si>
  <si>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</si>
  <si>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</si>
  <si>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</si>
  <si>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</si>
  <si>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</si>
  <si>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</si>
  <si>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</si>
  <si>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</si>
  <si>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</si>
  <si>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</si>
  <si>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</si>
  <si>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</si>
  <si>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</si>
  <si>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</si>
  <si>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</si>
  <si>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</si>
  <si>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</si>
  <si>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</si>
  <si>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</si>
  <si>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</si>
  <si>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</si>
  <si>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</si>
  <si>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</si>
  <si>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</si>
  <si>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</si>
  <si>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</si>
  <si>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</si>
  <si>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</si>
  <si>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</si>
  <si>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</si>
  <si>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</si>
  <si>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</si>
  <si>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</si>
  <si>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</si>
  <si>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</si>
  <si>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</si>
  <si>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</si>
  <si>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</si>
  <si>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</si>
  <si>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</si>
  <si>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</si>
  <si>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</si>
  <si>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</si>
  <si>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</si>
  <si>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</si>
  <si>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</si>
  <si>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</si>
  <si>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</si>
  <si>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一ツ瀬川営農飲雑用水広域水道企業団</t>
  </si>
  <si>
    <t>法適用</t>
  </si>
  <si>
    <t>水道事業</t>
  </si>
  <si>
    <t>末端給水事業</t>
  </si>
  <si>
    <t>A8</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</si>
  <si>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</si>
  <si>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</si>
  <si>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</si>
  <si>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</si>
  <si>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</si>
  <si>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</si>
  <si>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</si>
  <si>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</si>
  <si>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</si>
  <si>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</si>
  <si>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</si>
  <si>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</si>
  <si>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</si>
  <si>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</si>
  <si>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は、100％以上で推移し、類似団体と比較しても高い水準にあります。本年度は、料金収入の増加に伴い当該比率が増加しています。収益のうち長期前受金戻入（現金収入を伴わない収益）が4割を占めています。「⑤料金回収率」についても100％を超えており、現時点では、経営の健全化が保たれています。
「③流動比率」については、100％を超えていることから、支払能力には問題ありません。
「④企業債残高対給水収益比率」については、当企業団は県から譲り受けた施設で事業を運営しており、拡張時の借入れがないため、類似団体と比べ低くなっています。今後も施設の更新等の財源に企業債が考えられますので、上昇傾向が予想され注意が必要です。
「⑥給水原価」については、類似団体と比べると低い状況にあり、類似団体よりも少ない経費で給水が行えています。
「⑦施設利用率」については、近年横ばいの状態で平均を上回っており、適正な規模と考えられます。
「⑧有収率」については、類似団体と比較して高い水準で推移していますが、今後も漏水調査を継続的に行い、更なる有収率の向上に努めます。</t>
    <rPh sb="2" eb="8">
      <t>ケイジョウシュウシヒリツ</t>
    </rPh>
    <rPh sb="19" eb="21">
      <t>イジョウ</t>
    </rPh>
    <rPh sb="22" eb="24">
      <t>スイイ</t>
    </rPh>
    <rPh sb="26" eb="30">
      <t>ルイジダンタイ</t>
    </rPh>
    <rPh sb="31" eb="33">
      <t>ヒカク</t>
    </rPh>
    <rPh sb="36" eb="37">
      <t>タカ</t>
    </rPh>
    <rPh sb="38" eb="40">
      <t>スイジュン</t>
    </rPh>
    <rPh sb="46" eb="49">
      <t>ホンネンド</t>
    </rPh>
    <rPh sb="51" eb="55">
      <t>リョウキンシュウニュウ</t>
    </rPh>
    <rPh sb="56" eb="58">
      <t>ゾウカ</t>
    </rPh>
    <rPh sb="59" eb="60">
      <t>トモナ</t>
    </rPh>
    <rPh sb="61" eb="63">
      <t>トウガイ</t>
    </rPh>
    <rPh sb="63" eb="65">
      <t>ヒリツ</t>
    </rPh>
    <rPh sb="66" eb="68">
      <t>ゾウカ</t>
    </rPh>
    <rPh sb="74" eb="76">
      <t>シュウエキ</t>
    </rPh>
    <rPh sb="259" eb="263">
      <t>ルイジダンタイ</t>
    </rPh>
    <rPh sb="264" eb="265">
      <t>クラ</t>
    </rPh>
    <rPh sb="266" eb="267">
      <t>ヒク</t>
    </rPh>
    <rPh sb="275" eb="277">
      <t>コンゴ</t>
    </rPh>
    <rPh sb="278" eb="280">
      <t>シセツ</t>
    </rPh>
    <rPh sb="281" eb="284">
      <t>コウシントウ</t>
    </rPh>
    <rPh sb="285" eb="287">
      <t>ザイゲン</t>
    </rPh>
    <rPh sb="288" eb="291">
      <t>キギョウサイ</t>
    </rPh>
    <rPh sb="292" eb="293">
      <t>カンガ</t>
    </rPh>
    <rPh sb="301" eb="305">
      <t>ジョウショウケイコウ</t>
    </rPh>
    <rPh sb="306" eb="308">
      <t>ヨソウ</t>
    </rPh>
    <rPh sb="310" eb="312">
      <t>チュウイ</t>
    </rPh>
    <rPh sb="313" eb="315">
      <t>ヒツヨウ</t>
    </rPh>
    <rPh sb="321" eb="325">
      <t>キュウスイゲンカ</t>
    </rPh>
    <rPh sb="332" eb="336">
      <t>ルイジダンタイ</t>
    </rPh>
    <rPh sb="337" eb="338">
      <t>クラ</t>
    </rPh>
    <rPh sb="341" eb="342">
      <t>ヒク</t>
    </rPh>
    <rPh sb="343" eb="345">
      <t>ジョウキョウ</t>
    </rPh>
    <rPh sb="349" eb="353">
      <t>ルイジダンタイ</t>
    </rPh>
    <rPh sb="356" eb="357">
      <t>スク</t>
    </rPh>
    <rPh sb="359" eb="361">
      <t>ケイヒ</t>
    </rPh>
    <rPh sb="362" eb="364">
      <t>キュウスイ</t>
    </rPh>
    <rPh sb="365" eb="366">
      <t>オコナ</t>
    </rPh>
    <rPh sb="375" eb="380">
      <t>シセツリヨウリツ</t>
    </rPh>
    <rPh sb="387" eb="389">
      <t>キンネン</t>
    </rPh>
    <rPh sb="389" eb="390">
      <t>ヨコ</t>
    </rPh>
    <rPh sb="393" eb="395">
      <t>ジョウタイ</t>
    </rPh>
    <rPh sb="396" eb="398">
      <t>ヘイキン</t>
    </rPh>
    <rPh sb="399" eb="400">
      <t>ウエ</t>
    </rPh>
    <rPh sb="400" eb="401">
      <t>マワ</t>
    </rPh>
    <rPh sb="406" eb="408">
      <t>テキセイ</t>
    </rPh>
    <rPh sb="409" eb="411">
      <t>キボ</t>
    </rPh>
    <rPh sb="412" eb="413">
      <t>カンガ</t>
    </rPh>
    <rPh sb="422" eb="425">
      <t>ユウシュウリツ</t>
    </rPh>
    <rPh sb="432" eb="436">
      <t>ルイジダンタイ</t>
    </rPh>
    <rPh sb="437" eb="439">
      <t>ヒカク</t>
    </rPh>
    <rPh sb="441" eb="442">
      <t>タカ</t>
    </rPh>
    <rPh sb="443" eb="445">
      <t>スイジュン</t>
    </rPh>
    <rPh sb="446" eb="448">
      <t>スイイ</t>
    </rPh>
    <rPh sb="455" eb="457">
      <t>コンゴ</t>
    </rPh>
    <rPh sb="458" eb="462">
      <t>ロウスイチョウサ</t>
    </rPh>
    <rPh sb="463" eb="466">
      <t>ケイゾクテキ</t>
    </rPh>
    <rPh sb="467" eb="468">
      <t>オコナ</t>
    </rPh>
    <rPh sb="470" eb="471">
      <t>サラ</t>
    </rPh>
    <rPh sb="473" eb="476">
      <t>ユウシュウリツ</t>
    </rPh>
    <rPh sb="477" eb="479">
      <t>コウジョウ</t>
    </rPh>
    <rPh sb="480" eb="481">
      <t>ツト</t>
    </rPh>
    <phoneticPr fontId="4"/>
  </si>
  <si>
    <t>当企業団の水道事業は、現時点では良好と判断されますが、将来は給水人口等の減少による給水収益の減少、企業債償還の増加が懸念されます。
今後は、更なる経費節減に努め、更新工事の財源を確保し、アセットマネジメントの活用を図り、計画的に事業を運営する必要があります。
経営戦略については、令和2年度に策定済みです。</t>
    <rPh sb="0" eb="3">
      <t>トウキギョウ</t>
    </rPh>
    <rPh sb="3" eb="4">
      <t>ダン</t>
    </rPh>
    <rPh sb="5" eb="9">
      <t>スイドウジギョウ</t>
    </rPh>
    <rPh sb="11" eb="14">
      <t>ゲンジテン</t>
    </rPh>
    <rPh sb="16" eb="18">
      <t>リョウコウ</t>
    </rPh>
    <rPh sb="19" eb="21">
      <t>ハンダン</t>
    </rPh>
    <rPh sb="27" eb="29">
      <t>ショウライ</t>
    </rPh>
    <rPh sb="30" eb="35">
      <t>キュウスイジンコウトウ</t>
    </rPh>
    <rPh sb="36" eb="38">
      <t>ゲンショウ</t>
    </rPh>
    <rPh sb="41" eb="45">
      <t>キュウスイシュウエキ</t>
    </rPh>
    <rPh sb="46" eb="48">
      <t>ゲンショウ</t>
    </rPh>
    <rPh sb="49" eb="54">
      <t>キギョウサイショウカン</t>
    </rPh>
    <rPh sb="55" eb="57">
      <t>ゾウカ</t>
    </rPh>
    <rPh sb="58" eb="60">
      <t>ケネン</t>
    </rPh>
    <rPh sb="66" eb="68">
      <t>コンゴ</t>
    </rPh>
    <rPh sb="70" eb="71">
      <t>サラ</t>
    </rPh>
    <rPh sb="73" eb="77">
      <t>ケイヒセツゲン</t>
    </rPh>
    <rPh sb="78" eb="79">
      <t>ツト</t>
    </rPh>
    <rPh sb="81" eb="85">
      <t>コウシンコウジ</t>
    </rPh>
    <rPh sb="86" eb="88">
      <t>ザイゲン</t>
    </rPh>
    <rPh sb="89" eb="91">
      <t>カクホ</t>
    </rPh>
    <rPh sb="104" eb="106">
      <t>カツヨウ</t>
    </rPh>
    <rPh sb="107" eb="108">
      <t>ハカ</t>
    </rPh>
    <rPh sb="110" eb="113">
      <t>ケイカクテキ</t>
    </rPh>
    <rPh sb="114" eb="116">
      <t>ジギョウ</t>
    </rPh>
    <rPh sb="117" eb="119">
      <t>ウンエイ</t>
    </rPh>
    <rPh sb="121" eb="123">
      <t>ヒツヨウ</t>
    </rPh>
    <rPh sb="130" eb="134">
      <t>ケイエイセンリャク</t>
    </rPh>
    <rPh sb="140" eb="142">
      <t>レイワ</t>
    </rPh>
    <rPh sb="143" eb="145">
      <t>ネンド</t>
    </rPh>
    <rPh sb="146" eb="148">
      <t>サクテイ</t>
    </rPh>
    <rPh sb="148" eb="149">
      <t>ズ</t>
    </rPh>
    <phoneticPr fontId="4"/>
  </si>
  <si>
    <t>「①有形固定資産減価償却率」については、年々増加傾向にあり、施設の老朽化が進んでいます。
「②管路経年劣化」については、管路の経過年数が耐用年数に達していないため、0％となっています。最初に布設した管路が昭和57年度に施工されており、あと2年で耐用年数を迎えます。
「③管路更新率」については、類似団体と比較して低くなっています。
今後はアセットマネジメントの活用を図り、将来老朽化を迎える管路を計画的に更新し、特に基幹管路の更新を優先していきます。</t>
    <rPh sb="2" eb="8">
      <t>ユウケイコテイシサン</t>
    </rPh>
    <rPh sb="8" eb="10">
      <t>ゲンカ</t>
    </rPh>
    <rPh sb="10" eb="13">
      <t>ショウキャクリツ</t>
    </rPh>
    <rPh sb="20" eb="22">
      <t>ネンネン</t>
    </rPh>
    <rPh sb="22" eb="26">
      <t>ゾウカケイコウ</t>
    </rPh>
    <rPh sb="30" eb="32">
      <t>シセツ</t>
    </rPh>
    <rPh sb="33" eb="36">
      <t>ロウキュウカ</t>
    </rPh>
    <rPh sb="37" eb="38">
      <t>スス</t>
    </rPh>
    <rPh sb="47" eb="53">
      <t>カンロケイネンレッカ</t>
    </rPh>
    <rPh sb="60" eb="62">
      <t>カンロ</t>
    </rPh>
    <rPh sb="63" eb="67">
      <t>ケイカネンスウ</t>
    </rPh>
    <rPh sb="68" eb="72">
      <t>タイヨウネンスウ</t>
    </rPh>
    <rPh sb="73" eb="74">
      <t>タッルイジダンタイクラヒクコンゴシセツコウシントウザイゲンキギョウサイカンガジョウショウケイコウヨソウチュウイヒツヨウキュウスイゲンカルイジダンタイクラヒクジョウキョウルイジダンタイスクケイヒキュウスイオコナシセツリヨウリツキンネンヨコジョウタイヘイキンウエマワテキセイキボカンガユウシュウリツルイジダンタイヒカクタカスイジュンスイイコンゴロウスイチョウサケイゾクテキオコナサラユウシュウリ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</si>
</sst>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86F2-4313-9A14-70EA06FDDC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86F2-4313-9A14-70EA06FDDC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68.25</c:v>
                </c:pt>
                <c:pt idx="1">
                  <c:v>69.72</c:v>
                </c:pt>
                <c:pt idx="2">
                  <c:v>69.47</c:v>
                </c:pt>
                <c:pt idx="3">
                  <c:v>78.8</c:v>
                </c:pt>
                <c:pt idx="4">
                  <c:v>74.06</c:v>
                </c:pt>
              </c:numCache>
            </c:numRef>
          </c:val>
          <c:extLst>
            <c:ext xmlns:c16="http://schemas.microsoft.com/office/drawing/2014/chart" uri="{C3380CC4-5D6E-409C-BE32-E72D297353CC}">
              <c16:uniqueId val="{00000000-AC28-418D-A704-527D5D5773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AC28-418D-A704-527D5D5773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87.46</c:v>
                </c:pt>
                <c:pt idx="1">
                  <c:v>86.42</c:v>
                </c:pt>
                <c:pt idx="2">
                  <c:v>86.23</c:v>
                </c:pt>
                <c:pt idx="3">
                  <c:v>74.58</c:v>
                </c:pt>
                <c:pt idx="4">
                  <c:v>82.52</c:v>
                </c:pt>
              </c:numCache>
            </c:numRef>
          </c:val>
          <c:extLst>
            <c:ext xmlns:c16="http://schemas.microsoft.com/office/drawing/2014/chart" uri="{C3380CC4-5D6E-409C-BE32-E72D297353CC}">
              <c16:uniqueId val="{00000000-AB72-4929-A538-B9ACF9676B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B72-4929-A538-B9ACF9676B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110.86</c:v>
                </c:pt>
                <c:pt idx="1">
                  <c:v>113.72</c:v>
                </c:pt>
                <c:pt idx="2">
                  <c:v>109.41</c:v>
                </c:pt>
                <c:pt idx="3">
                  <c:v>106.75</c:v>
                </c:pt>
                <c:pt idx="4">
                  <c:v>109.4</c:v>
                </c:pt>
              </c:numCache>
            </c:numRef>
          </c:val>
          <c:extLst>
            <c:ext xmlns:c16="http://schemas.microsoft.com/office/drawing/2014/chart" uri="{C3380CC4-5D6E-409C-BE32-E72D297353CC}">
              <c16:uniqueId val="{00000000-9CB3-4367-8F91-E914D65DE4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9CB3-4367-8F91-E914D65DE4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57.65</c:v>
                </c:pt>
                <c:pt idx="1">
                  <c:v>60.11</c:v>
                </c:pt>
                <c:pt idx="2">
                  <c:v>62.81</c:v>
                </c:pt>
                <c:pt idx="3">
                  <c:v>63.73</c:v>
                </c:pt>
                <c:pt idx="4">
                  <c:v>65.790000000000006</c:v>
                </c:pt>
              </c:numCache>
            </c:numRef>
          </c:val>
          <c:extLst>
            <c:ext xmlns:c16="http://schemas.microsoft.com/office/drawing/2014/chart" uri="{C3380CC4-5D6E-409C-BE32-E72D297353CC}">
              <c16:uniqueId val="{00000000-CF4E-4927-ABAA-C92A54A286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CF4E-4927-ABAA-C92A54A286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C3-409E-ABA4-08152EB5EA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7CC3-409E-ABA4-08152EB5EA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EC-468D-9793-9BA306B468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29EC-468D-9793-9BA306B468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1823.19</c:v>
                </c:pt>
                <c:pt idx="1">
                  <c:v>1403.31</c:v>
                </c:pt>
                <c:pt idx="2">
                  <c:v>1800.18</c:v>
                </c:pt>
                <c:pt idx="3">
                  <c:v>1663.47</c:v>
                </c:pt>
                <c:pt idx="4">
                  <c:v>860.06</c:v>
                </c:pt>
              </c:numCache>
            </c:numRef>
          </c:val>
          <c:extLst>
            <c:ext xmlns:c16="http://schemas.microsoft.com/office/drawing/2014/chart" uri="{C3380CC4-5D6E-409C-BE32-E72D297353CC}">
              <c16:uniqueId val="{00000000-7F2D-48BD-A3F8-A45DECFEC7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F2D-48BD-A3F8-A45DECFEC7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171.12</c:v>
                </c:pt>
                <c:pt idx="1">
                  <c:v>164.05</c:v>
                </c:pt>
                <c:pt idx="2">
                  <c:v>155.66</c:v>
                </c:pt>
                <c:pt idx="3">
                  <c:v>200.77</c:v>
                </c:pt>
                <c:pt idx="4">
                  <c:v>196.2</c:v>
                </c:pt>
              </c:numCache>
            </c:numRef>
          </c:val>
          <c:extLst>
            <c:ext xmlns:c16="http://schemas.microsoft.com/office/drawing/2014/chart" uri="{C3380CC4-5D6E-409C-BE32-E72D297353CC}">
              <c16:uniqueId val="{00000000-29A7-42E5-98A6-706381ACB4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9A7-42E5-98A6-706381ACB4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117.36</c:v>
                </c:pt>
                <c:pt idx="1">
                  <c:v>121.46</c:v>
                </c:pt>
                <c:pt idx="2">
                  <c:v>110.07</c:v>
                </c:pt>
                <c:pt idx="3">
                  <c:v>109.23</c:v>
                </c:pt>
                <c:pt idx="4">
                  <c:v>113.03</c:v>
                </c:pt>
              </c:numCache>
            </c:numRef>
          </c:val>
          <c:extLst>
            <c:ext xmlns:c16="http://schemas.microsoft.com/office/drawing/2014/chart" uri="{C3380CC4-5D6E-409C-BE32-E72D297353CC}">
              <c16:uniqueId val="{00000000-6779-47D4-A742-0235BAC251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6779-47D4-A742-0235BAC251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117.19</c:v>
                </c:pt>
                <c:pt idx="1">
                  <c:v>113.64</c:v>
                </c:pt>
                <c:pt idx="2">
                  <c:v>128.69999999999999</c:v>
                </c:pt>
                <c:pt idx="3">
                  <c:v>126.08</c:v>
                </c:pt>
                <c:pt idx="4">
                  <c:v>121.57</c:v>
                </c:pt>
              </c:numCache>
            </c:numRef>
          </c:val>
          <c:extLst>
            <c:ext xmlns:c16="http://schemas.microsoft.com/office/drawing/2014/chart" uri="{C3380CC4-5D6E-409C-BE32-E72D297353CC}">
              <c16:uniqueId val="{00000000-42EE-4A8E-9257-A4DE24FFA3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42EE-4A8E-9257-A4DE24FFA3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一ツ瀬川営農飲雑用水広域水道企業団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民間企業出身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81.040000000000006</v>
      </c>
      <c r="J10" s="53"/>
      <c r="K10" s="53"/>
      <c r="L10" s="53"/>
      <c r="M10" s="53"/>
      <c r="N10" s="53"/>
      <c r="O10" s="64"/>
      <c r="P10" s="54">
        <f>データ!$P$6</f>
        <v>8.77</v>
      </c>
      <c r="Q10" s="54"/>
      <c r="R10" s="54"/>
      <c r="S10" s="54"/>
      <c r="T10" s="54"/>
      <c r="U10" s="54"/>
      <c r="V10" s="54"/>
      <c r="W10" s="61">
        <f>データ!$Q$6</f>
        <v>3146</v>
      </c>
      <c r="X10" s="61"/>
      <c r="Y10" s="61"/>
      <c r="Z10" s="61"/>
      <c r="AA10" s="61"/>
      <c r="AB10" s="61"/>
      <c r="AC10" s="61"/>
      <c r="AD10" s="2"/>
      <c r="AE10" s="2"/>
      <c r="AF10" s="2"/>
      <c r="AG10" s="2"/>
      <c r="AH10" s="4"/>
      <c r="AI10" s="4"/>
      <c r="AJ10" s="4"/>
      <c r="AK10" s="4"/>
      <c r="AL10" s="61">
        <f>データ!$U$6</f>
        <v>6280</v>
      </c>
      <c r="AM10" s="61"/>
      <c r="AN10" s="61"/>
      <c r="AO10" s="61"/>
      <c r="AP10" s="61"/>
      <c r="AQ10" s="61"/>
      <c r="AR10" s="61"/>
      <c r="AS10" s="61"/>
      <c r="AT10" s="52">
        <f>データ!$V$6</f>
        <v>66.3</v>
      </c>
      <c r="AU10" s="53"/>
      <c r="AV10" s="53"/>
      <c r="AW10" s="53"/>
      <c r="AX10" s="53"/>
      <c r="AY10" s="53"/>
      <c r="AZ10" s="53"/>
      <c r="BA10" s="53"/>
      <c r="BB10" s="54">
        <f>データ!$W$6</f>
        <v>94.72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uSD6Yv/vKn6wJ2i+GXvGa2/akdlFtIpv+G/ord2xSZcVeKVIDELbPnYr/uzRb1PH1mdRPgatFyR9l29URCFtw==" saltValue="FRaYTC8RxmHgc/TGVl0F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458406</v>
      </c>
      <c r="D6" s="34">
        <f t="shared" si="3"/>
        <v>46</v>
      </c>
      <c r="E6" s="34">
        <f t="shared" si="3"/>
        <v>1</v>
      </c>
      <c r="F6" s="34">
        <f t="shared" si="3"/>
        <v>0</v>
      </c>
      <c r="G6" s="34">
        <f t="shared" si="3"/>
        <v>1</v>
      </c>
      <c r="H6" s="34" t="str">
        <f t="shared" si="3"/>
        <v>宮崎県　一ツ瀬川営農飲雑用水広域水道企業団</v>
      </c>
      <c r="I6" s="34" t="str">
        <f t="shared" si="3"/>
        <v>法適用</v>
      </c>
      <c r="J6" s="34" t="str">
        <f t="shared" si="3"/>
        <v>水道事業</v>
      </c>
      <c r="K6" s="34" t="str">
        <f t="shared" si="3"/>
        <v>末端給水事業</v>
      </c>
      <c r="L6" s="34" t="str">
        <f t="shared" si="3"/>
        <v>A8</v>
      </c>
      <c r="M6" s="34" t="str">
        <f t="shared" si="3"/>
        <v>民間企業出身</v>
      </c>
      <c r="N6" s="35" t="str">
        <f t="shared" si="3"/>
        <v>-</v>
      </c>
      <c r="O6" s="35">
        <f t="shared" si="3"/>
        <v>81.040000000000006</v>
      </c>
      <c r="P6" s="35">
        <f t="shared" si="3"/>
        <v>8.77</v>
      </c>
      <c r="Q6" s="35">
        <f t="shared" si="3"/>
        <v>3146</v>
      </c>
      <c r="R6" s="35" t="str">
        <f t="shared" si="3"/>
        <v>-</v>
      </c>
      <c r="S6" s="35" t="str">
        <f t="shared" si="3"/>
        <v>-</v>
      </c>
      <c r="T6" s="35" t="str">
        <f t="shared" si="3"/>
        <v>-</v>
      </c>
      <c r="U6" s="35">
        <f t="shared" si="3"/>
        <v>6280</v>
      </c>
      <c r="V6" s="35">
        <f t="shared" si="3"/>
        <v>66.3</v>
      </c>
      <c r="W6" s="35">
        <f t="shared" si="3"/>
        <v>94.72</v>
      </c>
      <c r="X6" s="36">
        <f>IF(X7="",NA(),X7)</f>
        <v>110.86</v>
      </c>
      <c r="Y6" s="36">
        <f t="shared" ref="Y6:AG6" si="4">IF(Y7="",NA(),Y7)</f>
        <v>113.72</v>
      </c>
      <c r="Z6" s="36">
        <f t="shared" si="4"/>
        <v>109.41</v>
      </c>
      <c r="AA6" s="36">
        <f t="shared" si="4"/>
        <v>106.75</v>
      </c>
      <c r="AB6" s="36">
        <f t="shared" si="4"/>
        <v>109.4</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1823.19</v>
      </c>
      <c r="AU6" s="36">
        <f t="shared" ref="AU6:BC6" si="6">IF(AU7="",NA(),AU7)</f>
        <v>1403.31</v>
      </c>
      <c r="AV6" s="36">
        <f t="shared" si="6"/>
        <v>1800.18</v>
      </c>
      <c r="AW6" s="36">
        <f t="shared" si="6"/>
        <v>1663.47</v>
      </c>
      <c r="AX6" s="36">
        <f t="shared" si="6"/>
        <v>860.06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171.12</v>
      </c>
      <c r="BF6" s="36">
        <f t="shared" ref="BF6:BN6" si="7">IF(BF7="",NA(),BF7)</f>
        <v>164.05</v>
      </c>
      <c r="BG6" s="36">
        <f t="shared" si="7"/>
        <v>155.66</v>
      </c>
      <c r="BH6" s="36">
        <f t="shared" si="7"/>
        <v>200.77</v>
      </c>
      <c r="BI6" s="36">
        <f t="shared" si="7"/>
        <v>196.2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117.36</v>
      </c>
      <c r="BQ6" s="36">
        <f t="shared" ref="BQ6:BY6" si="8">IF(BQ7="",NA(),BQ7)</f>
        <v>121.46</v>
      </c>
      <c r="BR6" s="36">
        <f t="shared" si="8"/>
        <v>110.07</v>
      </c>
      <c r="BS6" s="36">
        <f t="shared" si="8"/>
        <v>109.23</v>
      </c>
      <c r="BT6" s="36">
        <f t="shared" si="8"/>
        <v>113.03</v>
      </c>
      <c r="BU6" s="36">
        <f t="shared" si="8"/>
        <v>93.28</v>
      </c>
      <c r="BV6" s="36">
        <f t="shared" si="8"/>
        <v>87.51</v>
      </c>
      <c r="BW6" s="36">
        <f t="shared" si="8"/>
        <v>84.77</v>
      </c>
      <c r="BX6" s="36">
        <f t="shared" si="8"/>
        <v>87.11</v>
      </c>
      <c r="BY6" s="36">
        <f t="shared" si="8"/>
        <v>82.78</v>
      </c>
      <c r="BZ6" s="35" t="str">
        <f>IF(BZ7="","",IF(BZ7="-","【-】","【"&amp;SUBSTITUTE(TEXT(BZ7,"#,##0.00"),"-","△")&amp;"】"))</f>
        <v>【100.05】</v>
      </c>
      <c r="CA6" s="36">
        <f>IF(CA7="",NA(),CA7)</f>
        <v>117.19</v>
      </c>
      <c r="CB6" s="36">
        <f t="shared" ref="CB6:CJ6" si="9">IF(CB7="",NA(),CB7)</f>
        <v>113.64</v>
      </c>
      <c r="CC6" s="36">
        <f t="shared" si="9"/>
        <v>128.69999999999999</v>
      </c>
      <c r="CD6" s="36">
        <f t="shared" si="9"/>
        <v>126.08</v>
      </c>
      <c r="CE6" s="36">
        <f t="shared" si="9"/>
        <v>121.57</v>
      </c>
      <c r="CF6" s="36">
        <f t="shared" si="9"/>
        <v>208.29</v>
      </c>
      <c r="CG6" s="36">
        <f t="shared" si="9"/>
        <v>218.42</v>
      </c>
      <c r="CH6" s="36">
        <f t="shared" si="9"/>
        <v>227.27</v>
      </c>
      <c r="CI6" s="36">
        <f t="shared" si="9"/>
        <v>223.98</v>
      </c>
      <c r="CJ6" s="36">
        <f t="shared" si="9"/>
        <v>225.09</v>
      </c>
      <c r="CK6" s="35" t="str">
        <f>IF(CK7="","",IF(CK7="-","【-】","【"&amp;SUBSTITUTE(TEXT(CK7,"#,##0.00"),"-","△")&amp;"】"))</f>
        <v>【166.40】</v>
      </c>
      <c r="CL6" s="36">
        <f>IF(CL7="",NA(),CL7)</f>
        <v>68.25</v>
      </c>
      <c r="CM6" s="36">
        <f t="shared" ref="CM6:CU6" si="10">IF(CM7="",NA(),CM7)</f>
        <v>69.72</v>
      </c>
      <c r="CN6" s="36">
        <f t="shared" si="10"/>
        <v>69.47</v>
      </c>
      <c r="CO6" s="36">
        <f t="shared" si="10"/>
        <v>78.8</v>
      </c>
      <c r="CP6" s="36">
        <f t="shared" si="10"/>
        <v>74.06</v>
      </c>
      <c r="CQ6" s="36">
        <f t="shared" si="10"/>
        <v>49.32</v>
      </c>
      <c r="CR6" s="36">
        <f t="shared" si="10"/>
        <v>50.24</v>
      </c>
      <c r="CS6" s="36">
        <f t="shared" si="10"/>
        <v>50.29</v>
      </c>
      <c r="CT6" s="36">
        <f t="shared" si="10"/>
        <v>49.64</v>
      </c>
      <c r="CU6" s="36">
        <f t="shared" si="10"/>
        <v>49.38</v>
      </c>
      <c r="CV6" s="35" t="str">
        <f>IF(CV7="","",IF(CV7="-","【-】","【"&amp;SUBSTITUTE(TEXT(CV7,"#,##0.00"),"-","△")&amp;"】"))</f>
        <v>【60.69】</v>
      </c>
      <c r="CW6" s="36">
        <f>IF(CW7="",NA(),CW7)</f>
        <v>87.46</v>
      </c>
      <c r="CX6" s="36">
        <f t="shared" ref="CX6:DF6" si="11">IF(CX7="",NA(),CX7)</f>
        <v>86.42</v>
      </c>
      <c r="CY6" s="36">
        <f t="shared" si="11"/>
        <v>86.23</v>
      </c>
      <c r="CZ6" s="36">
        <f t="shared" si="11"/>
        <v>74.58</v>
      </c>
      <c r="DA6" s="36">
        <f t="shared" si="11"/>
        <v>82.52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57.65</v>
      </c>
      <c r="DI6" s="36">
        <f t="shared" ref="DI6:DQ6" si="12">IF(DI7="",NA(),DI7)</f>
        <v>60.11</v>
      </c>
      <c r="DJ6" s="36">
        <f t="shared" si="12"/>
        <v>62.81</v>
      </c>
      <c r="DK6" s="36">
        <f t="shared" si="12"/>
        <v>63.73</v>
      </c>
      <c r="DL6" s="36">
        <f t="shared" si="12"/>
        <v>65.790000000000006</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0.03</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458406</v>
      </c>
      <c r="D7" s="38">
        <v>46</v>
      </c>
      <c r="E7" s="38">
        <v>1</v>
      </c>
      <c r="F7" s="38">
        <v>0</v>
      </c>
      <c r="G7" s="38">
        <v>1</v>
      </c>
      <c r="H7" s="38" t="s">
        <v>93</v>
      </c>
      <c r="I7" s="38" t="s">
        <v>94</v>
      </c>
      <c r="J7" s="38" t="s">
        <v>95</v>
      </c>
      <c r="K7" s="38" t="s">
        <v>96</v>
      </c>
      <c r="L7" s="38" t="s">
        <v>97</v>
      </c>
      <c r="M7" s="38" t="s">
        <v>98</v>
      </c>
      <c r="N7" s="39" t="s">
        <v>99</v>
      </c>
      <c r="O7" s="39">
        <v>81.040000000000006</v>
      </c>
      <c r="P7" s="39">
        <v>8.77</v>
      </c>
      <c r="Q7" s="39">
        <v>3146</v>
      </c>
      <c r="R7" s="39" t="s">
        <v>99</v>
      </c>
      <c r="S7" s="39" t="s">
        <v>99</v>
      </c>
      <c r="T7" s="39" t="s">
        <v>99</v>
      </c>
      <c r="U7" s="39">
        <v>6280</v>
      </c>
      <c r="V7" s="39">
        <v>66.3</v>
      </c>
      <c r="W7" s="39">
        <v>94.72</v>
      </c>
      <c r="X7" s="39">
        <v>110.86</v>
      </c>
      <c r="Y7" s="39">
        <v>113.72</v>
      </c>
      <c r="Z7" s="39">
        <v>109.41</v>
      </c>
      <c r="AA7" s="39">
        <v>106.75</v>
      </c>
      <c r="AB7" s="39">
        <v>109.4</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1823.19</v>
      </c>
      <c r="AU7" s="39">
        <v>1403.31</v>
      </c>
      <c r="AV7" s="39">
        <v>1800.18</v>
      </c>
      <c r="AW7" s="39">
        <v>1663.47</v>
      </c>
      <c r="AX7" s="39">
        <v>860.06</v>
      </c>
      <c r="AY7" s="39">
        <v>371.89</v>
      </c>
      <c r="AZ7" s="39">
        <v>293.23</v>
      </c>
      <c r="BA7" s="39">
        <v>300.14</v>
      </c>
      <c r="BB7" s="39">
        <v>301.04000000000002</v>
      </c>
      <c r="BC7" s="39">
        <v>305.08</v>
      </c>
      <c r="BD7" s="39">
        <v>260.31</v>
      </c>
      <c r="BE7" s="39">
        <v>171.12</v>
      </c>
      <c r="BF7" s="39">
        <v>164.05</v>
      </c>
      <c r="BG7" s="39">
        <v>155.66</v>
      </c>
      <c r="BH7" s="39">
        <v>200.77</v>
      </c>
      <c r="BI7" s="39">
        <v>196.2</v>
      </c>
      <c r="BJ7" s="39">
        <v>483.11</v>
      </c>
      <c r="BK7" s="39">
        <v>542.29999999999995</v>
      </c>
      <c r="BL7" s="39">
        <v>566.65</v>
      </c>
      <c r="BM7" s="39">
        <v>551.62</v>
      </c>
      <c r="BN7" s="39">
        <v>585.59</v>
      </c>
      <c r="BO7" s="39">
        <v>275.67</v>
      </c>
      <c r="BP7" s="39">
        <v>117.36</v>
      </c>
      <c r="BQ7" s="39">
        <v>121.46</v>
      </c>
      <c r="BR7" s="39">
        <v>110.07</v>
      </c>
      <c r="BS7" s="39">
        <v>109.23</v>
      </c>
      <c r="BT7" s="39">
        <v>113.03</v>
      </c>
      <c r="BU7" s="39">
        <v>93.28</v>
      </c>
      <c r="BV7" s="39">
        <v>87.51</v>
      </c>
      <c r="BW7" s="39">
        <v>84.77</v>
      </c>
      <c r="BX7" s="39">
        <v>87.11</v>
      </c>
      <c r="BY7" s="39">
        <v>82.78</v>
      </c>
      <c r="BZ7" s="39">
        <v>100.05</v>
      </c>
      <c r="CA7" s="39">
        <v>117.19</v>
      </c>
      <c r="CB7" s="39">
        <v>113.64</v>
      </c>
      <c r="CC7" s="39">
        <v>128.69999999999999</v>
      </c>
      <c r="CD7" s="39">
        <v>126.08</v>
      </c>
      <c r="CE7" s="39">
        <v>121.57</v>
      </c>
      <c r="CF7" s="39">
        <v>208.29</v>
      </c>
      <c r="CG7" s="39">
        <v>218.42</v>
      </c>
      <c r="CH7" s="39">
        <v>227.27</v>
      </c>
      <c r="CI7" s="39">
        <v>223.98</v>
      </c>
      <c r="CJ7" s="39">
        <v>225.09</v>
      </c>
      <c r="CK7" s="39">
        <v>166.4</v>
      </c>
      <c r="CL7" s="39">
        <v>68.25</v>
      </c>
      <c r="CM7" s="39">
        <v>69.72</v>
      </c>
      <c r="CN7" s="39">
        <v>69.47</v>
      </c>
      <c r="CO7" s="39">
        <v>78.8</v>
      </c>
      <c r="CP7" s="39">
        <v>74.06</v>
      </c>
      <c r="CQ7" s="39">
        <v>49.32</v>
      </c>
      <c r="CR7" s="39">
        <v>50.24</v>
      </c>
      <c r="CS7" s="39">
        <v>50.29</v>
      </c>
      <c r="CT7" s="39">
        <v>49.64</v>
      </c>
      <c r="CU7" s="39">
        <v>49.38</v>
      </c>
      <c r="CV7" s="39">
        <v>60.69</v>
      </c>
      <c r="CW7" s="39">
        <v>87.46</v>
      </c>
      <c r="CX7" s="39">
        <v>86.42</v>
      </c>
      <c r="CY7" s="39">
        <v>86.23</v>
      </c>
      <c r="CZ7" s="39">
        <v>74.58</v>
      </c>
      <c r="DA7" s="39">
        <v>82.52</v>
      </c>
      <c r="DB7" s="39">
        <v>79.34</v>
      </c>
      <c r="DC7" s="39">
        <v>78.650000000000006</v>
      </c>
      <c r="DD7" s="39">
        <v>77.73</v>
      </c>
      <c r="DE7" s="39">
        <v>78.09</v>
      </c>
      <c r="DF7" s="39">
        <v>78.010000000000005</v>
      </c>
      <c r="DG7" s="39">
        <v>89.82</v>
      </c>
      <c r="DH7" s="39">
        <v>57.65</v>
      </c>
      <c r="DI7" s="39">
        <v>60.11</v>
      </c>
      <c r="DJ7" s="39">
        <v>62.81</v>
      </c>
      <c r="DK7" s="39">
        <v>63.73</v>
      </c>
      <c r="DL7" s="39">
        <v>65.790000000000006</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0.03</v>
      </c>
      <c r="EE7" s="39">
        <v>0</v>
      </c>
      <c r="EF7" s="39">
        <v>0</v>
      </c>
      <c r="EG7" s="39">
        <v>0</v>
      </c>
      <c r="EH7" s="39">
        <v>0</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2022-02-02T07:36:48Z</cp:lastPrinted>
  <dcterms:created xsi:type="dcterms:W3CDTF">2021-12-03T06:59:25Z</dcterms:created>
  <dcterms:modified xsi:type="dcterms:W3CDTF">2022-02-21T04:08:01Z</dcterms:modified>
  <cp:category/>
</cp:coreProperties>
</file>