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1公共下水\"/>
    </mc:Choice>
  </mc:AlternateContent>
  <xr:revisionPtr revIDLastSave="0" documentId="13_ncr:1_{D2B78B2E-840A-409B-A50C-359B2474A3B5}" xr6:coauthVersionLast="47" xr6:coauthVersionMax="47" xr10:uidLastSave="{00000000-0000-0000-0000-000000000000}"/>
  <workbookProtection workbookAlgorithmName="SHA-512" workbookHashValue="Mjdpk0mC7LAsHAnKE/O9utBjgzCplNyx9TjT26QMKdw1Lz+pxL6SxwyjrtjDnBeRLRnctRuMDKhNPMUBjtoAzw==" workbookSaltValue="aritSJF+QYFFmgFapThbl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D10" i="4"/>
  <c r="I10" i="4"/>
  <c r="B10" i="4"/>
  <c r="I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<sst xmlns="http://schemas.openxmlformats.org/spreadsheetml/2006/main" count="236" uniqueCount="117">
  <si>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</si>
  <si>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</si>
  <si>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</si>
  <si>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</si>
  <si>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</si>
  <si>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</si>
  <si>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</si>
  <si>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</si>
  <si>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</si>
  <si>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</si>
  <si>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</si>
  <si>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</si>
  <si>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</si>
  <si>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</si>
  <si>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</si>
  <si>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</si>
  <si>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</si>
  <si>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</si>
  <si>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</si>
  <si>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</si>
  <si>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</si>
  <si>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</si>
  <si>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</si>
  <si>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</si>
  <si>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</si>
  <si>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</si>
  <si>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</si>
  <si>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</si>
  <si>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</si>
  <si>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</si>
  <si>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</si>
  <si>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</si>
  <si>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</si>
  <si>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</si>
  <si>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</si>
  <si>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</si>
  <si>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</si>
  <si>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</si>
  <si>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</si>
  <si>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</si>
  <si>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</si>
  <si>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</si>
  <si>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</si>
  <si>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</si>
  <si>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</si>
  <si>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</si>
  <si>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</si>
  <si>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</si>
  <si>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</si>
  <si>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</si>
  <si>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</si>
  <si>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</si>
  <si>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</si>
  <si>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</si>
  <si>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</si>
  <si>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</si>
  <si>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</si>
  <si>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</si>
  <si>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</si>
  <si>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</si>
  <si>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</si>
  <si>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</si>
  <si>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</si>
  <si>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</si>
  <si>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</si>
  <si>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</si>
  <si>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</si>
  <si>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</si>
  <si>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</si>
  <si>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</si>
  <si>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</si>
  <si>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</si>
  <si>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</si>
  <si>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</si>
  <si>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</si>
  <si>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</si>
  <si>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</si>
  <si>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</si>
  <si>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</si>
  <si>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</si>
  <si>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</si>
  <si>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</si>
  <si>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</si>
  <si>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</si>
  <si>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</si>
  <si>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</si>
  <si>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</si>
  <si>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</si>
  <si>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</si>
  <si>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</si>
  <si>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</si>
  <si>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</si>
  <si>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</si>
  <si>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</si>
  <si>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</si>
  <si>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</si>
  <si>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国富町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</si>
  <si>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</si>
  <si>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</si>
  <si>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</si>
  <si>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</si>
  <si>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</si>
  <si>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</si>
  <si>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</si>
  <si>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</si>
  <si>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</si>
  <si>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</si>
  <si>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</si>
  <si>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</si>
  <si>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</si>
  <si>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</si>
  <si>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</si>
  <si>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</si>
  <si>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</si>
  <si>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現在、管渠について老朽化対策が必要な状況ではありません。</t>
    <rPh sb="1" eb="3">
      <t>ゲンザイ</t>
    </rPh>
    <rPh sb="4" eb="6">
      <t>カンキョ</t>
    </rPh>
    <rPh sb="10" eb="13">
      <t>ロウキュウカ</t>
    </rPh>
    <rPh sb="13" eb="15">
      <t>タイサク</t>
    </rPh>
    <rPh sb="16" eb="18">
      <t>ヒツヨウ</t>
    </rPh>
    <rPh sb="19" eb="21">
      <t>ジョウキョウ</t>
    </rPh>
    <phoneticPr fontId="4"/>
  </si>
  <si>
    <t>　①収益的収支比率は、経年で比較した場合は、右肩上がりの傾向になっており、経営改善に向けた取組が成果を上げていると分析できます。ただ、その要因として、令和２年度は、コロナ渦におけるステイホームが起因し、一時的に使用料が増加したことが挙げられます。今後、当年度の収支が黒字であることを示す１００％以上となるよう更なる経営の健全化を確保していく必要があります。
　④企業債残高対事業規模比率は、類似団体と比較すると低い水準にあり、適正な経営規模であるといえます。
　⑤経費回収率は、１００％を下回っており、汚水処理に係る費用が使用料だけでなく、一般会計からの繰入金や起債で賄っていることを表しています。
　⑥汚水処理原価は、経年で比較しても類似団体より安価であり、低コストで汚水処理ができていることを表しています。
　⑦施設利用率は、類似団体と比較すると低くなっております。これは全体計画区域を縮小したためです。
　⑧水洗化率は、軽微ではありますが増加傾向にあります。今後も更なる下水道への接続及び水洗化推進に取り組み、財源確保に努める必要があります。</t>
    <rPh sb="2" eb="5">
      <t>シュウエキテキ</t>
    </rPh>
    <rPh sb="5" eb="7">
      <t>シュウシ</t>
    </rPh>
    <rPh sb="7" eb="9">
      <t>ヒリツ</t>
    </rPh>
    <rPh sb="11" eb="13">
      <t>ケイネン</t>
    </rPh>
    <rPh sb="14" eb="16">
      <t>ヒカク</t>
    </rPh>
    <rPh sb="18" eb="20">
      <t>バアイ</t>
    </rPh>
    <rPh sb="22" eb="25">
      <t>ミギカタア</t>
    </rPh>
    <rPh sb="28" eb="30">
      <t>ケイコウ</t>
    </rPh>
    <rPh sb="37" eb="41">
      <t>ケイエイカイゼン</t>
    </rPh>
    <rPh sb="42" eb="43">
      <t>ム</t>
    </rPh>
    <rPh sb="45" eb="47">
      <t>トリクミ</t>
    </rPh>
    <rPh sb="48" eb="50">
      <t>セイカ</t>
    </rPh>
    <rPh sb="51" eb="52">
      <t>ア</t>
    </rPh>
    <rPh sb="57" eb="59">
      <t>ブンセキ</t>
    </rPh>
    <rPh sb="69" eb="71">
      <t>ヨウイン</t>
    </rPh>
    <rPh sb="75" eb="77">
      <t>レイワ</t>
    </rPh>
    <rPh sb="78" eb="80">
      <t>ネンド</t>
    </rPh>
    <rPh sb="85" eb="86">
      <t>ウズ</t>
    </rPh>
    <rPh sb="97" eb="99">
      <t>キイン</t>
    </rPh>
    <rPh sb="101" eb="103">
      <t>イチジ</t>
    </rPh>
    <rPh sb="103" eb="104">
      <t>テキ</t>
    </rPh>
    <rPh sb="105" eb="108">
      <t>シヨウリョウ</t>
    </rPh>
    <rPh sb="109" eb="111">
      <t>ゾウカ</t>
    </rPh>
    <rPh sb="116" eb="117">
      <t>ア</t>
    </rPh>
    <rPh sb="123" eb="125">
      <t>コンゴ</t>
    </rPh>
    <rPh sb="154" eb="155">
      <t>サラ</t>
    </rPh>
    <rPh sb="157" eb="159">
      <t>ケイエイ</t>
    </rPh>
    <rPh sb="160" eb="163">
      <t>ケンゼンカ</t>
    </rPh>
    <rPh sb="164" eb="166">
      <t>カクホ</t>
    </rPh>
    <rPh sb="170" eb="172">
      <t>ヒツヨウ</t>
    </rPh>
    <rPh sb="181" eb="184">
      <t>キギョウサイ</t>
    </rPh>
    <rPh sb="184" eb="186">
      <t>ザンダカ</t>
    </rPh>
    <rPh sb="186" eb="187">
      <t>タイ</t>
    </rPh>
    <rPh sb="187" eb="189">
      <t>ジギョウ</t>
    </rPh>
    <rPh sb="189" eb="191">
      <t>キボ</t>
    </rPh>
    <rPh sb="191" eb="193">
      <t>ヒリツ</t>
    </rPh>
    <rPh sb="195" eb="197">
      <t>ルイジ</t>
    </rPh>
    <rPh sb="197" eb="199">
      <t>ダンタイ</t>
    </rPh>
    <rPh sb="200" eb="202">
      <t>ヒカク</t>
    </rPh>
    <rPh sb="205" eb="206">
      <t>ヒク</t>
    </rPh>
    <rPh sb="207" eb="209">
      <t>スイジュン</t>
    </rPh>
    <rPh sb="213" eb="215">
      <t>テキセイ</t>
    </rPh>
    <rPh sb="216" eb="218">
      <t>ケイエイ</t>
    </rPh>
    <rPh sb="218" eb="220">
      <t>キボ</t>
    </rPh>
    <rPh sb="232" eb="234">
      <t>ケイヒ</t>
    </rPh>
    <rPh sb="234" eb="237">
      <t>カイシュウリツ</t>
    </rPh>
    <rPh sb="244" eb="246">
      <t>シタマワ</t>
    </rPh>
    <rPh sb="251" eb="255">
      <t>オスイショリ</t>
    </rPh>
    <rPh sb="256" eb="257">
      <t>カカ</t>
    </rPh>
    <rPh sb="258" eb="260">
      <t>ヒヨウ</t>
    </rPh>
    <rPh sb="261" eb="264">
      <t>シヨウリョウ</t>
    </rPh>
    <rPh sb="270" eb="274">
      <t>イッパンカイケイ</t>
    </rPh>
    <rPh sb="277" eb="280">
      <t>クリイレキン</t>
    </rPh>
    <rPh sb="281" eb="283">
      <t>キサイ</t>
    </rPh>
    <rPh sb="284" eb="285">
      <t>マカナ</t>
    </rPh>
    <rPh sb="292" eb="293">
      <t>アラワ</t>
    </rPh>
    <rPh sb="302" eb="306">
      <t>オスイショリ</t>
    </rPh>
    <rPh sb="306" eb="308">
      <t>ゲンカ</t>
    </rPh>
    <rPh sb="310" eb="312">
      <t>ケイネン</t>
    </rPh>
    <rPh sb="313" eb="315">
      <t>ヒカク</t>
    </rPh>
    <rPh sb="318" eb="320">
      <t>ルイジ</t>
    </rPh>
    <rPh sb="320" eb="322">
      <t>ダンタイ</t>
    </rPh>
    <rPh sb="324" eb="326">
      <t>アンカ</t>
    </rPh>
    <rPh sb="330" eb="331">
      <t>テイ</t>
    </rPh>
    <rPh sb="335" eb="339">
      <t>オスイショリ</t>
    </rPh>
    <rPh sb="348" eb="349">
      <t>アラワ</t>
    </rPh>
    <rPh sb="358" eb="360">
      <t>シセツ</t>
    </rPh>
    <rPh sb="360" eb="363">
      <t>リヨウリツ</t>
    </rPh>
    <rPh sb="365" eb="367">
      <t>ルイジ</t>
    </rPh>
    <rPh sb="367" eb="369">
      <t>ダンタイ</t>
    </rPh>
    <rPh sb="370" eb="372">
      <t>ヒカク</t>
    </rPh>
    <rPh sb="375" eb="376">
      <t>ヒク</t>
    </rPh>
    <rPh sb="388" eb="392">
      <t>ゼンタイケイカク</t>
    </rPh>
    <rPh sb="392" eb="394">
      <t>クイキ</t>
    </rPh>
    <rPh sb="395" eb="397">
      <t>シュクショウ</t>
    </rPh>
    <rPh sb="407" eb="410">
      <t>スイセンカ</t>
    </rPh>
    <rPh sb="410" eb="411">
      <t>リツ</t>
    </rPh>
    <rPh sb="413" eb="415">
      <t>ケイビ</t>
    </rPh>
    <rPh sb="422" eb="424">
      <t>ゾウカ</t>
    </rPh>
    <rPh sb="424" eb="426">
      <t>ケイコウ</t>
    </rPh>
    <rPh sb="432" eb="434">
      <t>コンゴ</t>
    </rPh>
    <rPh sb="435" eb="436">
      <t>サラ</t>
    </rPh>
    <rPh sb="438" eb="441">
      <t>ゲスイドウ</t>
    </rPh>
    <rPh sb="443" eb="445">
      <t>セツゾク</t>
    </rPh>
    <rPh sb="445" eb="446">
      <t>オヨ</t>
    </rPh>
    <rPh sb="447" eb="450">
      <t>スイセンカ</t>
    </rPh>
    <rPh sb="450" eb="452">
      <t>スイシン</t>
    </rPh>
    <rPh sb="453" eb="454">
      <t>ト</t>
    </rPh>
    <rPh sb="455" eb="456">
      <t>ク</t>
    </rPh>
    <rPh sb="458" eb="462">
      <t>ザイゲンカクホ</t>
    </rPh>
    <rPh sb="463" eb="464">
      <t>ツト</t>
    </rPh>
    <rPh sb="466" eb="468">
      <t>ヒツヨウ</t>
    </rPh>
    <phoneticPr fontId="4"/>
  </si>
  <si>
    <t>　平成１４年度の供用開始以降、一部機器類については更新時期を迎えており、計画的に更新しています。また、耐用年数を超えた施設や管渠はなく、更新等が必要な状況ではありません。
　令和２年度に経営戦略を策定し、中長期的な計画をもとに事業を行うよう努めており、次年度からは包括的民間委託を検討しています。現状の人事サイクルでは困難な経験の蓄積及び効率化によるライフサイクルコストの削減が期待でき、戦略的な経営や技術力の確保及び向上に向けて取り組んでいきます。
　また、令和５年度から公営企業会計へ移行するため、ストックマネジメント同様、経営戦略等の計画を見直していく予定です。</t>
    <rPh sb="1" eb="3">
      <t>ヘイセイ</t>
    </rPh>
    <rPh sb="5" eb="7">
      <t>ネンド</t>
    </rPh>
    <rPh sb="8" eb="12">
      <t>キョウヨウカイシ</t>
    </rPh>
    <rPh sb="12" eb="14">
      <t>イコウ</t>
    </rPh>
    <rPh sb="15" eb="17">
      <t>イチブ</t>
    </rPh>
    <rPh sb="17" eb="20">
      <t>キキルイ</t>
    </rPh>
    <rPh sb="25" eb="29">
      <t>コウシンジキ</t>
    </rPh>
    <rPh sb="30" eb="31">
      <t>ムカ</t>
    </rPh>
    <rPh sb="36" eb="39">
      <t>ケイカクテキ</t>
    </rPh>
    <rPh sb="40" eb="42">
      <t>コウシン</t>
    </rPh>
    <rPh sb="51" eb="55">
      <t>タイヨウネンスウ</t>
    </rPh>
    <rPh sb="56" eb="57">
      <t>コ</t>
    </rPh>
    <rPh sb="59" eb="61">
      <t>シセツ</t>
    </rPh>
    <rPh sb="62" eb="64">
      <t>カンキョ</t>
    </rPh>
    <rPh sb="68" eb="71">
      <t>コウシントウ</t>
    </rPh>
    <rPh sb="72" eb="74">
      <t>ヒツヨウ</t>
    </rPh>
    <rPh sb="75" eb="77">
      <t>ジョウキョウ</t>
    </rPh>
    <rPh sb="87" eb="89">
      <t>レイワ</t>
    </rPh>
    <rPh sb="90" eb="92">
      <t>ネンド</t>
    </rPh>
    <rPh sb="93" eb="97">
      <t>ケイエイセンリャク</t>
    </rPh>
    <rPh sb="98" eb="100">
      <t>サクテイ</t>
    </rPh>
    <rPh sb="102" eb="106">
      <t>チュウチョウキテキ</t>
    </rPh>
    <rPh sb="107" eb="109">
      <t>ケイカク</t>
    </rPh>
    <rPh sb="113" eb="115">
      <t>ジギョウ</t>
    </rPh>
    <rPh sb="116" eb="117">
      <t>オコナ</t>
    </rPh>
    <rPh sb="120" eb="121">
      <t>ツト</t>
    </rPh>
    <rPh sb="126" eb="129">
      <t>ジネンド</t>
    </rPh>
    <rPh sb="132" eb="139">
      <t>ホウカツテキミンカンイタク</t>
    </rPh>
    <rPh sb="140" eb="142">
      <t>ケントウ</t>
    </rPh>
    <rPh sb="167" eb="168">
      <t>オヨ</t>
    </rPh>
    <rPh sb="207" eb="208">
      <t>オヨ</t>
    </rPh>
    <rPh sb="215" eb="216">
      <t>ト</t>
    </rPh>
    <rPh sb="217" eb="218">
      <t>ク</t>
    </rPh>
    <rPh sb="264" eb="268">
      <t>ケイエイセンリャク</t>
    </rPh>
    <rPh sb="268" eb="269">
      <t>トウ</t>
    </rPh>
    <rPh sb="279" eb="28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</si>
</sst>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11-4AAA-9313-0197C641209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c:ext xmlns:c16="http://schemas.microsoft.com/office/drawing/2014/chart" uri="{C3380CC4-5D6E-409C-BE32-E72D297353CC}">
              <c16:uniqueId val="{00000001-1511-4AAA-9313-0197C641209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37.93</c:v>
                </c:pt>
                <c:pt idx="1">
                  <c:v>37.950000000000003</c:v>
                </c:pt>
                <c:pt idx="2">
                  <c:v>37.18</c:v>
                </c:pt>
                <c:pt idx="3">
                  <c:v>37.659999999999997</c:v>
                </c:pt>
                <c:pt idx="4">
                  <c:v>38.799999999999997</c:v>
                </c:pt>
              </c:numCache>
            </c:numRef>
          </c:val>
          <c:extLst>
            <c:ext xmlns:c16="http://schemas.microsoft.com/office/drawing/2014/chart" uri="{C3380CC4-5D6E-409C-BE32-E72D297353CC}">
              <c16:uniqueId val="{00000000-4BC5-4CD0-9B2B-84D35716587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c:ext xmlns:c16="http://schemas.microsoft.com/office/drawing/2014/chart" uri="{C3380CC4-5D6E-409C-BE32-E72D297353CC}">
              <c16:uniqueId val="{00000001-4BC5-4CD0-9B2B-84D35716587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72.53</c:v>
                </c:pt>
                <c:pt idx="1">
                  <c:v>74.290000000000006</c:v>
                </c:pt>
                <c:pt idx="2">
                  <c:v>75.98</c:v>
                </c:pt>
                <c:pt idx="3">
                  <c:v>75.81</c:v>
                </c:pt>
                <c:pt idx="4">
                  <c:v>77.06</c:v>
                </c:pt>
              </c:numCache>
            </c:numRef>
          </c:val>
          <c:extLst>
            <c:ext xmlns:c16="http://schemas.microsoft.com/office/drawing/2014/chart" uri="{C3380CC4-5D6E-409C-BE32-E72D297353CC}">
              <c16:uniqueId val="{00000000-B30D-4B16-9D4D-01E35A1AE8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c:ext xmlns:c16="http://schemas.microsoft.com/office/drawing/2014/chart" uri="{C3380CC4-5D6E-409C-BE32-E72D297353CC}">
              <c16:uniqueId val="{00000001-B30D-4B16-9D4D-01E35A1AE8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94.12</c:v>
                </c:pt>
                <c:pt idx="1">
                  <c:v>85.83</c:v>
                </c:pt>
                <c:pt idx="2">
                  <c:v>81.72</c:v>
                </c:pt>
                <c:pt idx="3">
                  <c:v>88.67</c:v>
                </c:pt>
                <c:pt idx="4">
                  <c:v>93.68</c:v>
                </c:pt>
              </c:numCache>
            </c:numRef>
          </c:val>
          <c:extLst>
            <c:ext xmlns:c16="http://schemas.microsoft.com/office/drawing/2014/chart" uri="{C3380CC4-5D6E-409C-BE32-E72D297353CC}">
              <c16:uniqueId val="{00000000-A92E-4C8F-84F5-A6A5148061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E-4C8F-84F5-A6A5148061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42-4713-859A-76D024BCC4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42-4713-859A-76D024BCC4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C7-4A0A-AE82-07D68E9286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C7-4A0A-AE82-07D68E9286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6-436A-8FCC-E06DEB0FF38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6-436A-8FCC-E06DEB0FF38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EC-49B0-9F8B-33373BC53DB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EC-49B0-9F8B-33373BC53DB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118.47</c:v>
                </c:pt>
                <c:pt idx="1">
                  <c:v>109.3</c:v>
                </c:pt>
                <c:pt idx="2">
                  <c:v>114.23</c:v>
                </c:pt>
                <c:pt idx="3">
                  <c:v>13.44</c:v>
                </c:pt>
                <c:pt idx="4">
                  <c:v>12.9</c:v>
                </c:pt>
              </c:numCache>
            </c:numRef>
          </c:val>
          <c:extLst>
            <c:ext xmlns:c16="http://schemas.microsoft.com/office/drawing/2014/chart" uri="{C3380CC4-5D6E-409C-BE32-E72D297353CC}">
              <c16:uniqueId val="{00000000-7DC0-4068-A781-69FA57BB9D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c:ext xmlns:c16="http://schemas.microsoft.com/office/drawing/2014/chart" uri="{C3380CC4-5D6E-409C-BE32-E72D297353CC}">
              <c16:uniqueId val="{00000001-7DC0-4068-A781-69FA57BB9D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95.82</c:v>
                </c:pt>
                <c:pt idx="1">
                  <c:v>97.16</c:v>
                </c:pt>
                <c:pt idx="2">
                  <c:v>94.85</c:v>
                </c:pt>
                <c:pt idx="3">
                  <c:v>95.06</c:v>
                </c:pt>
                <c:pt idx="4">
                  <c:v>97.08</c:v>
                </c:pt>
              </c:numCache>
            </c:numRef>
          </c:val>
          <c:extLst>
            <c:ext xmlns:c16="http://schemas.microsoft.com/office/drawing/2014/chart" uri="{C3380CC4-5D6E-409C-BE32-E72D297353CC}">
              <c16:uniqueId val="{00000000-FE4F-48A8-8C62-B3386B7E0B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c:ext xmlns:c16="http://schemas.microsoft.com/office/drawing/2014/chart" uri="{C3380CC4-5D6E-409C-BE32-E72D297353CC}">
              <c16:uniqueId val="{00000001-FE4F-48A8-8C62-B3386B7E0B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0A63-4F89-AB21-CC4E91C1AE2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c:ext xmlns:c16="http://schemas.microsoft.com/office/drawing/2014/chart" uri="{C3380CC4-5D6E-409C-BE32-E72D297353CC}">
              <c16:uniqueId val="{00000001-0A63-4F89-AB21-CC4E91C1AE2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4" sqref="BL64:BZ6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国富町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19082</v>
      </c>
      <c r="AM8" s="69"/>
      <c r="AN8" s="69"/>
      <c r="AO8" s="69"/>
      <c r="AP8" s="69"/>
      <c r="AQ8" s="69"/>
      <c r="AR8" s="69"/>
      <c r="AS8" s="69"/>
      <c r="AT8" s="68">
        <f>データ!T6</f>
        <v>130.63</v>
      </c>
      <c r="AU8" s="68"/>
      <c r="AV8" s="68"/>
      <c r="AW8" s="68"/>
      <c r="AX8" s="68"/>
      <c r="AY8" s="68"/>
      <c r="AZ8" s="68"/>
      <c r="BA8" s="68"/>
      <c r="BB8" s="68">
        <f>データ!U6</f>
        <v>146.08000000000001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41.06</v>
      </c>
      <c r="Q10" s="68"/>
      <c r="R10" s="68"/>
      <c r="S10" s="68"/>
      <c r="T10" s="68"/>
      <c r="U10" s="68"/>
      <c r="V10" s="68"/>
      <c r="W10" s="68">
        <f>データ!Q6</f>
        <v>106.54</v>
      </c>
      <c r="X10" s="68"/>
      <c r="Y10" s="68"/>
      <c r="Z10" s="68"/>
      <c r="AA10" s="68"/>
      <c r="AB10" s="68"/>
      <c r="AC10" s="68"/>
      <c r="AD10" s="69">
        <f>データ!R6</f>
        <v>2552</v>
      </c>
      <c r="AE10" s="69"/>
      <c r="AF10" s="69"/>
      <c r="AG10" s="69"/>
      <c r="AH10" s="69"/>
      <c r="AI10" s="69"/>
      <c r="AJ10" s="69"/>
      <c r="AK10" s="2"/>
      <c r="AL10" s="69">
        <f>データ!V6</f>
        <v>7822</v>
      </c>
      <c r="AM10" s="69"/>
      <c r="AN10" s="69"/>
      <c r="AO10" s="69"/>
      <c r="AP10" s="69"/>
      <c r="AQ10" s="69"/>
      <c r="AR10" s="69"/>
      <c r="AS10" s="69"/>
      <c r="AT10" s="68">
        <f>データ!W6</f>
        <v>2.57</v>
      </c>
      <c r="AU10" s="68"/>
      <c r="AV10" s="68"/>
      <c r="AW10" s="68"/>
      <c r="AX10" s="68"/>
      <c r="AY10" s="68"/>
      <c r="AZ10" s="68"/>
      <c r="BA10" s="68"/>
      <c r="BB10" s="68">
        <f>データ!X6</f>
        <v>3043.58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pCrAJe7ooptNk67wK3U7+Q1XkqcLwp387nkWfAu3L7dCd14eEJXYCNoCmNYmuFc8rVN4oSY4nWPfZaaXiXBNRQ==" saltValue="2lU00ghd/ERWMxzR8OIa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2">
      <c r="A6" s="28" t="s">
        <v>95</v>
      </c>
      <c r="B6" s="33">
        <f>B7</f>
        <v>2020</v>
      </c>
      <c r="C6" s="33">
        <f t="shared" ref="C6:X6" si="3">C7</f>
        <v>453820</v>
      </c>
      <c r="D6" s="33">
        <f t="shared" si="3"/>
        <v>47</v>
      </c>
      <c r="E6" s="33">
        <f t="shared" si="3"/>
        <v>17</v>
      </c>
      <c r="F6" s="33">
        <f t="shared" si="3"/>
        <v>1</v>
      </c>
      <c r="G6" s="33">
        <f t="shared" si="3"/>
        <v>0</v>
      </c>
      <c r="H6" s="33" t="str">
        <f t="shared" si="3"/>
        <v>宮崎県　国富町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41.06</v>
      </c>
      <c r="Q6" s="34">
        <f t="shared" si="3"/>
        <v>106.54</v>
      </c>
      <c r="R6" s="34">
        <f t="shared" si="3"/>
        <v>2552</v>
      </c>
      <c r="S6" s="34">
        <f t="shared" si="3"/>
        <v>19082</v>
      </c>
      <c r="T6" s="34">
        <f t="shared" si="3"/>
        <v>130.63</v>
      </c>
      <c r="U6" s="34">
        <f t="shared" si="3"/>
        <v>146.08000000000001</v>
      </c>
      <c r="V6" s="34">
        <f t="shared" si="3"/>
        <v>7822</v>
      </c>
      <c r="W6" s="34">
        <f t="shared" si="3"/>
        <v>2.57</v>
      </c>
      <c r="X6" s="34">
        <f t="shared" si="3"/>
        <v>3043.58</v>
      </c>
      <c r="Y6" s="35">
        <f>IF(Y7="",NA(),Y7)</f>
        <v>94.12</v>
      </c>
      <c r="Z6" s="35">
        <f t="shared" ref="Z6:AH6" si="4">IF(Z7="",NA(),Z7)</f>
        <v>85.83</v>
      </c>
      <c r="AA6" s="35">
        <f t="shared" si="4"/>
        <v>81.72</v>
      </c>
      <c r="AB6" s="35">
        <f t="shared" si="4"/>
        <v>88.67</v>
      </c>
      <c r="AC6" s="35">
        <f t="shared" si="4"/>
        <v>93.68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118.47</v>
      </c>
      <c r="BG6" s="35">
        <f t="shared" ref="BG6:BO6" si="7">IF(BG7="",NA(),BG7)</f>
        <v>109.3</v>
      </c>
      <c r="BH6" s="35">
        <f t="shared" si="7"/>
        <v>114.23</v>
      </c>
      <c r="BI6" s="35">
        <f t="shared" si="7"/>
        <v>13.44</v>
      </c>
      <c r="BJ6" s="35">
        <f t="shared" si="7"/>
        <v>12.9</v>
      </c>
      <c r="BK6" s="35">
        <f t="shared" si="7"/>
        <v>1111.31</v>
      </c>
      <c r="BL6" s="35">
        <f t="shared" si="7"/>
        <v>966.33</v>
      </c>
      <c r="BM6" s="35">
        <f t="shared" si="7"/>
        <v>958.81</v>
      </c>
      <c r="BN6" s="35">
        <f t="shared" si="7"/>
        <v>1001.3</v>
      </c>
      <c r="BO6" s="35">
        <f t="shared" si="7"/>
        <v>1050.51</v>
      </c>
      <c r="BP6" s="34" t="str">
        <f>IF(BP7="","",IF(BP7="-","【-】","【"&amp;SUBSTITUTE(TEXT(BP7,"#,##0.00"),"-","△")&amp;"】"))</f>
        <v>【705.21】</v>
      </c>
      <c r="BQ6" s="35">
        <f>IF(BQ7="",NA(),BQ7)</f>
        <v>95.82</v>
      </c>
      <c r="BR6" s="35">
        <f t="shared" ref="BR6:BZ6" si="8">IF(BR7="",NA(),BR7)</f>
        <v>97.16</v>
      </c>
      <c r="BS6" s="35">
        <f t="shared" si="8"/>
        <v>94.85</v>
      </c>
      <c r="BT6" s="35">
        <f t="shared" si="8"/>
        <v>95.06</v>
      </c>
      <c r="BU6" s="35">
        <f t="shared" si="8"/>
        <v>97.08</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150</v>
      </c>
      <c r="CC6" s="35">
        <f t="shared" ref="CC6:CK6" si="9">IF(CC7="",NA(),CC7)</f>
        <v>150</v>
      </c>
      <c r="CD6" s="35">
        <f t="shared" si="9"/>
        <v>150</v>
      </c>
      <c r="CE6" s="35">
        <f t="shared" si="9"/>
        <v>150</v>
      </c>
      <c r="CF6" s="35">
        <f t="shared" si="9"/>
        <v>150</v>
      </c>
      <c r="CG6" s="35">
        <f t="shared" si="9"/>
        <v>207.96</v>
      </c>
      <c r="CH6" s="35">
        <f t="shared" si="9"/>
        <v>194.31</v>
      </c>
      <c r="CI6" s="35">
        <f t="shared" si="9"/>
        <v>190.99</v>
      </c>
      <c r="CJ6" s="35">
        <f t="shared" si="9"/>
        <v>187.55</v>
      </c>
      <c r="CK6" s="35">
        <f t="shared" si="9"/>
        <v>186.3</v>
      </c>
      <c r="CL6" s="34" t="str">
        <f>IF(CL7="","",IF(CL7="-","【-】","【"&amp;SUBSTITUTE(TEXT(CL7,"#,##0.00"),"-","△")&amp;"】"))</f>
        <v>【134.52】</v>
      </c>
      <c r="CM6" s="35">
        <f>IF(CM7="",NA(),CM7)</f>
        <v>37.93</v>
      </c>
      <c r="CN6" s="35">
        <f t="shared" ref="CN6:CV6" si="10">IF(CN7="",NA(),CN7)</f>
        <v>37.950000000000003</v>
      </c>
      <c r="CO6" s="35">
        <f t="shared" si="10"/>
        <v>37.18</v>
      </c>
      <c r="CP6" s="35">
        <f t="shared" si="10"/>
        <v>37.659999999999997</v>
      </c>
      <c r="CQ6" s="35">
        <f t="shared" si="10"/>
        <v>38.799999999999997</v>
      </c>
      <c r="CR6" s="35">
        <f t="shared" si="10"/>
        <v>53.51</v>
      </c>
      <c r="CS6" s="35">
        <f t="shared" si="10"/>
        <v>53.5</v>
      </c>
      <c r="CT6" s="35">
        <f t="shared" si="10"/>
        <v>52.58</v>
      </c>
      <c r="CU6" s="35">
        <f t="shared" si="10"/>
        <v>50.94</v>
      </c>
      <c r="CV6" s="35">
        <f t="shared" si="10"/>
        <v>50.53</v>
      </c>
      <c r="CW6" s="34" t="str">
        <f>IF(CW7="","",IF(CW7="-","【-】","【"&amp;SUBSTITUTE(TEXT(CW7,"#,##0.00"),"-","△")&amp;"】"))</f>
        <v>【59.57】</v>
      </c>
      <c r="CX6" s="35">
        <f>IF(CX7="",NA(),CX7)</f>
        <v>72.53</v>
      </c>
      <c r="CY6" s="35">
        <f t="shared" ref="CY6:DG6" si="11">IF(CY7="",NA(),CY7)</f>
        <v>74.290000000000006</v>
      </c>
      <c r="CZ6" s="35">
        <f t="shared" si="11"/>
        <v>75.98</v>
      </c>
      <c r="DA6" s="35">
        <f t="shared" si="11"/>
        <v>75.81</v>
      </c>
      <c r="DB6" s="35">
        <f t="shared" si="11"/>
        <v>77.06</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2">
      <c r="A7" s="28"/>
      <c r="B7" s="37">
        <v>2020</v>
      </c>
      <c r="C7" s="37">
        <v>453820</v>
      </c>
      <c r="D7" s="37">
        <v>47</v>
      </c>
      <c r="E7" s="37">
        <v>17</v>
      </c>
      <c r="F7" s="37">
        <v>1</v>
      </c>
      <c r="G7" s="37">
        <v>0</v>
      </c>
      <c r="H7" s="37" t="s">
        <v>96</v>
      </c>
      <c r="I7" s="37" t="s">
        <v>97</v>
      </c>
      <c r="J7" s="37" t="s">
        <v>98</v>
      </c>
      <c r="K7" s="37" t="s">
        <v>99</v>
      </c>
      <c r="L7" s="37" t="s">
        <v>100</v>
      </c>
      <c r="M7" s="37" t="s">
        <v>101</v>
      </c>
      <c r="N7" s="38" t="s">
        <v>102</v>
      </c>
      <c r="O7" s="38" t="s">
        <v>103</v>
      </c>
      <c r="P7" s="38">
        <v>41.06</v>
      </c>
      <c r="Q7" s="38">
        <v>106.54</v>
      </c>
      <c r="R7" s="38">
        <v>2552</v>
      </c>
      <c r="S7" s="38">
        <v>19082</v>
      </c>
      <c r="T7" s="38">
        <v>130.63</v>
      </c>
      <c r="U7" s="38">
        <v>146.08000000000001</v>
      </c>
      <c r="V7" s="38">
        <v>7822</v>
      </c>
      <c r="W7" s="38">
        <v>2.57</v>
      </c>
      <c r="X7" s="38">
        <v>3043.58</v>
      </c>
      <c r="Y7" s="38">
        <v>94.12</v>
      </c>
      <c r="Z7" s="38">
        <v>85.83</v>
      </c>
      <c r="AA7" s="38">
        <v>81.72</v>
      </c>
      <c r="AB7" s="38">
        <v>88.67</v>
      </c>
      <c r="AC7" s="38">
        <v>93.68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118.47</v>
      </c>
      <c r="BG7" s="38">
        <v>109.3</v>
      </c>
      <c r="BH7" s="38">
        <v>114.23</v>
      </c>
      <c r="BI7" s="38">
        <v>13.44</v>
      </c>
      <c r="BJ7" s="38">
        <v>12.9</v>
      </c>
      <c r="BK7" s="38">
        <v>1111.31</v>
      </c>
      <c r="BL7" s="38">
        <v>966.33</v>
      </c>
      <c r="BM7" s="38">
        <v>958.81</v>
      </c>
      <c r="BN7" s="38">
        <v>1001.3</v>
      </c>
      <c r="BO7" s="38">
        <v>1050.51</v>
      </c>
      <c r="BP7" s="38">
        <v>705.21</v>
      </c>
      <c r="BQ7" s="38">
        <v>95.82</v>
      </c>
      <c r="BR7" s="38">
        <v>97.16</v>
      </c>
      <c r="BS7" s="38">
        <v>94.85</v>
      </c>
      <c r="BT7" s="38">
        <v>95.06</v>
      </c>
      <c r="BU7" s="38">
        <v>97.08</v>
      </c>
      <c r="BV7" s="38">
        <v>75.540000000000006</v>
      </c>
      <c r="BW7" s="38">
        <v>81.739999999999995</v>
      </c>
      <c r="BX7" s="38">
        <v>82.88</v>
      </c>
      <c r="BY7" s="38">
        <v>81.88</v>
      </c>
      <c r="BZ7" s="38">
        <v>82.65</v>
      </c>
      <c r="CA7" s="38">
        <v>98.96</v>
      </c>
      <c r="CB7" s="38">
        <v>150</v>
      </c>
      <c r="CC7" s="38">
        <v>150</v>
      </c>
      <c r="CD7" s="38">
        <v>150</v>
      </c>
      <c r="CE7" s="38">
        <v>150</v>
      </c>
      <c r="CF7" s="38">
        <v>150</v>
      </c>
      <c r="CG7" s="38">
        <v>207.96</v>
      </c>
      <c r="CH7" s="38">
        <v>194.31</v>
      </c>
      <c r="CI7" s="38">
        <v>190.99</v>
      </c>
      <c r="CJ7" s="38">
        <v>187.55</v>
      </c>
      <c r="CK7" s="38">
        <v>186.3</v>
      </c>
      <c r="CL7" s="38">
        <v>134.52000000000001</v>
      </c>
      <c r="CM7" s="38">
        <v>37.93</v>
      </c>
      <c r="CN7" s="38">
        <v>37.950000000000003</v>
      </c>
      <c r="CO7" s="38">
        <v>37.18</v>
      </c>
      <c r="CP7" s="38">
        <v>37.659999999999997</v>
      </c>
      <c r="CQ7" s="38">
        <v>38.799999999999997</v>
      </c>
      <c r="CR7" s="38">
        <v>53.51</v>
      </c>
      <c r="CS7" s="38">
        <v>53.5</v>
      </c>
      <c r="CT7" s="38">
        <v>52.58</v>
      </c>
      <c r="CU7" s="38">
        <v>50.94</v>
      </c>
      <c r="CV7" s="38">
        <v>50.53</v>
      </c>
      <c r="CW7" s="38">
        <v>59.57</v>
      </c>
      <c r="CX7" s="38">
        <v>72.53</v>
      </c>
      <c r="CY7" s="38">
        <v>74.290000000000006</v>
      </c>
      <c r="CZ7" s="38">
        <v>75.98</v>
      </c>
      <c r="DA7" s="38">
        <v>75.81</v>
      </c>
      <c r="DB7" s="38">
        <v>77.06</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109</v>
      </c>
    </row>
    <row r="12" spans="1:145" x14ac:dyDescent="0.2">
      <c r="B12">
        <v>1</v>
      </c>
      <c r="C12">
        <v>1</v>
      </c>
      <c r="D12">
        <v>1</v>
      </c>
      <c r="E12">
        <v>1</v>
      </c>
      <c r="F12">
        <v>2</v>
      </c>
      <c r="G12" t="s">
        <v>110</v>
      </c>
    </row>
    <row r="13" spans="1:145" x14ac:dyDescent="0.2">
      <c r="B13" t="s">
        <v>111</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2022-01-19T05:20:08Z</cp:lastPrinted>
  <dcterms:created xsi:type="dcterms:W3CDTF">2021-12-03T07:47:14Z</dcterms:created>
  <dcterms:modified xsi:type="dcterms:W3CDTF">2022-02-21T04:56:05Z</dcterms:modified>
  <cp:category/>
</cp:coreProperties>
</file>