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2法非適用\06下水道事業\01公共下水\"/>
    </mc:Choice>
  </mc:AlternateContent>
  <xr:revisionPtr revIDLastSave="0" documentId="13_ncr:1_{0907B982-1AE5-4A9C-A9EF-5C1D60B3CB88}" xr6:coauthVersionLast="47" xr6:coauthVersionMax="47" xr10:uidLastSave="{00000000-0000-0000-0000-000000000000}"/>
  <workbookProtection workbookAlgorithmName="SHA-512" workbookHashValue="GbYXo7/+oJlhYjbNPOQIsZv81Z72bjlD8C9ZP6DPLIvHNKPiHqFwdfNG+nLUww7w8Gn7NazwAn70Koe13BxXFg==" workbookSaltValue="SLg3QrUt4dU79UBjEPBKkA=="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<sst xmlns="http://schemas.openxmlformats.org/spreadsheetml/2006/main" count="236" uniqueCount="116">
  <si>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</si>
  <si>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</si>
  <si>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</si>
  <si>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</si>
  <si>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</si>
  <si>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</si>
  <si>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</si>
  <si>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</si>
  <si>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</si>
  <si>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</si>
  <si>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</si>
  <si>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</si>
  <si>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</si>
  <si>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</si>
  <si>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</si>
  <si>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</si>
  <si>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</si>
  <si>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</si>
  <si>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宮崎県　綾町</t>
  </si>
  <si>
    <t>グラフ凡例</t>
    <rPh sb="3" eb="5">
      <t>ハンレイ</t>
    </rPh>
    <phoneticPr fontId="1"/>
  </si>
  <si>
    <t>大項目</t>
    <rPh sb="0" eb="3">
      <t>ダイコウモク</t>
    </rPh>
    <phoneticPr fontId="1"/>
  </si>
  <si>
    <t>①収益的収支比率
　100％を超えており健全性は保たれているが、令和2年度から機器・設備等の計画更新を開始した関係で、前年度に比して比率は若干悪化している。しかし、計画更新であるから、来年度以降に当該年度以上の費用増加が生じる見込みは無く、今後の加入戸数（加入率）の増加に比例して使用料増加が見込めるため、改善傾向が続くと予想している。
④企業債残高対事業規模比率
　令和2年度において繰入基準を新しく策定し、企業債については分流式下水道等に要する経費として一般会計が負担することを明確にしたため、大幅な減少となった。
⑤経費回収率、⑥汚水処理原価
　汚水処理原価が類似団体と比べ安価のため、経費回収率は比較的高い状況である。令和3年度から、浄化センター等の管理を包括的民間業務委託に移行したため、経費節減や事務負担を軽減しつつ、より安定的な維持管理に努めていく。
⑦施設利用率
　類似団体と比較すると施設利用率は高い状況にあり、規模は適正である。
⑧水洗化率
　加入促進に取り組むことで更なる改善に努めていく。</t>
    <rPh sb="1" eb="4">
      <t>シュウエキテキ</t>
    </rPh>
    <rPh sb="4" eb="6">
      <t>シュウシ</t>
    </rPh>
    <rPh sb="6" eb="8">
      <t>ヒリツ</t>
    </rPh>
    <rPh sb="15" eb="16">
      <t>コ</t>
    </rPh>
    <rPh sb="20" eb="23">
      <t>ケンゼンセイ</t>
    </rPh>
    <rPh sb="24" eb="25">
      <t>タモ</t>
    </rPh>
    <rPh sb="32" eb="34">
      <t>レイワ</t>
    </rPh>
    <rPh sb="35" eb="37">
      <t>ネンド</t>
    </rPh>
    <rPh sb="39" eb="41">
      <t>キキ</t>
    </rPh>
    <rPh sb="42" eb="44">
      <t>セツビ</t>
    </rPh>
    <rPh sb="44" eb="45">
      <t>トウ</t>
    </rPh>
    <rPh sb="46" eb="48">
      <t>ケイカク</t>
    </rPh>
    <rPh sb="48" eb="50">
      <t>コウシン</t>
    </rPh>
    <rPh sb="51" eb="53">
      <t>カイシ</t>
    </rPh>
    <rPh sb="55" eb="57">
      <t>カンケイ</t>
    </rPh>
    <rPh sb="59" eb="62">
      <t>ゼンネンド</t>
    </rPh>
    <rPh sb="63" eb="64">
      <t>ヒ</t>
    </rPh>
    <rPh sb="66" eb="68">
      <t>ヒリツ</t>
    </rPh>
    <rPh sb="69" eb="71">
      <t>ジャッカン</t>
    </rPh>
    <rPh sb="71" eb="73">
      <t>アッカ</t>
    </rPh>
    <rPh sb="82" eb="84">
      <t>ケイカク</t>
    </rPh>
    <rPh sb="84" eb="86">
      <t>コウシン</t>
    </rPh>
    <rPh sb="92" eb="95">
      <t>ライネンド</t>
    </rPh>
    <rPh sb="95" eb="97">
      <t>イコウ</t>
    </rPh>
    <rPh sb="98" eb="100">
      <t>トウガイ</t>
    </rPh>
    <rPh sb="100" eb="102">
      <t>ネンド</t>
    </rPh>
    <rPh sb="102" eb="104">
      <t>イジョウ</t>
    </rPh>
    <rPh sb="105" eb="107">
      <t>ヒヨウ</t>
    </rPh>
    <rPh sb="107" eb="109">
      <t>ゾウカ</t>
    </rPh>
    <rPh sb="110" eb="111">
      <t>ショウ</t>
    </rPh>
    <rPh sb="113" eb="115">
      <t>ミコ</t>
    </rPh>
    <rPh sb="117" eb="118">
      <t>ナ</t>
    </rPh>
    <rPh sb="120" eb="122">
      <t>コンゴ</t>
    </rPh>
    <rPh sb="123" eb="125">
      <t>カニュウ</t>
    </rPh>
    <rPh sb="125" eb="127">
      <t>コスウ</t>
    </rPh>
    <rPh sb="128" eb="130">
      <t>カニュウ</t>
    </rPh>
    <rPh sb="130" eb="131">
      <t>リツ</t>
    </rPh>
    <rPh sb="133" eb="135">
      <t>ゾウカ</t>
    </rPh>
    <rPh sb="136" eb="138">
      <t>ヒレイ</t>
    </rPh>
    <rPh sb="140" eb="142">
      <t>シヨウ</t>
    </rPh>
    <rPh sb="142" eb="143">
      <t>リョウ</t>
    </rPh>
    <rPh sb="143" eb="145">
      <t>ゾウカ</t>
    </rPh>
    <rPh sb="146" eb="148">
      <t>ミコ</t>
    </rPh>
    <rPh sb="153" eb="155">
      <t>カイゼン</t>
    </rPh>
    <rPh sb="155" eb="157">
      <t>ケイコウ</t>
    </rPh>
    <rPh sb="158" eb="159">
      <t>ツヅ</t>
    </rPh>
    <rPh sb="161" eb="163">
      <t>ヨソウ</t>
    </rPh>
    <rPh sb="170" eb="172">
      <t>キギョウ</t>
    </rPh>
    <rPh sb="172" eb="173">
      <t>サイ</t>
    </rPh>
    <rPh sb="173" eb="175">
      <t>ザンダカ</t>
    </rPh>
    <rPh sb="175" eb="176">
      <t>タイ</t>
    </rPh>
    <rPh sb="176" eb="178">
      <t>ジギョウ</t>
    </rPh>
    <rPh sb="178" eb="180">
      <t>キボ</t>
    </rPh>
    <rPh sb="180" eb="182">
      <t>ヒリツ</t>
    </rPh>
    <rPh sb="184" eb="186">
      <t>レイワ</t>
    </rPh>
    <rPh sb="187" eb="189">
      <t>ネンド</t>
    </rPh>
    <rPh sb="193" eb="195">
      <t>クリイレ</t>
    </rPh>
    <rPh sb="195" eb="197">
      <t>キジュン</t>
    </rPh>
    <rPh sb="198" eb="199">
      <t>アタラ</t>
    </rPh>
    <rPh sb="201" eb="203">
      <t>サクテイ</t>
    </rPh>
    <rPh sb="205" eb="207">
      <t>キギョウ</t>
    </rPh>
    <rPh sb="207" eb="208">
      <t>サイ</t>
    </rPh>
    <rPh sb="213" eb="215">
      <t>ブンリュウ</t>
    </rPh>
    <rPh sb="215" eb="216">
      <t>シキ</t>
    </rPh>
    <rPh sb="216" eb="219">
      <t>ゲスイドウ</t>
    </rPh>
    <rPh sb="219" eb="220">
      <t>トウ</t>
    </rPh>
    <rPh sb="221" eb="222">
      <t>ヨウ</t>
    </rPh>
    <rPh sb="224" eb="226">
      <t>ケイヒ</t>
    </rPh>
    <rPh sb="229" eb="231">
      <t>イッパン</t>
    </rPh>
    <rPh sb="231" eb="233">
      <t>カイケイ</t>
    </rPh>
    <rPh sb="234" eb="236">
      <t>フタン</t>
    </rPh>
    <rPh sb="241" eb="243">
      <t>メイカク</t>
    </rPh>
    <rPh sb="249" eb="251">
      <t>オオハバ</t>
    </rPh>
    <rPh sb="252" eb="254">
      <t>ゲンショウ</t>
    </rPh>
    <rPh sb="261" eb="263">
      <t>ケイヒ</t>
    </rPh>
    <rPh sb="263" eb="265">
      <t>カイシュウ</t>
    </rPh>
    <rPh sb="265" eb="266">
      <t>リツ</t>
    </rPh>
    <rPh sb="268" eb="270">
      <t>オスイ</t>
    </rPh>
    <rPh sb="270" eb="272">
      <t>ショリ</t>
    </rPh>
    <rPh sb="272" eb="274">
      <t>ゲンカ</t>
    </rPh>
    <rPh sb="276" eb="278">
      <t>オスイ</t>
    </rPh>
    <rPh sb="278" eb="280">
      <t>ショリ</t>
    </rPh>
    <rPh sb="280" eb="282">
      <t>ゲンカ</t>
    </rPh>
    <rPh sb="283" eb="285">
      <t>ルイジ</t>
    </rPh>
    <rPh sb="285" eb="287">
      <t>ダンタイ</t>
    </rPh>
    <rPh sb="288" eb="289">
      <t>クラ</t>
    </rPh>
    <rPh sb="290" eb="292">
      <t>アンカ</t>
    </rPh>
    <rPh sb="296" eb="298">
      <t>ケイヒ</t>
    </rPh>
    <rPh sb="298" eb="300">
      <t>カイシュウ</t>
    </rPh>
    <rPh sb="300" eb="301">
      <t>リツ</t>
    </rPh>
    <rPh sb="302" eb="305">
      <t>ヒカクテキ</t>
    </rPh>
    <rPh sb="305" eb="306">
      <t>タカ</t>
    </rPh>
    <rPh sb="307" eb="309">
      <t>ジョウキョウ</t>
    </rPh>
    <rPh sb="313" eb="315">
      <t>レイワ</t>
    </rPh>
    <rPh sb="316" eb="318">
      <t>ネンド</t>
    </rPh>
    <rPh sb="329" eb="331">
      <t>カンリ</t>
    </rPh>
    <rPh sb="342" eb="344">
      <t>イコウ</t>
    </rPh>
    <rPh sb="391" eb="393">
      <t>ルイジ</t>
    </rPh>
    <rPh sb="393" eb="395">
      <t>ダンタイ</t>
    </rPh>
    <rPh sb="396" eb="398">
      <t>ヒカク</t>
    </rPh>
    <rPh sb="401" eb="403">
      <t>シセツ</t>
    </rPh>
    <rPh sb="403" eb="406">
      <t>リヨウリツ</t>
    </rPh>
    <rPh sb="407" eb="408">
      <t>タカ</t>
    </rPh>
    <rPh sb="409" eb="411">
      <t>ジョウキョウ</t>
    </rPh>
    <rPh sb="415" eb="417">
      <t>キボ</t>
    </rPh>
    <rPh sb="418" eb="420">
      <t>テキセイ</t>
    </rPh>
    <rPh sb="426" eb="429">
      <t>スイセンカ</t>
    </rPh>
    <rPh sb="429" eb="430">
      <t>リツ</t>
    </rPh>
    <rPh sb="432" eb="434">
      <t>カニュウ</t>
    </rPh>
    <rPh sb="434" eb="436">
      <t>ソクシン</t>
    </rPh>
    <rPh sb="437" eb="438">
      <t>ト</t>
    </rPh>
    <rPh sb="439" eb="440">
      <t>ク</t>
    </rPh>
    <rPh sb="444" eb="445">
      <t>サラ</t>
    </rPh>
    <rPh sb="447" eb="449">
      <t>カイゼン</t>
    </rPh>
    <rPh sb="450" eb="451">
      <t>ツト</t>
    </rPh>
    <phoneticPr fontId="13"/>
  </si>
  <si>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</si>
  <si>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</si>
  <si>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</si>
  <si>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</si>
  <si>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</si>
  <si>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</si>
  <si>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</si>
  <si>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</si>
  <si>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</si>
  <si>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</si>
  <si>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</si>
  <si>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</si>
  <si>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</si>
  <si>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</si>
  <si>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</si>
  <si>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</si>
  <si>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</si>
  <si>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</si>
  <si>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</si>
  <si>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</si>
  <si>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</si>
  <si>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t>
  </si>
  <si>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</si>
  <si>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</si>
  <si>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</si>
  <si>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</si>
  <si>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</si>
  <si>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</si>
  <si>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</si>
  <si>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</si>
  <si>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</si>
  <si>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</si>
  <si>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</si>
  <si>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</si>
  <si>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</si>
  <si>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</si>
  <si>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</si>
  <si>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</si>
  <si>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</si>
  <si>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</si>
  <si>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</si>
  <si>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</si>
  <si>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</si>
  <si>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</si>
  <si>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</si>
  <si>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</si>
  <si>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</si>
  <si>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</si>
  <si>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</si>
  <si>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</si>
  <si>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</si>
  <si>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</si>
  <si>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</si>
  <si>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</si>
  <si>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</si>
  <si>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</si>
  <si>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</si>
  <si>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</si>
  <si>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</si>
  <si>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</si>
  <si>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</si>
  <si>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</si>
  <si>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</si>
  <si>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</si>
  <si>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</si>
  <si>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</si>
  <si>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</si>
  <si>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</si>
  <si>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</si>
  <si>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</si>
  <si>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</si>
  <si>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</si>
  <si>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</si>
  <si>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</si>
  <si>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</si>
  <si>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</si>
  <si>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法非適用</t>
  </si>
  <si>
    <t>下水道事業</t>
  </si>
  <si>
    <t>公共下水道</t>
  </si>
  <si>
    <t>Cd2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</si>
  <si>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</si>
  <si>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</si>
  <si>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</si>
  <si>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</si>
  <si>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</si>
  <si>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</si>
  <si>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</si>
  <si>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</si>
  <si>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</si>
  <si>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</si>
  <si>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</si>
  <si>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</si>
  <si>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平成30年度で管渠や汚水処理施設整備などの面整備は終了したが、浄化センター内にある脱水機等の大型機器や、町内７箇所にある中継ポンプについては、老朽化に伴う更新時期にきている。
　この老朽化対策については、包括的民間業務委託の移行によって、令和3年度から順次更新を行う。
　なお、耐用年数を経過した管渠は無いが、清掃等を通して適正な維持管理を行っていく。</t>
    <rPh sb="1" eb="3">
      <t>ヘイセイ</t>
    </rPh>
    <rPh sb="5" eb="7">
      <t>ネンド</t>
    </rPh>
    <rPh sb="8" eb="9">
      <t>カン</t>
    </rPh>
    <rPh sb="9" eb="10">
      <t>キョ</t>
    </rPh>
    <rPh sb="11" eb="13">
      <t>オスイ</t>
    </rPh>
    <rPh sb="13" eb="15">
      <t>ショリ</t>
    </rPh>
    <rPh sb="15" eb="17">
      <t>シセツ</t>
    </rPh>
    <rPh sb="17" eb="19">
      <t>セイビ</t>
    </rPh>
    <rPh sb="22" eb="23">
      <t>メン</t>
    </rPh>
    <rPh sb="23" eb="25">
      <t>セイビ</t>
    </rPh>
    <rPh sb="26" eb="28">
      <t>シュウリョウ</t>
    </rPh>
    <rPh sb="32" eb="34">
      <t>ジョウカ</t>
    </rPh>
    <rPh sb="38" eb="39">
      <t>ナイ</t>
    </rPh>
    <rPh sb="42" eb="44">
      <t>ダッスイ</t>
    </rPh>
    <rPh sb="44" eb="45">
      <t>キ</t>
    </rPh>
    <rPh sb="45" eb="46">
      <t>トウ</t>
    </rPh>
    <rPh sb="47" eb="49">
      <t>オオガタ</t>
    </rPh>
    <rPh sb="49" eb="51">
      <t>キキ</t>
    </rPh>
    <rPh sb="53" eb="55">
      <t>チョウナイ</t>
    </rPh>
    <rPh sb="56" eb="58">
      <t>カショ</t>
    </rPh>
    <rPh sb="61" eb="63">
      <t>チュウケイ</t>
    </rPh>
    <rPh sb="72" eb="75">
      <t>ロウキュウカ</t>
    </rPh>
    <rPh sb="76" eb="77">
      <t>トモナ</t>
    </rPh>
    <rPh sb="78" eb="80">
      <t>コウシン</t>
    </rPh>
    <rPh sb="80" eb="82">
      <t>ジキ</t>
    </rPh>
    <rPh sb="92" eb="95">
      <t>ロウキュウカ</t>
    </rPh>
    <rPh sb="95" eb="97">
      <t>タイサク</t>
    </rPh>
    <rPh sb="113" eb="115">
      <t>イコウ</t>
    </rPh>
    <rPh sb="120" eb="122">
      <t>レイワ</t>
    </rPh>
    <rPh sb="123" eb="125">
      <t>ネンド</t>
    </rPh>
    <rPh sb="127" eb="129">
      <t>ジュンジ</t>
    </rPh>
    <rPh sb="129" eb="131">
      <t>コウシン</t>
    </rPh>
    <rPh sb="132" eb="133">
      <t>オコナ</t>
    </rPh>
    <rPh sb="140" eb="142">
      <t>タイヨウ</t>
    </rPh>
    <rPh sb="142" eb="144">
      <t>ネンスウ</t>
    </rPh>
    <rPh sb="145" eb="147">
      <t>ケイカ</t>
    </rPh>
    <rPh sb="149" eb="151">
      <t>カンキョ</t>
    </rPh>
    <rPh sb="152" eb="153">
      <t>ナ</t>
    </rPh>
    <rPh sb="156" eb="158">
      <t>セイソウ</t>
    </rPh>
    <rPh sb="158" eb="159">
      <t>トウ</t>
    </rPh>
    <rPh sb="160" eb="161">
      <t>トオ</t>
    </rPh>
    <rPh sb="163" eb="165">
      <t>テキセイ</t>
    </rPh>
    <rPh sb="166" eb="168">
      <t>イジ</t>
    </rPh>
    <rPh sb="168" eb="170">
      <t>カンリ</t>
    </rPh>
    <rPh sb="171" eb="172">
      <t>オコナ</t>
    </rPh>
    <phoneticPr fontId="13"/>
  </si>
  <si>
    <t>　綾町公共下水道事業経営戦略（平成29年度策定）では、経営戦略期間中（平成30年度～令和９年度）に使用料の改定を行うことを定めており、公営企業法への移行にあわせて、令和６年度までに見直しを行う予定である。
　また、将来的には加入率の上昇による汚水処理量の増加に伴い、処理施設の増設などの可能性もあるため、減債基金（貯金）等の積み増しを行う。</t>
    <rPh sb="1" eb="3">
      <t>アヤチョウ</t>
    </rPh>
    <rPh sb="3" eb="5">
      <t>コウキョウ</t>
    </rPh>
    <rPh sb="5" eb="8">
      <t>ゲスイドウ</t>
    </rPh>
    <rPh sb="8" eb="10">
      <t>ジギョウ</t>
    </rPh>
    <rPh sb="27" eb="29">
      <t>ケイエイ</t>
    </rPh>
    <rPh sb="29" eb="31">
      <t>センリャク</t>
    </rPh>
    <rPh sb="31" eb="34">
      <t>キカンチュウ</t>
    </rPh>
    <rPh sb="35" eb="37">
      <t>ヘイセイ</t>
    </rPh>
    <rPh sb="39" eb="41">
      <t>ネンド</t>
    </rPh>
    <rPh sb="42" eb="44">
      <t>レイワ</t>
    </rPh>
    <rPh sb="45" eb="47">
      <t>ネンド</t>
    </rPh>
    <rPh sb="49" eb="52">
      <t>シヨウリョウ</t>
    </rPh>
    <rPh sb="53" eb="55">
      <t>カイテイ</t>
    </rPh>
    <rPh sb="56" eb="57">
      <t>オコナ</t>
    </rPh>
    <rPh sb="61" eb="62">
      <t>サダ</t>
    </rPh>
    <rPh sb="74" eb="76">
      <t>イコウ</t>
    </rPh>
    <rPh sb="90" eb="92">
      <t>ミナオ</t>
    </rPh>
    <rPh sb="94" eb="95">
      <t>オコナ</t>
    </rPh>
    <rPh sb="96" eb="98">
      <t>ヨテイ</t>
    </rPh>
    <rPh sb="152" eb="154">
      <t>ゲンサイ</t>
    </rPh>
    <rPh sb="154" eb="156">
      <t>キキン</t>
    </rPh>
    <rPh sb="157" eb="159">
      <t>チョキン</t>
    </rPh>
    <rPh sb="160" eb="161">
      <t>トウ</t>
    </rPh>
    <rPh sb="162" eb="163">
      <t>ツ</t>
    </rPh>
    <rPh sb="164" eb="165">
      <t>マ</t>
    </rPh>
    <rPh sb="167" eb="168">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</si>
</sst>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F5-4BCF-B34B-32DB6384E07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7.0000000000000007E-2</c:v>
                </c:pt>
                <c:pt idx="2">
                  <c:v>0.56999999999999995</c:v>
                </c:pt>
                <c:pt idx="3">
                  <c:v>0.1</c:v>
                </c:pt>
                <c:pt idx="4">
                  <c:v>0.32</c:v>
                </c:pt>
              </c:numCache>
            </c:numRef>
          </c:val>
          <c:smooth val="0"/>
          <c:extLst>
            <c:ext xmlns:c16="http://schemas.microsoft.com/office/drawing/2014/chart" uri="{C3380CC4-5D6E-409C-BE32-E72D297353CC}">
              <c16:uniqueId val="{00000001-12F5-4BCF-B34B-32DB6384E07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77</c:v>
                </c:pt>
                <c:pt idx="1">
                  <c:v>76.8</c:v>
                </c:pt>
                <c:pt idx="2">
                  <c:v>78.5</c:v>
                </c:pt>
                <c:pt idx="3">
                  <c:v>79.2</c:v>
                </c:pt>
                <c:pt idx="4">
                  <c:v>80.5</c:v>
                </c:pt>
              </c:numCache>
            </c:numRef>
          </c:val>
          <c:extLst>
            <c:ext xmlns:c16="http://schemas.microsoft.com/office/drawing/2014/chart" uri="{C3380CC4-5D6E-409C-BE32-E72D297353CC}">
              <c16:uniqueId val="{00000000-2B8D-45C0-B1F2-908E1A359BA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41.28</c:v>
                </c:pt>
                <c:pt idx="1">
                  <c:v>41.45</c:v>
                </c:pt>
                <c:pt idx="2">
                  <c:v>36.97</c:v>
                </c:pt>
                <c:pt idx="3">
                  <c:v>49.27</c:v>
                </c:pt>
                <c:pt idx="4">
                  <c:v>49.47</c:v>
                </c:pt>
              </c:numCache>
            </c:numRef>
          </c:val>
          <c:smooth val="0"/>
          <c:extLst>
            <c:ext xmlns:c16="http://schemas.microsoft.com/office/drawing/2014/chart" uri="{C3380CC4-5D6E-409C-BE32-E72D297353CC}">
              <c16:uniqueId val="{00000001-2B8D-45C0-B1F2-908E1A359BA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63.82</c:v>
                </c:pt>
                <c:pt idx="1">
                  <c:v>65.7</c:v>
                </c:pt>
                <c:pt idx="2">
                  <c:v>64.41</c:v>
                </c:pt>
                <c:pt idx="3">
                  <c:v>67.14</c:v>
                </c:pt>
                <c:pt idx="4">
                  <c:v>70.14</c:v>
                </c:pt>
              </c:numCache>
            </c:numRef>
          </c:val>
          <c:extLst>
            <c:ext xmlns:c16="http://schemas.microsoft.com/office/drawing/2014/chart" uri="{C3380CC4-5D6E-409C-BE32-E72D297353CC}">
              <c16:uniqueId val="{00000000-0CA7-42AE-8604-2374C2E3F9E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c:v>
                </c:pt>
                <c:pt idx="1">
                  <c:v>64.510000000000005</c:v>
                </c:pt>
                <c:pt idx="2">
                  <c:v>67.12</c:v>
                </c:pt>
                <c:pt idx="3">
                  <c:v>83.16</c:v>
                </c:pt>
                <c:pt idx="4">
                  <c:v>82.06</c:v>
                </c:pt>
              </c:numCache>
            </c:numRef>
          </c:val>
          <c:smooth val="0"/>
          <c:extLst>
            <c:ext xmlns:c16="http://schemas.microsoft.com/office/drawing/2014/chart" uri="{C3380CC4-5D6E-409C-BE32-E72D297353CC}">
              <c16:uniqueId val="{00000001-0CA7-42AE-8604-2374C2E3F9E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96.39</c:v>
                </c:pt>
                <c:pt idx="1">
                  <c:v>101.42</c:v>
                </c:pt>
                <c:pt idx="2">
                  <c:v>106.1</c:v>
                </c:pt>
                <c:pt idx="3">
                  <c:v>106.89</c:v>
                </c:pt>
                <c:pt idx="4">
                  <c:v>100.95</c:v>
                </c:pt>
              </c:numCache>
            </c:numRef>
          </c:val>
          <c:extLst>
            <c:ext xmlns:c16="http://schemas.microsoft.com/office/drawing/2014/chart" uri="{C3380CC4-5D6E-409C-BE32-E72D297353CC}">
              <c16:uniqueId val="{00000000-3CB3-491A-97EA-405D074CBD4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B3-491A-97EA-405D074CBD4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77-4FC4-962C-1254872743C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77-4FC4-962C-1254872743C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F7-4646-925F-9B2ACE69734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F7-4646-925F-9B2ACE69734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D2-45F9-80D1-27CC6DB8D92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D2-45F9-80D1-27CC6DB8D92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58-4372-968E-5BA67BAB710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58-4372-968E-5BA67BAB710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2979.95</c:v>
                </c:pt>
                <c:pt idx="1">
                  <c:v>1973.68</c:v>
                </c:pt>
                <c:pt idx="2">
                  <c:v>2542.59</c:v>
                </c:pt>
                <c:pt idx="3">
                  <c:v>2413.5700000000002</c:v>
                </c:pt>
                <c:pt idx="4">
                  <c:v>59.14</c:v>
                </c:pt>
              </c:numCache>
            </c:numRef>
          </c:val>
          <c:extLst>
            <c:ext xmlns:c16="http://schemas.microsoft.com/office/drawing/2014/chart" uri="{C3380CC4-5D6E-409C-BE32-E72D297353CC}">
              <c16:uniqueId val="{00000000-1920-47AD-A56D-E458642206A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1604.64</c:v>
                </c:pt>
                <c:pt idx="1">
                  <c:v>1217.7</c:v>
                </c:pt>
                <c:pt idx="2">
                  <c:v>1689.65</c:v>
                </c:pt>
                <c:pt idx="3">
                  <c:v>1130.42</c:v>
                </c:pt>
                <c:pt idx="4">
                  <c:v>1245.0999999999999</c:v>
                </c:pt>
              </c:numCache>
            </c:numRef>
          </c:val>
          <c:smooth val="0"/>
          <c:extLst>
            <c:ext xmlns:c16="http://schemas.microsoft.com/office/drawing/2014/chart" uri="{C3380CC4-5D6E-409C-BE32-E72D297353CC}">
              <c16:uniqueId val="{00000001-1920-47AD-A56D-E458642206A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85.4</c:v>
                </c:pt>
                <c:pt idx="1">
                  <c:v>100</c:v>
                </c:pt>
                <c:pt idx="2">
                  <c:v>111.83</c:v>
                </c:pt>
                <c:pt idx="3">
                  <c:v>114.41</c:v>
                </c:pt>
                <c:pt idx="4">
                  <c:v>99.51</c:v>
                </c:pt>
              </c:numCache>
            </c:numRef>
          </c:val>
          <c:extLst>
            <c:ext xmlns:c16="http://schemas.microsoft.com/office/drawing/2014/chart" uri="{C3380CC4-5D6E-409C-BE32-E72D297353CC}">
              <c16:uniqueId val="{00000000-588D-464D-B62B-8A9CD818EDF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60.01</c:v>
                </c:pt>
                <c:pt idx="1">
                  <c:v>66.680000000000007</c:v>
                </c:pt>
                <c:pt idx="2">
                  <c:v>58.12</c:v>
                </c:pt>
                <c:pt idx="3">
                  <c:v>74.17</c:v>
                </c:pt>
                <c:pt idx="4">
                  <c:v>79.77</c:v>
                </c:pt>
              </c:numCache>
            </c:numRef>
          </c:val>
          <c:smooth val="0"/>
          <c:extLst>
            <c:ext xmlns:c16="http://schemas.microsoft.com/office/drawing/2014/chart" uri="{C3380CC4-5D6E-409C-BE32-E72D297353CC}">
              <c16:uniqueId val="{00000001-588D-464D-B62B-8A9CD818EDF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165.5</c:v>
                </c:pt>
                <c:pt idx="1">
                  <c:v>192.31</c:v>
                </c:pt>
                <c:pt idx="2">
                  <c:v>128.88999999999999</c:v>
                </c:pt>
                <c:pt idx="3">
                  <c:v>127.79</c:v>
                </c:pt>
                <c:pt idx="4">
                  <c:v>150.66</c:v>
                </c:pt>
              </c:numCache>
            </c:numRef>
          </c:val>
          <c:extLst>
            <c:ext xmlns:c16="http://schemas.microsoft.com/office/drawing/2014/chart" uri="{C3380CC4-5D6E-409C-BE32-E72D297353CC}">
              <c16:uniqueId val="{00000000-9E88-4E26-AC4F-6EAB4FFF047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277.67</c:v>
                </c:pt>
                <c:pt idx="1">
                  <c:v>260.11</c:v>
                </c:pt>
                <c:pt idx="2">
                  <c:v>304.98</c:v>
                </c:pt>
                <c:pt idx="3">
                  <c:v>230.95</c:v>
                </c:pt>
                <c:pt idx="4">
                  <c:v>214.56</c:v>
                </c:pt>
              </c:numCache>
            </c:numRef>
          </c:val>
          <c:smooth val="0"/>
          <c:extLst>
            <c:ext xmlns:c16="http://schemas.microsoft.com/office/drawing/2014/chart" uri="{C3380CC4-5D6E-409C-BE32-E72D297353CC}">
              <c16:uniqueId val="{00000001-9E88-4E26-AC4F-6EAB4FFF047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【705.21】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【95.57】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【59.57】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【134.52】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【98.96】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【0.30】</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16" sqref="BL16:BZ44"/>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2">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2">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宮崎県　綾町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3</v>
      </c>
      <c r="C7" s="44"/>
      <c r="D7" s="44"/>
      <c r="E7" s="44"/>
      <c r="F7" s="44"/>
      <c r="G7" s="44"/>
      <c r="H7" s="44"/>
      <c r="I7" s="44" t="s">
        <v>12</v>
      </c>
      <c r="J7" s="44"/>
      <c r="K7" s="44"/>
      <c r="L7" s="44"/>
      <c r="M7" s="44"/>
      <c r="N7" s="44"/>
      <c r="O7" s="44"/>
      <c r="P7" s="44" t="s">
        <v>4</v>
      </c>
      <c r="Q7" s="44"/>
      <c r="R7" s="44"/>
      <c r="S7" s="44"/>
      <c r="T7" s="44"/>
      <c r="U7" s="44"/>
      <c r="V7" s="44"/>
      <c r="W7" s="44" t="s">
        <v>14</v>
      </c>
      <c r="X7" s="44"/>
      <c r="Y7" s="44"/>
      <c r="Z7" s="44"/>
      <c r="AA7" s="44"/>
      <c r="AB7" s="44"/>
      <c r="AC7" s="44"/>
      <c r="AD7" s="44" t="s">
        <v>7</v>
      </c>
      <c r="AE7" s="44"/>
      <c r="AF7" s="44"/>
      <c r="AG7" s="44"/>
      <c r="AH7" s="44"/>
      <c r="AI7" s="44"/>
      <c r="AJ7" s="44"/>
      <c r="AK7" s="3"/>
      <c r="AL7" s="44" t="s">
        <v>16</v>
      </c>
      <c r="AM7" s="44"/>
      <c r="AN7" s="44"/>
      <c r="AO7" s="44"/>
      <c r="AP7" s="44"/>
      <c r="AQ7" s="44"/>
      <c r="AR7" s="44"/>
      <c r="AS7" s="44"/>
      <c r="AT7" s="44" t="s">
        <v>8</v>
      </c>
      <c r="AU7" s="44"/>
      <c r="AV7" s="44"/>
      <c r="AW7" s="44"/>
      <c r="AX7" s="44"/>
      <c r="AY7" s="44"/>
      <c r="AZ7" s="44"/>
      <c r="BA7" s="44"/>
      <c r="BB7" s="44" t="s">
        <v>17</v>
      </c>
      <c r="BC7" s="44"/>
      <c r="BD7" s="44"/>
      <c r="BE7" s="44"/>
      <c r="BF7" s="44"/>
      <c r="BG7" s="44"/>
      <c r="BH7" s="44"/>
      <c r="BI7" s="44"/>
      <c r="BJ7" s="3"/>
      <c r="BK7" s="3"/>
      <c r="BL7" s="15" t="s">
        <v>19</v>
      </c>
      <c r="BM7" s="16"/>
      <c r="BN7" s="16"/>
      <c r="BO7" s="16"/>
      <c r="BP7" s="16"/>
      <c r="BQ7" s="16"/>
      <c r="BR7" s="16"/>
      <c r="BS7" s="16"/>
      <c r="BT7" s="16"/>
      <c r="BU7" s="16"/>
      <c r="BV7" s="16"/>
      <c r="BW7" s="16"/>
      <c r="BX7" s="16"/>
      <c r="BY7" s="23"/>
    </row>
    <row r="8" spans="1:78" ht="18.75" customHeight="1" x14ac:dyDescent="0.2">
      <c r="A8" s="2"/>
      <c r="B8" s="45" t="str">
        <f>データ!I6</f>
        <v>法非適用</v>
      </c>
      <c r="C8" s="45"/>
      <c r="D8" s="45"/>
      <c r="E8" s="45"/>
      <c r="F8" s="45"/>
      <c r="G8" s="45"/>
      <c r="H8" s="45"/>
      <c r="I8" s="45" t="str">
        <f>データ!J6</f>
        <v>下水道事業</v>
      </c>
      <c r="J8" s="45"/>
      <c r="K8" s="45"/>
      <c r="L8" s="45"/>
      <c r="M8" s="45"/>
      <c r="N8" s="45"/>
      <c r="O8" s="45"/>
      <c r="P8" s="45" t="str">
        <f>データ!K6</f>
        <v>公共下水道</v>
      </c>
      <c r="Q8" s="45"/>
      <c r="R8" s="45"/>
      <c r="S8" s="45"/>
      <c r="T8" s="45"/>
      <c r="U8" s="45"/>
      <c r="V8" s="45"/>
      <c r="W8" s="45" t="str">
        <f>データ!L6</f>
        <v>Cd2</v>
      </c>
      <c r="X8" s="45"/>
      <c r="Y8" s="45"/>
      <c r="Z8" s="45"/>
      <c r="AA8" s="45"/>
      <c r="AB8" s="45"/>
      <c r="AC8" s="45"/>
      <c r="AD8" s="46" t="str">
        <f>データ!$M$6</f>
        <v>非設置</v>
      </c>
      <c r="AE8" s="46"/>
      <c r="AF8" s="46"/>
      <c r="AG8" s="46"/>
      <c r="AH8" s="46"/>
      <c r="AI8" s="46"/>
      <c r="AJ8" s="46"/>
      <c r="AK8" s="3"/>
      <c r="AL8" s="47">
        <f>データ!S6</f>
        <v>7198</v>
      </c>
      <c r="AM8" s="47"/>
      <c r="AN8" s="47"/>
      <c r="AO8" s="47"/>
      <c r="AP8" s="47"/>
      <c r="AQ8" s="47"/>
      <c r="AR8" s="47"/>
      <c r="AS8" s="47"/>
      <c r="AT8" s="48">
        <f>データ!T6</f>
        <v>95.19</v>
      </c>
      <c r="AU8" s="48"/>
      <c r="AV8" s="48"/>
      <c r="AW8" s="48"/>
      <c r="AX8" s="48"/>
      <c r="AY8" s="48"/>
      <c r="AZ8" s="48"/>
      <c r="BA8" s="48"/>
      <c r="BB8" s="48">
        <f>データ!U6</f>
        <v>75.62</v>
      </c>
      <c r="BC8" s="48"/>
      <c r="BD8" s="48"/>
      <c r="BE8" s="48"/>
      <c r="BF8" s="48"/>
      <c r="BG8" s="48"/>
      <c r="BH8" s="48"/>
      <c r="BI8" s="48"/>
      <c r="BJ8" s="3"/>
      <c r="BK8" s="3"/>
      <c r="BL8" s="49" t="s">
        <v>13</v>
      </c>
      <c r="BM8" s="50"/>
      <c r="BN8" s="17" t="s">
        <v>22</v>
      </c>
      <c r="BO8" s="20"/>
      <c r="BP8" s="20"/>
      <c r="BQ8" s="20"/>
      <c r="BR8" s="20"/>
      <c r="BS8" s="20"/>
      <c r="BT8" s="20"/>
      <c r="BU8" s="20"/>
      <c r="BV8" s="20"/>
      <c r="BW8" s="20"/>
      <c r="BX8" s="20"/>
      <c r="BY8" s="24"/>
    </row>
    <row r="9" spans="1:78" ht="18.75" customHeight="1" x14ac:dyDescent="0.2">
      <c r="A9" s="2"/>
      <c r="B9" s="44" t="s">
        <v>23</v>
      </c>
      <c r="C9" s="44"/>
      <c r="D9" s="44"/>
      <c r="E9" s="44"/>
      <c r="F9" s="44"/>
      <c r="G9" s="44"/>
      <c r="H9" s="44"/>
      <c r="I9" s="44" t="s">
        <v>25</v>
      </c>
      <c r="J9" s="44"/>
      <c r="K9" s="44"/>
      <c r="L9" s="44"/>
      <c r="M9" s="44"/>
      <c r="N9" s="44"/>
      <c r="O9" s="44"/>
      <c r="P9" s="44" t="s">
        <v>27</v>
      </c>
      <c r="Q9" s="44"/>
      <c r="R9" s="44"/>
      <c r="S9" s="44"/>
      <c r="T9" s="44"/>
      <c r="U9" s="44"/>
      <c r="V9" s="44"/>
      <c r="W9" s="44" t="s">
        <v>30</v>
      </c>
      <c r="X9" s="44"/>
      <c r="Y9" s="44"/>
      <c r="Z9" s="44"/>
      <c r="AA9" s="44"/>
      <c r="AB9" s="44"/>
      <c r="AC9" s="44"/>
      <c r="AD9" s="44" t="s">
        <v>24</v>
      </c>
      <c r="AE9" s="44"/>
      <c r="AF9" s="44"/>
      <c r="AG9" s="44"/>
      <c r="AH9" s="44"/>
      <c r="AI9" s="44"/>
      <c r="AJ9" s="44"/>
      <c r="AK9" s="3"/>
      <c r="AL9" s="44" t="s">
        <v>32</v>
      </c>
      <c r="AM9" s="44"/>
      <c r="AN9" s="44"/>
      <c r="AO9" s="44"/>
      <c r="AP9" s="44"/>
      <c r="AQ9" s="44"/>
      <c r="AR9" s="44"/>
      <c r="AS9" s="44"/>
      <c r="AT9" s="44" t="s">
        <v>33</v>
      </c>
      <c r="AU9" s="44"/>
      <c r="AV9" s="44"/>
      <c r="AW9" s="44"/>
      <c r="AX9" s="44"/>
      <c r="AY9" s="44"/>
      <c r="AZ9" s="44"/>
      <c r="BA9" s="44"/>
      <c r="BB9" s="44" t="s">
        <v>34</v>
      </c>
      <c r="BC9" s="44"/>
      <c r="BD9" s="44"/>
      <c r="BE9" s="44"/>
      <c r="BF9" s="44"/>
      <c r="BG9" s="44"/>
      <c r="BH9" s="44"/>
      <c r="BI9" s="44"/>
      <c r="BJ9" s="3"/>
      <c r="BK9" s="3"/>
      <c r="BL9" s="51" t="s">
        <v>37</v>
      </c>
      <c r="BM9" s="52"/>
      <c r="BN9" s="18" t="s">
        <v>38</v>
      </c>
      <c r="BO9" s="21"/>
      <c r="BP9" s="21"/>
      <c r="BQ9" s="21"/>
      <c r="BR9" s="21"/>
      <c r="BS9" s="21"/>
      <c r="BT9" s="21"/>
      <c r="BU9" s="21"/>
      <c r="BV9" s="21"/>
      <c r="BW9" s="21"/>
      <c r="BX9" s="21"/>
      <c r="BY9" s="25"/>
    </row>
    <row r="10" spans="1:78" ht="18.75" customHeight="1" x14ac:dyDescent="0.2">
      <c r="A10" s="2"/>
      <c r="B10" s="48" t="str">
        <f>データ!N6</f>
        <v>-</v>
      </c>
      <c r="C10" s="48"/>
      <c r="D10" s="48"/>
      <c r="E10" s="48"/>
      <c r="F10" s="48"/>
      <c r="G10" s="48"/>
      <c r="H10" s="48"/>
      <c r="I10" s="48" t="str">
        <f>データ!O6</f>
        <v>該当数値なし</v>
      </c>
      <c r="J10" s="48"/>
      <c r="K10" s="48"/>
      <c r="L10" s="48"/>
      <c r="M10" s="48"/>
      <c r="N10" s="48"/>
      <c r="O10" s="48"/>
      <c r="P10" s="48">
        <f>データ!P6</f>
        <v>58.31</v>
      </c>
      <c r="Q10" s="48"/>
      <c r="R10" s="48"/>
      <c r="S10" s="48"/>
      <c r="T10" s="48"/>
      <c r="U10" s="48"/>
      <c r="V10" s="48"/>
      <c r="W10" s="48">
        <f>データ!Q6</f>
        <v>104.98</v>
      </c>
      <c r="X10" s="48"/>
      <c r="Y10" s="48"/>
      <c r="Z10" s="48"/>
      <c r="AA10" s="48"/>
      <c r="AB10" s="48"/>
      <c r="AC10" s="48"/>
      <c r="AD10" s="47">
        <f>データ!R6</f>
        <v>2680</v>
      </c>
      <c r="AE10" s="47"/>
      <c r="AF10" s="47"/>
      <c r="AG10" s="47"/>
      <c r="AH10" s="47"/>
      <c r="AI10" s="47"/>
      <c r="AJ10" s="47"/>
      <c r="AK10" s="2"/>
      <c r="AL10" s="47">
        <f>データ!V6</f>
        <v>4180</v>
      </c>
      <c r="AM10" s="47"/>
      <c r="AN10" s="47"/>
      <c r="AO10" s="47"/>
      <c r="AP10" s="47"/>
      <c r="AQ10" s="47"/>
      <c r="AR10" s="47"/>
      <c r="AS10" s="47"/>
      <c r="AT10" s="48">
        <f>データ!W6</f>
        <v>1.83</v>
      </c>
      <c r="AU10" s="48"/>
      <c r="AV10" s="48"/>
      <c r="AW10" s="48"/>
      <c r="AX10" s="48"/>
      <c r="AY10" s="48"/>
      <c r="AZ10" s="48"/>
      <c r="BA10" s="48"/>
      <c r="BB10" s="48">
        <f>データ!X6</f>
        <v>2284.15</v>
      </c>
      <c r="BC10" s="48"/>
      <c r="BD10" s="48"/>
      <c r="BE10" s="48"/>
      <c r="BF10" s="48"/>
      <c r="BG10" s="48"/>
      <c r="BH10" s="48"/>
      <c r="BI10" s="48"/>
      <c r="BJ10" s="2"/>
      <c r="BK10" s="2"/>
      <c r="BL10" s="53" t="s">
        <v>40</v>
      </c>
      <c r="BM10" s="54"/>
      <c r="BN10" s="19" t="s">
        <v>41</v>
      </c>
      <c r="BO10" s="22"/>
      <c r="BP10" s="22"/>
      <c r="BQ10" s="22"/>
      <c r="BR10" s="22"/>
      <c r="BS10" s="22"/>
      <c r="BT10" s="22"/>
      <c r="BU10" s="22"/>
      <c r="BV10" s="22"/>
      <c r="BW10" s="22"/>
      <c r="BX10" s="22"/>
      <c r="BY10" s="2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42</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29</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44</v>
      </c>
      <c r="BM14" s="65"/>
      <c r="BN14" s="65"/>
      <c r="BO14" s="65"/>
      <c r="BP14" s="65"/>
      <c r="BQ14" s="65"/>
      <c r="BR14" s="65"/>
      <c r="BS14" s="65"/>
      <c r="BT14" s="65"/>
      <c r="BU14" s="65"/>
      <c r="BV14" s="65"/>
      <c r="BW14" s="65"/>
      <c r="BX14" s="65"/>
      <c r="BY14" s="65"/>
      <c r="BZ14" s="6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21</v>
      </c>
      <c r="BM16" s="71"/>
      <c r="BN16" s="71"/>
      <c r="BO16" s="71"/>
      <c r="BP16" s="71"/>
      <c r="BQ16" s="71"/>
      <c r="BR16" s="71"/>
      <c r="BS16" s="71"/>
      <c r="BT16" s="71"/>
      <c r="BU16" s="71"/>
      <c r="BV16" s="71"/>
      <c r="BW16" s="71"/>
      <c r="BX16" s="71"/>
      <c r="BY16" s="71"/>
      <c r="BZ16" s="72"/>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2">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2">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1</v>
      </c>
      <c r="BM45" s="65"/>
      <c r="BN45" s="65"/>
      <c r="BO45" s="65"/>
      <c r="BP45" s="65"/>
      <c r="BQ45" s="65"/>
      <c r="BR45" s="65"/>
      <c r="BS45" s="65"/>
      <c r="BT45" s="65"/>
      <c r="BU45" s="65"/>
      <c r="BV45" s="65"/>
      <c r="BW45" s="65"/>
      <c r="BX45" s="65"/>
      <c r="BY45" s="65"/>
      <c r="BZ45" s="66"/>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114</v>
      </c>
      <c r="BM47" s="71"/>
      <c r="BN47" s="71"/>
      <c r="BO47" s="71"/>
      <c r="BP47" s="71"/>
      <c r="BQ47" s="71"/>
      <c r="BR47" s="71"/>
      <c r="BS47" s="71"/>
      <c r="BT47" s="71"/>
      <c r="BU47" s="71"/>
      <c r="BV47" s="71"/>
      <c r="BW47" s="71"/>
      <c r="BX47" s="71"/>
      <c r="BY47" s="71"/>
      <c r="BZ47" s="72"/>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2">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2">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2">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2">
      <c r="A60" s="2"/>
      <c r="B60" s="61" t="s">
        <v>9</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10</v>
      </c>
      <c r="BM64" s="65"/>
      <c r="BN64" s="65"/>
      <c r="BO64" s="65"/>
      <c r="BP64" s="65"/>
      <c r="BQ64" s="65"/>
      <c r="BR64" s="65"/>
      <c r="BS64" s="65"/>
      <c r="BT64" s="65"/>
      <c r="BU64" s="65"/>
      <c r="BV64" s="65"/>
      <c r="BW64" s="65"/>
      <c r="BX64" s="65"/>
      <c r="BY64" s="65"/>
      <c r="BZ64" s="66"/>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115</v>
      </c>
      <c r="BM66" s="71"/>
      <c r="BN66" s="71"/>
      <c r="BO66" s="71"/>
      <c r="BP66" s="71"/>
      <c r="BQ66" s="71"/>
      <c r="BR66" s="71"/>
      <c r="BS66" s="71"/>
      <c r="BT66" s="71"/>
      <c r="BU66" s="71"/>
      <c r="BV66" s="71"/>
      <c r="BW66" s="71"/>
      <c r="BX66" s="71"/>
      <c r="BY66" s="71"/>
      <c r="BZ66" s="72"/>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2">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2">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2">
      <c r="C83" s="2" t="s">
        <v>45</v>
      </c>
    </row>
    <row r="84" spans="1:78" x14ac:dyDescent="0.2">
      <c r="C84" s="2"/>
    </row>
    <row r="85" spans="1:78" hidden="1" x14ac:dyDescent="0.2">
      <c r="B85" s="6" t="s">
        <v>46</v>
      </c>
      <c r="C85" s="6"/>
      <c r="D85" s="6"/>
      <c r="E85" s="6" t="s">
        <v>47</v>
      </c>
      <c r="F85" s="6" t="s">
        <v>49</v>
      </c>
      <c r="G85" s="6" t="s">
        <v>50</v>
      </c>
      <c r="H85" s="6" t="s">
        <v>0</v>
      </c>
      <c r="I85" s="6" t="s">
        <v>11</v>
      </c>
      <c r="J85" s="6" t="s">
        <v>51</v>
      </c>
      <c r="K85" s="6" t="s">
        <v>52</v>
      </c>
      <c r="L85" s="6" t="s">
        <v>35</v>
      </c>
      <c r="M85" s="6" t="s">
        <v>39</v>
      </c>
      <c r="N85" s="6" t="s">
        <v>53</v>
      </c>
      <c r="O85" s="6" t="s">
        <v>54</v>
      </c>
    </row>
    <row r="86" spans="1:78" hidden="1" x14ac:dyDescent="0.2">
      <c r="B86" s="6"/>
      <c r="C86" s="6"/>
      <c r="D86" s="6"/>
      <c r="E86" s="6" t="str">
        <f>データ!AI6</f>
        <v/>
      </c>
      <c r="F86" s="6" t="s">
        <v>43</v>
      </c>
      <c r="G86" s="6" t="s">
        <v>43</v>
      </c>
      <c r="H86" s="6" t="str">
        <f>データ!BP6</f>
        <v>【705.21】</v>
      </c>
      <c r="I86" s="6" t="str">
        <f>データ!CA6</f>
        <v>【98.96】</v>
      </c>
      <c r="J86" s="6" t="str">
        <f>データ!CL6</f>
        <v>【134.52】</v>
      </c>
      <c r="K86" s="6" t="str">
        <f>データ!CW6</f>
        <v>【59.57】</v>
      </c>
      <c r="L86" s="6" t="str">
        <f>データ!DH6</f>
        <v>【95.57】</v>
      </c>
      <c r="M86" s="6" t="s">
        <v>43</v>
      </c>
      <c r="N86" s="6" t="s">
        <v>43</v>
      </c>
      <c r="O86" s="6" t="str">
        <f>データ!EO6</f>
        <v>【0.30】</v>
      </c>
    </row>
  </sheetData>
  <sheetProtection algorithmName="SHA-512" hashValue="d6sMa+ETrixsio6MvKSWe5FFwRow+JLjPmKvMVT3cL9qfYxjQnMZ2m8tVyRR/V1GgIkfo2tTVg8/rzTxwuzmHg==" saltValue="UXQPbYjKEb/1Kr+7pu6rCg=="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56</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2">
      <c r="A2" s="28" t="s">
        <v>58</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2">
      <c r="A3" s="28" t="s">
        <v>20</v>
      </c>
      <c r="B3" s="30" t="s">
        <v>36</v>
      </c>
      <c r="C3" s="30" t="s">
        <v>60</v>
      </c>
      <c r="D3" s="30" t="s">
        <v>61</v>
      </c>
      <c r="E3" s="30" t="s">
        <v>6</v>
      </c>
      <c r="F3" s="30" t="s">
        <v>5</v>
      </c>
      <c r="G3" s="30" t="s">
        <v>26</v>
      </c>
      <c r="H3" s="78" t="s">
        <v>57</v>
      </c>
      <c r="I3" s="79"/>
      <c r="J3" s="79"/>
      <c r="K3" s="79"/>
      <c r="L3" s="79"/>
      <c r="M3" s="79"/>
      <c r="N3" s="79"/>
      <c r="O3" s="79"/>
      <c r="P3" s="79"/>
      <c r="Q3" s="79"/>
      <c r="R3" s="79"/>
      <c r="S3" s="79"/>
      <c r="T3" s="79"/>
      <c r="U3" s="79"/>
      <c r="V3" s="79"/>
      <c r="W3" s="79"/>
      <c r="X3" s="80"/>
      <c r="Y3" s="76"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2">
      <c r="A4" s="28" t="s">
        <v>62</v>
      </c>
      <c r="B4" s="31"/>
      <c r="C4" s="31"/>
      <c r="D4" s="31"/>
      <c r="E4" s="31"/>
      <c r="F4" s="31"/>
      <c r="G4" s="31"/>
      <c r="H4" s="81"/>
      <c r="I4" s="82"/>
      <c r="J4" s="82"/>
      <c r="K4" s="82"/>
      <c r="L4" s="82"/>
      <c r="M4" s="82"/>
      <c r="N4" s="82"/>
      <c r="O4" s="82"/>
      <c r="P4" s="82"/>
      <c r="Q4" s="82"/>
      <c r="R4" s="82"/>
      <c r="S4" s="82"/>
      <c r="T4" s="82"/>
      <c r="U4" s="82"/>
      <c r="V4" s="82"/>
      <c r="W4" s="82"/>
      <c r="X4" s="83"/>
      <c r="Y4" s="77" t="s">
        <v>28</v>
      </c>
      <c r="Z4" s="77"/>
      <c r="AA4" s="77"/>
      <c r="AB4" s="77"/>
      <c r="AC4" s="77"/>
      <c r="AD4" s="77"/>
      <c r="AE4" s="77"/>
      <c r="AF4" s="77"/>
      <c r="AG4" s="77"/>
      <c r="AH4" s="77"/>
      <c r="AI4" s="77"/>
      <c r="AJ4" s="77" t="s">
        <v>48</v>
      </c>
      <c r="AK4" s="77"/>
      <c r="AL4" s="77"/>
      <c r="AM4" s="77"/>
      <c r="AN4" s="77"/>
      <c r="AO4" s="77"/>
      <c r="AP4" s="77"/>
      <c r="AQ4" s="77"/>
      <c r="AR4" s="77"/>
      <c r="AS4" s="77"/>
      <c r="AT4" s="77"/>
      <c r="AU4" s="77" t="s">
        <v>31</v>
      </c>
      <c r="AV4" s="77"/>
      <c r="AW4" s="77"/>
      <c r="AX4" s="77"/>
      <c r="AY4" s="77"/>
      <c r="AZ4" s="77"/>
      <c r="BA4" s="77"/>
      <c r="BB4" s="77"/>
      <c r="BC4" s="77"/>
      <c r="BD4" s="77"/>
      <c r="BE4" s="77"/>
      <c r="BF4" s="77" t="s">
        <v>64</v>
      </c>
      <c r="BG4" s="77"/>
      <c r="BH4" s="77"/>
      <c r="BI4" s="77"/>
      <c r="BJ4" s="77"/>
      <c r="BK4" s="77"/>
      <c r="BL4" s="77"/>
      <c r="BM4" s="77"/>
      <c r="BN4" s="77"/>
      <c r="BO4" s="77"/>
      <c r="BP4" s="77"/>
      <c r="BQ4" s="77" t="s">
        <v>15</v>
      </c>
      <c r="BR4" s="77"/>
      <c r="BS4" s="77"/>
      <c r="BT4" s="77"/>
      <c r="BU4" s="77"/>
      <c r="BV4" s="77"/>
      <c r="BW4" s="77"/>
      <c r="BX4" s="77"/>
      <c r="BY4" s="77"/>
      <c r="BZ4" s="77"/>
      <c r="CA4" s="77"/>
      <c r="CB4" s="77" t="s">
        <v>63</v>
      </c>
      <c r="CC4" s="77"/>
      <c r="CD4" s="77"/>
      <c r="CE4" s="77"/>
      <c r="CF4" s="77"/>
      <c r="CG4" s="77"/>
      <c r="CH4" s="77"/>
      <c r="CI4" s="77"/>
      <c r="CJ4" s="77"/>
      <c r="CK4" s="77"/>
      <c r="CL4" s="77"/>
      <c r="CM4" s="77" t="s">
        <v>65</v>
      </c>
      <c r="CN4" s="77"/>
      <c r="CO4" s="77"/>
      <c r="CP4" s="77"/>
      <c r="CQ4" s="77"/>
      <c r="CR4" s="77"/>
      <c r="CS4" s="77"/>
      <c r="CT4" s="77"/>
      <c r="CU4" s="77"/>
      <c r="CV4" s="77"/>
      <c r="CW4" s="77"/>
      <c r="CX4" s="77" t="s">
        <v>67</v>
      </c>
      <c r="CY4" s="77"/>
      <c r="CZ4" s="77"/>
      <c r="DA4" s="77"/>
      <c r="DB4" s="77"/>
      <c r="DC4" s="77"/>
      <c r="DD4" s="77"/>
      <c r="DE4" s="77"/>
      <c r="DF4" s="77"/>
      <c r="DG4" s="77"/>
      <c r="DH4" s="77"/>
      <c r="DI4" s="77" t="s">
        <v>68</v>
      </c>
      <c r="DJ4" s="77"/>
      <c r="DK4" s="77"/>
      <c r="DL4" s="77"/>
      <c r="DM4" s="77"/>
      <c r="DN4" s="77"/>
      <c r="DO4" s="77"/>
      <c r="DP4" s="77"/>
      <c r="DQ4" s="77"/>
      <c r="DR4" s="77"/>
      <c r="DS4" s="77"/>
      <c r="DT4" s="77" t="s">
        <v>69</v>
      </c>
      <c r="DU4" s="77"/>
      <c r="DV4" s="77"/>
      <c r="DW4" s="77"/>
      <c r="DX4" s="77"/>
      <c r="DY4" s="77"/>
      <c r="DZ4" s="77"/>
      <c r="EA4" s="77"/>
      <c r="EB4" s="77"/>
      <c r="EC4" s="77"/>
      <c r="ED4" s="77"/>
      <c r="EE4" s="77" t="s">
        <v>70</v>
      </c>
      <c r="EF4" s="77"/>
      <c r="EG4" s="77"/>
      <c r="EH4" s="77"/>
      <c r="EI4" s="77"/>
      <c r="EJ4" s="77"/>
      <c r="EK4" s="77"/>
      <c r="EL4" s="77"/>
      <c r="EM4" s="77"/>
      <c r="EN4" s="77"/>
      <c r="EO4" s="77"/>
    </row>
    <row r="5" spans="1:145" x14ac:dyDescent="0.2">
      <c r="A5" s="28" t="s">
        <v>71</v>
      </c>
      <c r="B5" s="32"/>
      <c r="C5" s="32"/>
      <c r="D5" s="32"/>
      <c r="E5" s="32"/>
      <c r="F5" s="32"/>
      <c r="G5" s="32"/>
      <c r="H5" s="37" t="s">
        <v>59</v>
      </c>
      <c r="I5" s="37" t="s">
        <v>72</v>
      </c>
      <c r="J5" s="37" t="s">
        <v>73</v>
      </c>
      <c r="K5" s="37" t="s">
        <v>74</v>
      </c>
      <c r="L5" s="37" t="s">
        <v>75</v>
      </c>
      <c r="M5" s="37" t="s">
        <v>7</v>
      </c>
      <c r="N5" s="37" t="s">
        <v>76</v>
      </c>
      <c r="O5" s="37" t="s">
        <v>77</v>
      </c>
      <c r="P5" s="37" t="s">
        <v>78</v>
      </c>
      <c r="Q5" s="37" t="s">
        <v>79</v>
      </c>
      <c r="R5" s="37" t="s">
        <v>80</v>
      </c>
      <c r="S5" s="37" t="s">
        <v>81</v>
      </c>
      <c r="T5" s="37" t="s">
        <v>82</v>
      </c>
      <c r="U5" s="37" t="s">
        <v>66</v>
      </c>
      <c r="V5" s="37" t="s">
        <v>83</v>
      </c>
      <c r="W5" s="37" t="s">
        <v>84</v>
      </c>
      <c r="X5" s="37" t="s">
        <v>85</v>
      </c>
      <c r="Y5" s="37" t="s">
        <v>86</v>
      </c>
      <c r="Z5" s="37" t="s">
        <v>87</v>
      </c>
      <c r="AA5" s="37" t="s">
        <v>88</v>
      </c>
      <c r="AB5" s="37" t="s">
        <v>89</v>
      </c>
      <c r="AC5" s="37" t="s">
        <v>90</v>
      </c>
      <c r="AD5" s="37" t="s">
        <v>91</v>
      </c>
      <c r="AE5" s="37" t="s">
        <v>93</v>
      </c>
      <c r="AF5" s="37" t="s">
        <v>94</v>
      </c>
      <c r="AG5" s="37" t="s">
        <v>95</v>
      </c>
      <c r="AH5" s="37" t="s">
        <v>96</v>
      </c>
      <c r="AI5" s="37" t="s">
        <v>46</v>
      </c>
      <c r="AJ5" s="37" t="s">
        <v>86</v>
      </c>
      <c r="AK5" s="37" t="s">
        <v>87</v>
      </c>
      <c r="AL5" s="37" t="s">
        <v>88</v>
      </c>
      <c r="AM5" s="37" t="s">
        <v>89</v>
      </c>
      <c r="AN5" s="37" t="s">
        <v>90</v>
      </c>
      <c r="AO5" s="37" t="s">
        <v>91</v>
      </c>
      <c r="AP5" s="37" t="s">
        <v>93</v>
      </c>
      <c r="AQ5" s="37" t="s">
        <v>94</v>
      </c>
      <c r="AR5" s="37" t="s">
        <v>95</v>
      </c>
      <c r="AS5" s="37" t="s">
        <v>96</v>
      </c>
      <c r="AT5" s="37" t="s">
        <v>92</v>
      </c>
      <c r="AU5" s="37" t="s">
        <v>86</v>
      </c>
      <c r="AV5" s="37" t="s">
        <v>87</v>
      </c>
      <c r="AW5" s="37" t="s">
        <v>88</v>
      </c>
      <c r="AX5" s="37" t="s">
        <v>89</v>
      </c>
      <c r="AY5" s="37" t="s">
        <v>90</v>
      </c>
      <c r="AZ5" s="37" t="s">
        <v>91</v>
      </c>
      <c r="BA5" s="37" t="s">
        <v>93</v>
      </c>
      <c r="BB5" s="37" t="s">
        <v>94</v>
      </c>
      <c r="BC5" s="37" t="s">
        <v>95</v>
      </c>
      <c r="BD5" s="37" t="s">
        <v>96</v>
      </c>
      <c r="BE5" s="37" t="s">
        <v>92</v>
      </c>
      <c r="BF5" s="37" t="s">
        <v>86</v>
      </c>
      <c r="BG5" s="37" t="s">
        <v>87</v>
      </c>
      <c r="BH5" s="37" t="s">
        <v>88</v>
      </c>
      <c r="BI5" s="37" t="s">
        <v>89</v>
      </c>
      <c r="BJ5" s="37" t="s">
        <v>90</v>
      </c>
      <c r="BK5" s="37" t="s">
        <v>91</v>
      </c>
      <c r="BL5" s="37" t="s">
        <v>93</v>
      </c>
      <c r="BM5" s="37" t="s">
        <v>94</v>
      </c>
      <c r="BN5" s="37" t="s">
        <v>95</v>
      </c>
      <c r="BO5" s="37" t="s">
        <v>96</v>
      </c>
      <c r="BP5" s="37" t="s">
        <v>92</v>
      </c>
      <c r="BQ5" s="37" t="s">
        <v>86</v>
      </c>
      <c r="BR5" s="37" t="s">
        <v>87</v>
      </c>
      <c r="BS5" s="37" t="s">
        <v>88</v>
      </c>
      <c r="BT5" s="37" t="s">
        <v>89</v>
      </c>
      <c r="BU5" s="37" t="s">
        <v>90</v>
      </c>
      <c r="BV5" s="37" t="s">
        <v>91</v>
      </c>
      <c r="BW5" s="37" t="s">
        <v>93</v>
      </c>
      <c r="BX5" s="37" t="s">
        <v>94</v>
      </c>
      <c r="BY5" s="37" t="s">
        <v>95</v>
      </c>
      <c r="BZ5" s="37" t="s">
        <v>96</v>
      </c>
      <c r="CA5" s="37" t="s">
        <v>92</v>
      </c>
      <c r="CB5" s="37" t="s">
        <v>86</v>
      </c>
      <c r="CC5" s="37" t="s">
        <v>87</v>
      </c>
      <c r="CD5" s="37" t="s">
        <v>88</v>
      </c>
      <c r="CE5" s="37" t="s">
        <v>89</v>
      </c>
      <c r="CF5" s="37" t="s">
        <v>90</v>
      </c>
      <c r="CG5" s="37" t="s">
        <v>91</v>
      </c>
      <c r="CH5" s="37" t="s">
        <v>93</v>
      </c>
      <c r="CI5" s="37" t="s">
        <v>94</v>
      </c>
      <c r="CJ5" s="37" t="s">
        <v>95</v>
      </c>
      <c r="CK5" s="37" t="s">
        <v>96</v>
      </c>
      <c r="CL5" s="37" t="s">
        <v>92</v>
      </c>
      <c r="CM5" s="37" t="s">
        <v>86</v>
      </c>
      <c r="CN5" s="37" t="s">
        <v>87</v>
      </c>
      <c r="CO5" s="37" t="s">
        <v>88</v>
      </c>
      <c r="CP5" s="37" t="s">
        <v>89</v>
      </c>
      <c r="CQ5" s="37" t="s">
        <v>90</v>
      </c>
      <c r="CR5" s="37" t="s">
        <v>91</v>
      </c>
      <c r="CS5" s="37" t="s">
        <v>93</v>
      </c>
      <c r="CT5" s="37" t="s">
        <v>94</v>
      </c>
      <c r="CU5" s="37" t="s">
        <v>95</v>
      </c>
      <c r="CV5" s="37" t="s">
        <v>96</v>
      </c>
      <c r="CW5" s="37" t="s">
        <v>92</v>
      </c>
      <c r="CX5" s="37" t="s">
        <v>86</v>
      </c>
      <c r="CY5" s="37" t="s">
        <v>87</v>
      </c>
      <c r="CZ5" s="37" t="s">
        <v>88</v>
      </c>
      <c r="DA5" s="37" t="s">
        <v>89</v>
      </c>
      <c r="DB5" s="37" t="s">
        <v>90</v>
      </c>
      <c r="DC5" s="37" t="s">
        <v>91</v>
      </c>
      <c r="DD5" s="37" t="s">
        <v>93</v>
      </c>
      <c r="DE5" s="37" t="s">
        <v>94</v>
      </c>
      <c r="DF5" s="37" t="s">
        <v>95</v>
      </c>
      <c r="DG5" s="37" t="s">
        <v>96</v>
      </c>
      <c r="DH5" s="37" t="s">
        <v>92</v>
      </c>
      <c r="DI5" s="37" t="s">
        <v>86</v>
      </c>
      <c r="DJ5" s="37" t="s">
        <v>87</v>
      </c>
      <c r="DK5" s="37" t="s">
        <v>88</v>
      </c>
      <c r="DL5" s="37" t="s">
        <v>89</v>
      </c>
      <c r="DM5" s="37" t="s">
        <v>90</v>
      </c>
      <c r="DN5" s="37" t="s">
        <v>91</v>
      </c>
      <c r="DO5" s="37" t="s">
        <v>93</v>
      </c>
      <c r="DP5" s="37" t="s">
        <v>94</v>
      </c>
      <c r="DQ5" s="37" t="s">
        <v>95</v>
      </c>
      <c r="DR5" s="37" t="s">
        <v>96</v>
      </c>
      <c r="DS5" s="37" t="s">
        <v>92</v>
      </c>
      <c r="DT5" s="37" t="s">
        <v>86</v>
      </c>
      <c r="DU5" s="37" t="s">
        <v>87</v>
      </c>
      <c r="DV5" s="37" t="s">
        <v>88</v>
      </c>
      <c r="DW5" s="37" t="s">
        <v>89</v>
      </c>
      <c r="DX5" s="37" t="s">
        <v>90</v>
      </c>
      <c r="DY5" s="37" t="s">
        <v>91</v>
      </c>
      <c r="DZ5" s="37" t="s">
        <v>93</v>
      </c>
      <c r="EA5" s="37" t="s">
        <v>94</v>
      </c>
      <c r="EB5" s="37" t="s">
        <v>95</v>
      </c>
      <c r="EC5" s="37" t="s">
        <v>96</v>
      </c>
      <c r="ED5" s="37" t="s">
        <v>92</v>
      </c>
      <c r="EE5" s="37" t="s">
        <v>86</v>
      </c>
      <c r="EF5" s="37" t="s">
        <v>87</v>
      </c>
      <c r="EG5" s="37" t="s">
        <v>88</v>
      </c>
      <c r="EH5" s="37" t="s">
        <v>89</v>
      </c>
      <c r="EI5" s="37" t="s">
        <v>90</v>
      </c>
      <c r="EJ5" s="37" t="s">
        <v>91</v>
      </c>
      <c r="EK5" s="37" t="s">
        <v>93</v>
      </c>
      <c r="EL5" s="37" t="s">
        <v>94</v>
      </c>
      <c r="EM5" s="37" t="s">
        <v>95</v>
      </c>
      <c r="EN5" s="37" t="s">
        <v>96</v>
      </c>
      <c r="EO5" s="37" t="s">
        <v>92</v>
      </c>
    </row>
    <row r="6" spans="1:145" s="27" customFormat="1" x14ac:dyDescent="0.2">
      <c r="A6" s="28" t="s">
        <v>97</v>
      </c>
      <c r="B6" s="33">
        <f t="shared" ref="B6:X6" si="1">B7</f>
        <v>2020</v>
      </c>
      <c r="C6" s="33">
        <f t="shared" si="1"/>
        <v>453838</v>
      </c>
      <c r="D6" s="33">
        <f t="shared" si="1"/>
        <v>47</v>
      </c>
      <c r="E6" s="33">
        <f t="shared" si="1"/>
        <v>17</v>
      </c>
      <c r="F6" s="33">
        <f t="shared" si="1"/>
        <v>1</v>
      </c>
      <c r="G6" s="33">
        <f t="shared" si="1"/>
        <v>0</v>
      </c>
      <c r="H6" s="33" t="str">
        <f t="shared" si="1"/>
        <v>宮崎県　綾町</v>
      </c>
      <c r="I6" s="33" t="str">
        <f t="shared" si="1"/>
        <v>法非適用</v>
      </c>
      <c r="J6" s="33" t="str">
        <f t="shared" si="1"/>
        <v>下水道事業</v>
      </c>
      <c r="K6" s="33" t="str">
        <f t="shared" si="1"/>
        <v>公共下水道</v>
      </c>
      <c r="L6" s="33" t="str">
        <f t="shared" si="1"/>
        <v>Cd2</v>
      </c>
      <c r="M6" s="33" t="str">
        <f t="shared" si="1"/>
        <v>非設置</v>
      </c>
      <c r="N6" s="38" t="str">
        <f t="shared" si="1"/>
        <v>-</v>
      </c>
      <c r="O6" s="38" t="str">
        <f t="shared" si="1"/>
        <v>該当数値なし</v>
      </c>
      <c r="P6" s="38">
        <f t="shared" si="1"/>
        <v>58.31</v>
      </c>
      <c r="Q6" s="38">
        <f t="shared" si="1"/>
        <v>104.98</v>
      </c>
      <c r="R6" s="38">
        <f t="shared" si="1"/>
        <v>2680</v>
      </c>
      <c r="S6" s="38">
        <f t="shared" si="1"/>
        <v>7198</v>
      </c>
      <c r="T6" s="38">
        <f t="shared" si="1"/>
        <v>95.19</v>
      </c>
      <c r="U6" s="38">
        <f t="shared" si="1"/>
        <v>75.62</v>
      </c>
      <c r="V6" s="38">
        <f t="shared" si="1"/>
        <v>4180</v>
      </c>
      <c r="W6" s="38">
        <f t="shared" si="1"/>
        <v>1.83</v>
      </c>
      <c r="X6" s="38">
        <f t="shared" si="1"/>
        <v>2284.15</v>
      </c>
      <c r="Y6" s="42">
        <f t="shared" ref="Y6:AH6" si="2">IF(Y7="",NA(),Y7)</f>
        <v>96.39</v>
      </c>
      <c r="Z6" s="42">
        <f t="shared" si="2"/>
        <v>101.42</v>
      </c>
      <c r="AA6" s="42">
        <f t="shared" si="2"/>
        <v>106.1</v>
      </c>
      <c r="AB6" s="42">
        <f t="shared" si="2"/>
        <v>106.89</v>
      </c>
      <c r="AC6" s="42">
        <f t="shared" si="2"/>
        <v>100.95</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42">
        <f t="shared" ref="BF6:BO6" si="5">IF(BF7="",NA(),BF7)</f>
        <v>2979.95</v>
      </c>
      <c r="BG6" s="42">
        <f t="shared" si="5"/>
        <v>1973.68</v>
      </c>
      <c r="BH6" s="42">
        <f t="shared" si="5"/>
        <v>2542.59</v>
      </c>
      <c r="BI6" s="42">
        <f t="shared" si="5"/>
        <v>2413.5700000000002</v>
      </c>
      <c r="BJ6" s="42">
        <f t="shared" si="5"/>
        <v>59.14</v>
      </c>
      <c r="BK6" s="42">
        <f t="shared" si="5"/>
        <v>1604.64</v>
      </c>
      <c r="BL6" s="42">
        <f t="shared" si="5"/>
        <v>1217.7</v>
      </c>
      <c r="BM6" s="42">
        <f t="shared" si="5"/>
        <v>1689.65</v>
      </c>
      <c r="BN6" s="42">
        <f t="shared" si="5"/>
        <v>1130.42</v>
      </c>
      <c r="BO6" s="42">
        <f t="shared" si="5"/>
        <v>1245.0999999999999</v>
      </c>
      <c r="BP6" s="38" t="str">
        <f>IF(BP7="","",IF(BP7="-","【-】","【"&amp;SUBSTITUTE(TEXT(BP7,"#,##0.00"),"-","△")&amp;"】"))</f>
        <v>【705.21】</v>
      </c>
      <c r="BQ6" s="42">
        <f t="shared" ref="BQ6:BZ6" si="6">IF(BQ7="",NA(),BQ7)</f>
        <v>85.4</v>
      </c>
      <c r="BR6" s="42">
        <f t="shared" si="6"/>
        <v>100</v>
      </c>
      <c r="BS6" s="42">
        <f t="shared" si="6"/>
        <v>111.83</v>
      </c>
      <c r="BT6" s="42">
        <f t="shared" si="6"/>
        <v>114.41</v>
      </c>
      <c r="BU6" s="42">
        <f t="shared" si="6"/>
        <v>99.51</v>
      </c>
      <c r="BV6" s="42">
        <f t="shared" si="6"/>
        <v>60.01</v>
      </c>
      <c r="BW6" s="42">
        <f t="shared" si="6"/>
        <v>66.680000000000007</v>
      </c>
      <c r="BX6" s="42">
        <f t="shared" si="6"/>
        <v>58.12</v>
      </c>
      <c r="BY6" s="42">
        <f t="shared" si="6"/>
        <v>74.17</v>
      </c>
      <c r="BZ6" s="42">
        <f t="shared" si="6"/>
        <v>79.77</v>
      </c>
      <c r="CA6" s="38" t="str">
        <f>IF(CA7="","",IF(CA7="-","【-】","【"&amp;SUBSTITUTE(TEXT(CA7,"#,##0.00"),"-","△")&amp;"】"))</f>
        <v>【98.96】</v>
      </c>
      <c r="CB6" s="42">
        <f t="shared" ref="CB6:CK6" si="7">IF(CB7="",NA(),CB7)</f>
        <v>165.5</v>
      </c>
      <c r="CC6" s="42">
        <f t="shared" si="7"/>
        <v>192.31</v>
      </c>
      <c r="CD6" s="42">
        <f t="shared" si="7"/>
        <v>128.88999999999999</v>
      </c>
      <c r="CE6" s="42">
        <f t="shared" si="7"/>
        <v>127.79</v>
      </c>
      <c r="CF6" s="42">
        <f t="shared" si="7"/>
        <v>150.66</v>
      </c>
      <c r="CG6" s="42">
        <f t="shared" si="7"/>
        <v>277.67</v>
      </c>
      <c r="CH6" s="42">
        <f t="shared" si="7"/>
        <v>260.11</v>
      </c>
      <c r="CI6" s="42">
        <f t="shared" si="7"/>
        <v>304.98</v>
      </c>
      <c r="CJ6" s="42">
        <f t="shared" si="7"/>
        <v>230.95</v>
      </c>
      <c r="CK6" s="42">
        <f t="shared" si="7"/>
        <v>214.56</v>
      </c>
      <c r="CL6" s="38" t="str">
        <f>IF(CL7="","",IF(CL7="-","【-】","【"&amp;SUBSTITUTE(TEXT(CL7,"#,##0.00"),"-","△")&amp;"】"))</f>
        <v>【134.52】</v>
      </c>
      <c r="CM6" s="42">
        <f t="shared" ref="CM6:CV6" si="8">IF(CM7="",NA(),CM7)</f>
        <v>77</v>
      </c>
      <c r="CN6" s="42">
        <f t="shared" si="8"/>
        <v>76.8</v>
      </c>
      <c r="CO6" s="42">
        <f t="shared" si="8"/>
        <v>78.5</v>
      </c>
      <c r="CP6" s="42">
        <f t="shared" si="8"/>
        <v>79.2</v>
      </c>
      <c r="CQ6" s="42">
        <f t="shared" si="8"/>
        <v>80.5</v>
      </c>
      <c r="CR6" s="42">
        <f t="shared" si="8"/>
        <v>41.28</v>
      </c>
      <c r="CS6" s="42">
        <f t="shared" si="8"/>
        <v>41.45</v>
      </c>
      <c r="CT6" s="42">
        <f t="shared" si="8"/>
        <v>36.97</v>
      </c>
      <c r="CU6" s="42">
        <f t="shared" si="8"/>
        <v>49.27</v>
      </c>
      <c r="CV6" s="42">
        <f t="shared" si="8"/>
        <v>49.47</v>
      </c>
      <c r="CW6" s="38" t="str">
        <f>IF(CW7="","",IF(CW7="-","【-】","【"&amp;SUBSTITUTE(TEXT(CW7,"#,##0.00"),"-","△")&amp;"】"))</f>
        <v>【59.57】</v>
      </c>
      <c r="CX6" s="42">
        <f t="shared" ref="CX6:DG6" si="9">IF(CX7="",NA(),CX7)</f>
        <v>63.82</v>
      </c>
      <c r="CY6" s="42">
        <f t="shared" si="9"/>
        <v>65.7</v>
      </c>
      <c r="CZ6" s="42">
        <f t="shared" si="9"/>
        <v>64.41</v>
      </c>
      <c r="DA6" s="42">
        <f t="shared" si="9"/>
        <v>67.14</v>
      </c>
      <c r="DB6" s="42">
        <f t="shared" si="9"/>
        <v>70.14</v>
      </c>
      <c r="DC6" s="42">
        <f t="shared" si="9"/>
        <v>61.3</v>
      </c>
      <c r="DD6" s="42">
        <f t="shared" si="9"/>
        <v>64.510000000000005</v>
      </c>
      <c r="DE6" s="42">
        <f t="shared" si="9"/>
        <v>67.12</v>
      </c>
      <c r="DF6" s="42">
        <f t="shared" si="9"/>
        <v>83.16</v>
      </c>
      <c r="DG6" s="42">
        <f t="shared" si="9"/>
        <v>82.06</v>
      </c>
      <c r="DH6" s="38" t="str">
        <f>IF(DH7="","",IF(DH7="-","【-】","【"&amp;SUBSTITUTE(TEXT(DH7,"#,##0.00"),"-","△")&amp;"】"))</f>
        <v>【95.57】</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38">
        <f t="shared" si="12"/>
        <v>0</v>
      </c>
      <c r="EI6" s="38">
        <f t="shared" si="12"/>
        <v>0</v>
      </c>
      <c r="EJ6" s="42">
        <f t="shared" si="12"/>
        <v>0.19</v>
      </c>
      <c r="EK6" s="42">
        <f t="shared" si="12"/>
        <v>7.0000000000000007E-2</v>
      </c>
      <c r="EL6" s="42">
        <f t="shared" si="12"/>
        <v>0.56999999999999995</v>
      </c>
      <c r="EM6" s="42">
        <f t="shared" si="12"/>
        <v>0.1</v>
      </c>
      <c r="EN6" s="42">
        <f t="shared" si="12"/>
        <v>0.32</v>
      </c>
      <c r="EO6" s="38" t="str">
        <f>IF(EO7="","",IF(EO7="-","【-】","【"&amp;SUBSTITUTE(TEXT(EO7,"#,##0.00"),"-","△")&amp;"】"))</f>
        <v>【0.30】</v>
      </c>
    </row>
    <row r="7" spans="1:145" s="27" customFormat="1" x14ac:dyDescent="0.2">
      <c r="A7" s="28"/>
      <c r="B7" s="34">
        <v>2020</v>
      </c>
      <c r="C7" s="34">
        <v>453838</v>
      </c>
      <c r="D7" s="34">
        <v>47</v>
      </c>
      <c r="E7" s="34">
        <v>17</v>
      </c>
      <c r="F7" s="34">
        <v>1</v>
      </c>
      <c r="G7" s="34">
        <v>0</v>
      </c>
      <c r="H7" s="34" t="s">
        <v>18</v>
      </c>
      <c r="I7" s="34" t="s">
        <v>98</v>
      </c>
      <c r="J7" s="34" t="s">
        <v>99</v>
      </c>
      <c r="K7" s="34" t="s">
        <v>100</v>
      </c>
      <c r="L7" s="34" t="s">
        <v>101</v>
      </c>
      <c r="M7" s="34" t="s">
        <v>102</v>
      </c>
      <c r="N7" s="39" t="s">
        <v>43</v>
      </c>
      <c r="O7" s="39" t="s">
        <v>103</v>
      </c>
      <c r="P7" s="39">
        <v>58.31</v>
      </c>
      <c r="Q7" s="39">
        <v>104.98</v>
      </c>
      <c r="R7" s="39">
        <v>2680</v>
      </c>
      <c r="S7" s="39">
        <v>7198</v>
      </c>
      <c r="T7" s="39">
        <v>95.19</v>
      </c>
      <c r="U7" s="39">
        <v>75.62</v>
      </c>
      <c r="V7" s="39">
        <v>4180</v>
      </c>
      <c r="W7" s="39">
        <v>1.83</v>
      </c>
      <c r="X7" s="39">
        <v>2284.15</v>
      </c>
      <c r="Y7" s="39">
        <v>96.39</v>
      </c>
      <c r="Z7" s="39">
        <v>101.42</v>
      </c>
      <c r="AA7" s="39">
        <v>106.1</v>
      </c>
      <c r="AB7" s="39">
        <v>106.89</v>
      </c>
      <c r="AC7" s="39">
        <v>100.95</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2979.95</v>
      </c>
      <c r="BG7" s="39">
        <v>1973.68</v>
      </c>
      <c r="BH7" s="39">
        <v>2542.59</v>
      </c>
      <c r="BI7" s="39">
        <v>2413.5700000000002</v>
      </c>
      <c r="BJ7" s="39">
        <v>59.14</v>
      </c>
      <c r="BK7" s="39">
        <v>1604.64</v>
      </c>
      <c r="BL7" s="39">
        <v>1217.7</v>
      </c>
      <c r="BM7" s="39">
        <v>1689.65</v>
      </c>
      <c r="BN7" s="39">
        <v>1130.42</v>
      </c>
      <c r="BO7" s="39">
        <v>1245.0999999999999</v>
      </c>
      <c r="BP7" s="39">
        <v>705.21</v>
      </c>
      <c r="BQ7" s="39">
        <v>85.4</v>
      </c>
      <c r="BR7" s="39">
        <v>100</v>
      </c>
      <c r="BS7" s="39">
        <v>111.83</v>
      </c>
      <c r="BT7" s="39">
        <v>114.41</v>
      </c>
      <c r="BU7" s="39">
        <v>99.51</v>
      </c>
      <c r="BV7" s="39">
        <v>60.01</v>
      </c>
      <c r="BW7" s="39">
        <v>66.680000000000007</v>
      </c>
      <c r="BX7" s="39">
        <v>58.12</v>
      </c>
      <c r="BY7" s="39">
        <v>74.17</v>
      </c>
      <c r="BZ7" s="39">
        <v>79.77</v>
      </c>
      <c r="CA7" s="39">
        <v>98.96</v>
      </c>
      <c r="CB7" s="39">
        <v>165.5</v>
      </c>
      <c r="CC7" s="39">
        <v>192.31</v>
      </c>
      <c r="CD7" s="39">
        <v>128.88999999999999</v>
      </c>
      <c r="CE7" s="39">
        <v>127.79</v>
      </c>
      <c r="CF7" s="39">
        <v>150.66</v>
      </c>
      <c r="CG7" s="39">
        <v>277.67</v>
      </c>
      <c r="CH7" s="39">
        <v>260.11</v>
      </c>
      <c r="CI7" s="39">
        <v>304.98</v>
      </c>
      <c r="CJ7" s="39">
        <v>230.95</v>
      </c>
      <c r="CK7" s="39">
        <v>214.56</v>
      </c>
      <c r="CL7" s="39">
        <v>134.52000000000001</v>
      </c>
      <c r="CM7" s="39">
        <v>77</v>
      </c>
      <c r="CN7" s="39">
        <v>76.8</v>
      </c>
      <c r="CO7" s="39">
        <v>78.5</v>
      </c>
      <c r="CP7" s="39">
        <v>79.2</v>
      </c>
      <c r="CQ7" s="39">
        <v>80.5</v>
      </c>
      <c r="CR7" s="39">
        <v>41.28</v>
      </c>
      <c r="CS7" s="39">
        <v>41.45</v>
      </c>
      <c r="CT7" s="39">
        <v>36.97</v>
      </c>
      <c r="CU7" s="39">
        <v>49.27</v>
      </c>
      <c r="CV7" s="39">
        <v>49.47</v>
      </c>
      <c r="CW7" s="39">
        <v>59.57</v>
      </c>
      <c r="CX7" s="39">
        <v>63.82</v>
      </c>
      <c r="CY7" s="39">
        <v>65.7</v>
      </c>
      <c r="CZ7" s="39">
        <v>64.41</v>
      </c>
      <c r="DA7" s="39">
        <v>67.14</v>
      </c>
      <c r="DB7" s="39">
        <v>70.14</v>
      </c>
      <c r="DC7" s="39">
        <v>61.3</v>
      </c>
      <c r="DD7" s="39">
        <v>64.510000000000005</v>
      </c>
      <c r="DE7" s="39">
        <v>67.12</v>
      </c>
      <c r="DF7" s="39">
        <v>83.16</v>
      </c>
      <c r="DG7" s="39">
        <v>82.06</v>
      </c>
      <c r="DH7" s="39">
        <v>95.57</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v>
      </c>
      <c r="EI7" s="39">
        <v>0</v>
      </c>
      <c r="EJ7" s="39">
        <v>0.19</v>
      </c>
      <c r="EK7" s="39">
        <v>7.0000000000000007E-2</v>
      </c>
      <c r="EL7" s="39">
        <v>0.56999999999999995</v>
      </c>
      <c r="EM7" s="39">
        <v>0.1</v>
      </c>
      <c r="EN7" s="39">
        <v>0.32</v>
      </c>
      <c r="EO7" s="39">
        <v>0.3</v>
      </c>
    </row>
    <row r="8" spans="1:145" x14ac:dyDescent="0.2">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2">
      <c r="A9" s="29"/>
      <c r="B9" s="29" t="s">
        <v>104</v>
      </c>
      <c r="C9" s="29" t="s">
        <v>105</v>
      </c>
      <c r="D9" s="29" t="s">
        <v>106</v>
      </c>
      <c r="E9" s="29" t="s">
        <v>107</v>
      </c>
      <c r="F9" s="29" t="s">
        <v>108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2">
      <c r="A10" s="29" t="s">
        <v>36</v>
      </c>
      <c r="B10" s="35">
        <f>DATEVALUE($B7+12-B11&amp;"/1/"&amp;B12)</f>
        <v>46753</v>
      </c>
      <c r="C10" s="35">
        <f>DATEVALUE($B7+12-C11&amp;"/1/"&amp;C12)</f>
        <v>47119</v>
      </c>
      <c r="D10" s="35">
        <f>DATEVALUE($B7+12-D11&amp;"/1/"&amp;D12)</f>
        <v>47484</v>
      </c>
      <c r="E10" s="36">
        <f>DATEVALUE($B7+12-E11&amp;"/1/"&amp;E12)</f>
        <v>47849</v>
      </c>
      <c r="F10" s="36">
        <f>DATEVALUE($B7+12-F11&amp;"/1/"&amp;F12)</f>
        <v>48215</v>
      </c>
    </row>
    <row r="11" spans="1:145" x14ac:dyDescent="0.2">
      <c r="B11">
        <v>4</v>
      </c>
      <c r="C11">
        <v>3</v>
      </c>
      <c r="D11">
        <v>2</v>
      </c>
      <c r="E11">
        <v>1</v>
      </c>
      <c r="F11">
        <v>0</v>
      </c>
      <c r="G11" t="s">
        <v>109</v>
      </c>
    </row>
    <row r="12" spans="1:145" x14ac:dyDescent="0.2">
      <c r="B12">
        <v>1</v>
      </c>
      <c r="C12">
        <v>1</v>
      </c>
      <c r="D12">
        <v>1</v>
      </c>
      <c r="E12">
        <v>1</v>
      </c>
      <c r="F12">
        <v>2</v>
      </c>
      <c r="G12" t="s">
        <v>110</v>
      </c>
    </row>
    <row r="13" spans="1:145" x14ac:dyDescent="0.2">
      <c r="B13" t="s">
        <v>111</v>
      </c>
      <c r="C13" t="s">
        <v>111</v>
      </c>
      <c r="D13" t="s">
        <v>111</v>
      </c>
      <c r="E13" t="s">
        <v>112</v>
      </c>
      <c r="F13" t="s">
        <v>112</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2021-12-03T07:47:15Z</dcterms:created>
  <dcterms:modified xsi:type="dcterms:W3CDTF">2022-02-21T07:17:36Z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2022-02-21T07:10:32Z</vt:filetime>
  </property>
</Properties>
</file>