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6下水道事業\01公共下水\"/>
    </mc:Choice>
  </mc:AlternateContent>
  <xr:revisionPtr revIDLastSave="0" documentId="13_ncr:1_{159797A7-9B1A-450E-98B7-C6DB2612D1A6}" xr6:coauthVersionLast="47" xr6:coauthVersionMax="47" xr10:uidLastSave="{00000000-0000-0000-0000-000000000000}"/>
  <workbookProtection workbookAlgorithmName="SHA-512" workbookHashValue="0ZS90S+Dl5PL63e2z/zaAwL26N/LXlyqNdWeA3nIbItKg9GTorOPsoFacCItB494EZOQQ9TULzos5885/VFQQg==" workbookSaltValue="LZ6VMYX0x59oN4b+V/La5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AL10" i="4"/>
  <c r="AD10" i="4"/>
  <c r="B10" i="4"/>
  <c r="P8" i="4"/>
  <c r="I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<sst xmlns="http://schemas.openxmlformats.org/spreadsheetml/2006/main" count="236" uniqueCount="117">
  <si>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</si>
  <si>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</si>
  <si>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</si>
  <si>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</si>
  <si>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</si>
  <si>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</si>
  <si>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</si>
  <si>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</si>
  <si>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</si>
  <si>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</si>
  <si>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</si>
  <si>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</si>
  <si>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</si>
  <si>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</si>
  <si>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</si>
  <si>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</si>
  <si>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</si>
  <si>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</si>
  <si>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</si>
  <si>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</si>
  <si>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</si>
  <si>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</si>
  <si>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</si>
  <si>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</si>
  <si>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</si>
  <si>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</si>
  <si>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</si>
  <si>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</si>
  <si>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</si>
  <si>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</si>
  <si>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</si>
  <si>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</si>
  <si>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</si>
  <si>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</si>
  <si>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</si>
  <si>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</si>
  <si>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</si>
  <si>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</si>
  <si>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</si>
  <si>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</si>
  <si>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</si>
  <si>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</si>
  <si>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</si>
  <si>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</si>
  <si>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</si>
  <si>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</si>
  <si>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</si>
  <si>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</si>
  <si>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</si>
  <si>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</si>
  <si>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</si>
  <si>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</si>
  <si>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</si>
  <si>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</si>
  <si>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</si>
  <si>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</si>
  <si>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</si>
  <si>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</si>
  <si>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</si>
  <si>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</si>
  <si>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</si>
  <si>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</si>
  <si>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</si>
  <si>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</si>
  <si>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</si>
  <si>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</si>
  <si>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</si>
  <si>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</si>
  <si>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</si>
  <si>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</si>
  <si>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</si>
  <si>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</si>
  <si>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</si>
  <si>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</si>
  <si>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</si>
  <si>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</si>
  <si>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</si>
  <si>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</si>
  <si>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</si>
  <si>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</si>
  <si>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</si>
  <si>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</si>
  <si>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</si>
  <si>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</si>
  <si>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</si>
  <si>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</si>
  <si>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</si>
  <si>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</si>
  <si>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</si>
  <si>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</si>
  <si>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</si>
  <si>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</si>
  <si>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</si>
  <si>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</si>
  <si>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</si>
  <si>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</si>
  <si>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高鍋町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</si>
  <si>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</si>
  <si>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</si>
  <si>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</si>
  <si>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</si>
  <si>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</si>
  <si>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</si>
  <si>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</si>
  <si>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</si>
  <si>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</si>
  <si>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</si>
  <si>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</si>
  <si>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</si>
  <si>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</si>
  <si>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</si>
  <si>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</si>
  <si>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</si>
  <si>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</si>
  <si>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一部供用開始から２６年が経過したが、将来的に法定耐用年数（５０年）に達するため、ストックマネジメント実施方針に基づき、計画的かつ効率的な維持修理及び改築更新を行っていく。</t>
    <rPh sb="1" eb="3">
      <t>イチブ</t>
    </rPh>
    <rPh sb="3" eb="5">
      <t>キョウヨウ</t>
    </rPh>
    <rPh sb="5" eb="7">
      <t>カイシ</t>
    </rPh>
    <rPh sb="11" eb="12">
      <t>ネン</t>
    </rPh>
    <rPh sb="13" eb="15">
      <t>ケイカ</t>
    </rPh>
    <rPh sb="19" eb="22">
      <t>ショウライテキ</t>
    </rPh>
    <rPh sb="23" eb="25">
      <t>ホウテイ</t>
    </rPh>
    <rPh sb="25" eb="27">
      <t>タイヨウ</t>
    </rPh>
    <rPh sb="27" eb="29">
      <t>ネンスウ</t>
    </rPh>
    <rPh sb="32" eb="33">
      <t>ネン</t>
    </rPh>
    <rPh sb="35" eb="36">
      <t>タッ</t>
    </rPh>
    <rPh sb="51" eb="53">
      <t>ジッシ</t>
    </rPh>
    <rPh sb="53" eb="55">
      <t>ホウシン</t>
    </rPh>
    <rPh sb="56" eb="57">
      <t>モト</t>
    </rPh>
    <rPh sb="60" eb="63">
      <t>ケイカクテキ</t>
    </rPh>
    <rPh sb="65" eb="68">
      <t>コウリツテキ</t>
    </rPh>
    <rPh sb="69" eb="71">
      <t>イジ</t>
    </rPh>
    <rPh sb="71" eb="73">
      <t>シュウリ</t>
    </rPh>
    <rPh sb="73" eb="74">
      <t>オヨ</t>
    </rPh>
    <rPh sb="75" eb="77">
      <t>カイチク</t>
    </rPh>
    <rPh sb="77" eb="79">
      <t>コウシン</t>
    </rPh>
    <rPh sb="80" eb="81">
      <t>オコナ</t>
    </rPh>
    <phoneticPr fontId="4"/>
  </si>
  <si>
    <t>　平成２８年度から３０年度にかけては①収益的収支比率、⑤経費回収率、⑥汚水処理原価について改善がみられたが、高鍋浄化センターの長寿命化工事に伴う国庫補助収入及び大規模企業進出に伴う負担金の収入等、一時的な要因によるところが大きい。
　その後においては、令和元年度より収益的収支比率は悪化しているが使用料収入が増加しており、経費回収率及び汚水処理原価の数値に改善がみられる。
　高鍋浄化センターの大規模修繕及び認可区域内の主要管渠敷設をほぼ終えたため起債の償還は順調に進んでいるが、将来の耐用年数到達に伴う管渠更新等に備える必要がある。
　</t>
    <rPh sb="1" eb="3">
      <t>ヘイセイ</t>
    </rPh>
    <rPh sb="5" eb="7">
      <t>ネンド</t>
    </rPh>
    <rPh sb="11" eb="13">
      <t>ネンド</t>
    </rPh>
    <rPh sb="19" eb="22">
      <t>シュウエキテキ</t>
    </rPh>
    <rPh sb="22" eb="24">
      <t>シュウシ</t>
    </rPh>
    <rPh sb="24" eb="26">
      <t>ヒリツ</t>
    </rPh>
    <rPh sb="28" eb="30">
      <t>ケイヒ</t>
    </rPh>
    <rPh sb="30" eb="32">
      <t>カイシュウ</t>
    </rPh>
    <rPh sb="32" eb="33">
      <t>リツ</t>
    </rPh>
    <rPh sb="35" eb="37">
      <t>オスイ</t>
    </rPh>
    <rPh sb="37" eb="39">
      <t>ショリ</t>
    </rPh>
    <rPh sb="39" eb="41">
      <t>ゲンカ</t>
    </rPh>
    <rPh sb="45" eb="47">
      <t>カイゼン</t>
    </rPh>
    <rPh sb="54" eb="56">
      <t>タカナベ</t>
    </rPh>
    <rPh sb="56" eb="58">
      <t>ジョウカ</t>
    </rPh>
    <rPh sb="63" eb="66">
      <t>チョウジュミョウ</t>
    </rPh>
    <rPh sb="66" eb="67">
      <t>カ</t>
    </rPh>
    <rPh sb="67" eb="69">
      <t>コウジ</t>
    </rPh>
    <rPh sb="70" eb="71">
      <t>トモナ</t>
    </rPh>
    <rPh sb="72" eb="74">
      <t>コッコ</t>
    </rPh>
    <rPh sb="74" eb="76">
      <t>ホジョ</t>
    </rPh>
    <rPh sb="76" eb="78">
      <t>シュウニュウ</t>
    </rPh>
    <rPh sb="78" eb="79">
      <t>オヨ</t>
    </rPh>
    <rPh sb="80" eb="87">
      <t>ダイキボキギョウシンシュツ</t>
    </rPh>
    <rPh sb="88" eb="89">
      <t>トモナ</t>
    </rPh>
    <rPh sb="90" eb="93">
      <t>フタンキン</t>
    </rPh>
    <rPh sb="94" eb="96">
      <t>シュウニュウ</t>
    </rPh>
    <rPh sb="96" eb="97">
      <t>トウ</t>
    </rPh>
    <rPh sb="98" eb="101">
      <t>イチジテキ</t>
    </rPh>
    <rPh sb="102" eb="104">
      <t>ヨウイン</t>
    </rPh>
    <rPh sb="111" eb="112">
      <t>オオ</t>
    </rPh>
    <rPh sb="119" eb="120">
      <t>ゴ</t>
    </rPh>
    <rPh sb="133" eb="136">
      <t>シュウエキテキ</t>
    </rPh>
    <rPh sb="136" eb="138">
      <t>シュウシ</t>
    </rPh>
    <rPh sb="138" eb="140">
      <t>ヒリツ</t>
    </rPh>
    <rPh sb="141" eb="143">
      <t>アッカ</t>
    </rPh>
    <rPh sb="148" eb="151">
      <t>シヨウリョウ</t>
    </rPh>
    <rPh sb="151" eb="153">
      <t>シュウニュウ</t>
    </rPh>
    <rPh sb="154" eb="156">
      <t>ゾウカ</t>
    </rPh>
    <rPh sb="161" eb="166">
      <t>ケイヒカイシュウリツ</t>
    </rPh>
    <rPh sb="166" eb="167">
      <t>オヨ</t>
    </rPh>
    <rPh sb="168" eb="174">
      <t>オスイショリゲンカ</t>
    </rPh>
    <rPh sb="175" eb="177">
      <t>スウチ</t>
    </rPh>
    <rPh sb="178" eb="180">
      <t>カイゼン</t>
    </rPh>
    <rPh sb="188" eb="192">
      <t>タカナベジョウカ</t>
    </rPh>
    <rPh sb="197" eb="200">
      <t>ダイキボ</t>
    </rPh>
    <rPh sb="200" eb="202">
      <t>シュウゼン</t>
    </rPh>
    <rPh sb="202" eb="203">
      <t>オヨ</t>
    </rPh>
    <rPh sb="204" eb="209">
      <t>ニンカクイキナイ</t>
    </rPh>
    <rPh sb="210" eb="212">
      <t>シュヨウ</t>
    </rPh>
    <rPh sb="212" eb="214">
      <t>カンキョ</t>
    </rPh>
    <rPh sb="214" eb="216">
      <t>フセツ</t>
    </rPh>
    <rPh sb="219" eb="220">
      <t>オ</t>
    </rPh>
    <rPh sb="224" eb="226">
      <t>キサイ</t>
    </rPh>
    <rPh sb="227" eb="229">
      <t>ショウカン</t>
    </rPh>
    <rPh sb="230" eb="232">
      <t>ジュンチョウ</t>
    </rPh>
    <rPh sb="233" eb="234">
      <t>スス</t>
    </rPh>
    <rPh sb="240" eb="242">
      <t>ショウライ</t>
    </rPh>
    <rPh sb="243" eb="245">
      <t>タイヨウ</t>
    </rPh>
    <rPh sb="245" eb="247">
      <t>ネンスウ</t>
    </rPh>
    <rPh sb="247" eb="249">
      <t>トウタツ</t>
    </rPh>
    <rPh sb="250" eb="251">
      <t>トモナ</t>
    </rPh>
    <rPh sb="252" eb="254">
      <t>カンキョ</t>
    </rPh>
    <rPh sb="254" eb="256">
      <t>コウシン</t>
    </rPh>
    <rPh sb="256" eb="257">
      <t>トウ</t>
    </rPh>
    <rPh sb="258" eb="259">
      <t>ソナ</t>
    </rPh>
    <rPh sb="261" eb="263">
      <t>ヒツヨウ</t>
    </rPh>
    <phoneticPr fontId="4"/>
  </si>
  <si>
    <t>　令和５年度より公営企業会計に移行する予定。経営の自由度は増すが、財政状況を的確に把握する重要性も増していく。
　一時的な要因に経営状況が大きく左右されないよう、平成２９年１１月策定の「高鍋町下水道事業経営戦略」に基づき下水道への接続率向上、水洗化率の向上及び不明水の対策等を推し進め、さらなる経営基盤の強化を図っていく。</t>
    <rPh sb="1" eb="3">
      <t>レイワ</t>
    </rPh>
    <rPh sb="4" eb="6">
      <t>ネンド</t>
    </rPh>
    <rPh sb="8" eb="10">
      <t>コウエイ</t>
    </rPh>
    <rPh sb="10" eb="12">
      <t>キギョウ</t>
    </rPh>
    <rPh sb="12" eb="14">
      <t>カイケイ</t>
    </rPh>
    <rPh sb="15" eb="17">
      <t>イコウ</t>
    </rPh>
    <rPh sb="19" eb="21">
      <t>ヨテイ</t>
    </rPh>
    <rPh sb="22" eb="24">
      <t>ケイエイ</t>
    </rPh>
    <rPh sb="25" eb="28">
      <t>ジユウド</t>
    </rPh>
    <rPh sb="29" eb="30">
      <t>マ</t>
    </rPh>
    <rPh sb="33" eb="35">
      <t>ザイセイ</t>
    </rPh>
    <rPh sb="35" eb="37">
      <t>ジョウキョウ</t>
    </rPh>
    <rPh sb="38" eb="40">
      <t>テキカク</t>
    </rPh>
    <rPh sb="41" eb="43">
      <t>ハアク</t>
    </rPh>
    <rPh sb="45" eb="48">
      <t>ジュウヨウセイ</t>
    </rPh>
    <rPh sb="49" eb="50">
      <t>マ</t>
    </rPh>
    <rPh sb="64" eb="66">
      <t>ケイエイ</t>
    </rPh>
    <rPh sb="66" eb="68">
      <t>ジョウキョウ</t>
    </rPh>
    <rPh sb="81" eb="83">
      <t>ヘイセイ</t>
    </rPh>
    <rPh sb="85" eb="86">
      <t>ネン</t>
    </rPh>
    <rPh sb="88" eb="89">
      <t>ガツ</t>
    </rPh>
    <rPh sb="89" eb="91">
      <t>サクテイ</t>
    </rPh>
    <rPh sb="93" eb="96">
      <t>タカナベチョウ</t>
    </rPh>
    <rPh sb="96" eb="99">
      <t>ゲスイドウ</t>
    </rPh>
    <rPh sb="99" eb="101">
      <t>ジギョウ</t>
    </rPh>
    <rPh sb="101" eb="103">
      <t>ケイエイ</t>
    </rPh>
    <rPh sb="103" eb="105">
      <t>センリャク</t>
    </rPh>
    <rPh sb="107" eb="108">
      <t>モト</t>
    </rPh>
    <rPh sb="118" eb="120">
      <t>コウジョウ</t>
    </rPh>
    <rPh sb="128" eb="129">
      <t>オヨ</t>
    </rPh>
    <rPh sb="130" eb="132">
      <t>フメイ</t>
    </rPh>
    <rPh sb="132" eb="133">
      <t>スイ</t>
    </rPh>
    <rPh sb="134" eb="136">
      <t>タイサク</t>
    </rPh>
    <rPh sb="136" eb="137">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</si>
</sst>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63-4103-BC19-8B6CF46654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E163-4103-BC19-8B6CF46654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51.34</c:v>
                </c:pt>
                <c:pt idx="1">
                  <c:v>50.92</c:v>
                </c:pt>
                <c:pt idx="2">
                  <c:v>50.92</c:v>
                </c:pt>
                <c:pt idx="3">
                  <c:v>50.92</c:v>
                </c:pt>
                <c:pt idx="4">
                  <c:v>50.92</c:v>
                </c:pt>
              </c:numCache>
            </c:numRef>
          </c:val>
          <c:extLst>
            <c:ext xmlns:c16="http://schemas.microsoft.com/office/drawing/2014/chart" uri="{C3380CC4-5D6E-409C-BE32-E72D297353CC}">
              <c16:uniqueId val="{00000000-A61B-44B2-A017-524AF9C66BB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A61B-44B2-A017-524AF9C66BB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82.33</c:v>
                </c:pt>
                <c:pt idx="1">
                  <c:v>83.77</c:v>
                </c:pt>
                <c:pt idx="2">
                  <c:v>84.42</c:v>
                </c:pt>
                <c:pt idx="3">
                  <c:v>85.15</c:v>
                </c:pt>
                <c:pt idx="4">
                  <c:v>85.72</c:v>
                </c:pt>
              </c:numCache>
            </c:numRef>
          </c:val>
          <c:extLst>
            <c:ext xmlns:c16="http://schemas.microsoft.com/office/drawing/2014/chart" uri="{C3380CC4-5D6E-409C-BE32-E72D297353CC}">
              <c16:uniqueId val="{00000000-D623-48B5-8ECE-1F7C7B7E1D0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D623-48B5-8ECE-1F7C7B7E1D0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95.94</c:v>
                </c:pt>
                <c:pt idx="1">
                  <c:v>97.71</c:v>
                </c:pt>
                <c:pt idx="2">
                  <c:v>123.11</c:v>
                </c:pt>
                <c:pt idx="3">
                  <c:v>86.22</c:v>
                </c:pt>
                <c:pt idx="4">
                  <c:v>83.53</c:v>
                </c:pt>
              </c:numCache>
            </c:numRef>
          </c:val>
          <c:extLst>
            <c:ext xmlns:c16="http://schemas.microsoft.com/office/drawing/2014/chart" uri="{C3380CC4-5D6E-409C-BE32-E72D297353CC}">
              <c16:uniqueId val="{00000000-2FCC-4850-B3B0-DB7F7D73ED7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CC-4850-B3B0-DB7F7D73ED7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22-4E3C-B737-8BB682A2677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22-4E3C-B737-8BB682A2677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0D-430E-BD28-582B29F26F6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0D-430E-BD28-582B29F26F6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79-4F22-A605-96FD8E42C3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79-4F22-A605-96FD8E42C3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C7-432A-A5BC-0799AA114A6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C7-432A-A5BC-0799AA114A6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500.57</c:v>
                </c:pt>
                <c:pt idx="1">
                  <c:v>509.09</c:v>
                </c:pt>
                <c:pt idx="2">
                  <c:v>2173.92</c:v>
                </c:pt>
                <c:pt idx="3">
                  <c:v>1887.45</c:v>
                </c:pt>
                <c:pt idx="4">
                  <c:v>339.95</c:v>
                </c:pt>
              </c:numCache>
            </c:numRef>
          </c:val>
          <c:extLst>
            <c:ext xmlns:c16="http://schemas.microsoft.com/office/drawing/2014/chart" uri="{C3380CC4-5D6E-409C-BE32-E72D297353CC}">
              <c16:uniqueId val="{00000000-D695-4B98-9FC3-D61DD40C9C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D695-4B98-9FC3-D61DD40C9C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c:v>
                </c:pt>
                <c:pt idx="1">
                  <c:v>100</c:v>
                </c:pt>
                <c:pt idx="2">
                  <c:v>100</c:v>
                </c:pt>
                <c:pt idx="3">
                  <c:v>71.73</c:v>
                </c:pt>
                <c:pt idx="4">
                  <c:v>75.47</c:v>
                </c:pt>
              </c:numCache>
            </c:numRef>
          </c:val>
          <c:extLst>
            <c:ext xmlns:c16="http://schemas.microsoft.com/office/drawing/2014/chart" uri="{C3380CC4-5D6E-409C-BE32-E72D297353CC}">
              <c16:uniqueId val="{00000000-265B-479F-A313-6EB68575847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265B-479F-A313-6EB68575847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154.05000000000001</c:v>
                </c:pt>
                <c:pt idx="1">
                  <c:v>153.58000000000001</c:v>
                </c:pt>
                <c:pt idx="2">
                  <c:v>153.01</c:v>
                </c:pt>
                <c:pt idx="3">
                  <c:v>217.66</c:v>
                </c:pt>
                <c:pt idx="4">
                  <c:v>208.16</c:v>
                </c:pt>
              </c:numCache>
            </c:numRef>
          </c:val>
          <c:extLst>
            <c:ext xmlns:c16="http://schemas.microsoft.com/office/drawing/2014/chart" uri="{C3380CC4-5D6E-409C-BE32-E72D297353CC}">
              <c16:uniqueId val="{00000000-0885-467B-AC3A-C114A4BB9FC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0885-467B-AC3A-C114A4BB9FC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CA66" sqref="CA6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高鍋町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20141</v>
      </c>
      <c r="AM8" s="51"/>
      <c r="AN8" s="51"/>
      <c r="AO8" s="51"/>
      <c r="AP8" s="51"/>
      <c r="AQ8" s="51"/>
      <c r="AR8" s="51"/>
      <c r="AS8" s="51"/>
      <c r="AT8" s="46">
        <f>データ!T6</f>
        <v>43.8</v>
      </c>
      <c r="AU8" s="46"/>
      <c r="AV8" s="46"/>
      <c r="AW8" s="46"/>
      <c r="AX8" s="46"/>
      <c r="AY8" s="46"/>
      <c r="AZ8" s="46"/>
      <c r="BA8" s="46"/>
      <c r="BB8" s="46">
        <f>データ!U6</f>
        <v>459.84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35.979999999999997</v>
      </c>
      <c r="Q10" s="46"/>
      <c r="R10" s="46"/>
      <c r="S10" s="46"/>
      <c r="T10" s="46"/>
      <c r="U10" s="46"/>
      <c r="V10" s="46"/>
      <c r="W10" s="46">
        <f>データ!Q6</f>
        <v>96.53</v>
      </c>
      <c r="X10" s="46"/>
      <c r="Y10" s="46"/>
      <c r="Z10" s="46"/>
      <c r="AA10" s="46"/>
      <c r="AB10" s="46"/>
      <c r="AC10" s="46"/>
      <c r="AD10" s="51">
        <f>データ!R6</f>
        <v>2552</v>
      </c>
      <c r="AE10" s="51"/>
      <c r="AF10" s="51"/>
      <c r="AG10" s="51"/>
      <c r="AH10" s="51"/>
      <c r="AI10" s="51"/>
      <c r="AJ10" s="51"/>
      <c r="AK10" s="2"/>
      <c r="AL10" s="51">
        <f>データ!V6</f>
        <v>7228</v>
      </c>
      <c r="AM10" s="51"/>
      <c r="AN10" s="51"/>
      <c r="AO10" s="51"/>
      <c r="AP10" s="51"/>
      <c r="AQ10" s="51"/>
      <c r="AR10" s="51"/>
      <c r="AS10" s="51"/>
      <c r="AT10" s="46">
        <f>データ!W6</f>
        <v>2.2599999999999998</v>
      </c>
      <c r="AU10" s="46"/>
      <c r="AV10" s="46"/>
      <c r="AW10" s="46"/>
      <c r="AX10" s="46"/>
      <c r="AY10" s="46"/>
      <c r="AZ10" s="46"/>
      <c r="BA10" s="46"/>
      <c r="BB10" s="46">
        <f>データ!X6</f>
        <v>3198.23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DrmtSSJQhnY8uoQRR/aKj9iFM9BfgK/gtTxxNxQB128kRPRUUu+rD0YGYGpxHoyIujFY5rO+AS+MNAa6dUC2Gg==" saltValue="dsLyacuIBTsjCGzL/6/N9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2">
      <c r="A6" s="28" t="s">
        <v>95</v>
      </c>
      <c r="B6" s="33">
        <f>B7</f>
        <v>2020</v>
      </c>
      <c r="C6" s="33">
        <f t="shared" ref="C6:X6" si="3">C7</f>
        <v>454010</v>
      </c>
      <c r="D6" s="33">
        <f t="shared" si="3"/>
        <v>47</v>
      </c>
      <c r="E6" s="33">
        <f t="shared" si="3"/>
        <v>17</v>
      </c>
      <c r="F6" s="33">
        <f t="shared" si="3"/>
        <v>1</v>
      </c>
      <c r="G6" s="33">
        <f t="shared" si="3"/>
        <v>0</v>
      </c>
      <c r="H6" s="33" t="str">
        <f t="shared" si="3"/>
        <v>宮崎県　高鍋町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35.979999999999997</v>
      </c>
      <c r="Q6" s="34">
        <f t="shared" si="3"/>
        <v>96.53</v>
      </c>
      <c r="R6" s="34">
        <f t="shared" si="3"/>
        <v>2552</v>
      </c>
      <c r="S6" s="34">
        <f t="shared" si="3"/>
        <v>20141</v>
      </c>
      <c r="T6" s="34">
        <f t="shared" si="3"/>
        <v>43.8</v>
      </c>
      <c r="U6" s="34">
        <f t="shared" si="3"/>
        <v>459.84</v>
      </c>
      <c r="V6" s="34">
        <f t="shared" si="3"/>
        <v>7228</v>
      </c>
      <c r="W6" s="34">
        <f t="shared" si="3"/>
        <v>2.2599999999999998</v>
      </c>
      <c r="X6" s="34">
        <f t="shared" si="3"/>
        <v>3198.23</v>
      </c>
      <c r="Y6" s="35">
        <f>IF(Y7="",NA(),Y7)</f>
        <v>95.94</v>
      </c>
      <c r="Z6" s="35">
        <f t="shared" ref="Z6:AH6" si="4">IF(Z7="",NA(),Z7)</f>
        <v>97.71</v>
      </c>
      <c r="AA6" s="35">
        <f t="shared" si="4"/>
        <v>123.11</v>
      </c>
      <c r="AB6" s="35">
        <f t="shared" si="4"/>
        <v>86.22</v>
      </c>
      <c r="AC6" s="35">
        <f t="shared" si="4"/>
        <v>83.53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500.57</v>
      </c>
      <c r="BG6" s="35">
        <f t="shared" ref="BG6:BO6" si="7">IF(BG7="",NA(),BG7)</f>
        <v>509.09</v>
      </c>
      <c r="BH6" s="35">
        <f t="shared" si="7"/>
        <v>2173.92</v>
      </c>
      <c r="BI6" s="35">
        <f t="shared" si="7"/>
        <v>1887.45</v>
      </c>
      <c r="BJ6" s="35">
        <f t="shared" si="7"/>
        <v>339.95</v>
      </c>
      <c r="BK6" s="35">
        <f t="shared" si="7"/>
        <v>1111.31</v>
      </c>
      <c r="BL6" s="35">
        <f t="shared" si="7"/>
        <v>966.33</v>
      </c>
      <c r="BM6" s="35">
        <f t="shared" si="7"/>
        <v>958.81</v>
      </c>
      <c r="BN6" s="35">
        <f t="shared" si="7"/>
        <v>1001.3</v>
      </c>
      <c r="BO6" s="35">
        <f t="shared" si="7"/>
        <v>1050.51</v>
      </c>
      <c r="BP6" s="34" t="str">
        <f>IF(BP7="","",IF(BP7="-","【-】","【"&amp;SUBSTITUTE(TEXT(BP7,"#,##0.00"),"-","△")&amp;"】"))</f>
        <v>【705.21】</v>
      </c>
      <c r="BQ6" s="35">
        <f>IF(BQ7="",NA(),BQ7)</f>
        <v>100</v>
      </c>
      <c r="BR6" s="35">
        <f t="shared" ref="BR6:BZ6" si="8">IF(BR7="",NA(),BR7)</f>
        <v>100</v>
      </c>
      <c r="BS6" s="35">
        <f t="shared" si="8"/>
        <v>100</v>
      </c>
      <c r="BT6" s="35">
        <f t="shared" si="8"/>
        <v>71.73</v>
      </c>
      <c r="BU6" s="35">
        <f t="shared" si="8"/>
        <v>75.47</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154.05000000000001</v>
      </c>
      <c r="CC6" s="35">
        <f t="shared" ref="CC6:CK6" si="9">IF(CC7="",NA(),CC7)</f>
        <v>153.58000000000001</v>
      </c>
      <c r="CD6" s="35">
        <f t="shared" si="9"/>
        <v>153.01</v>
      </c>
      <c r="CE6" s="35">
        <f t="shared" si="9"/>
        <v>217.66</v>
      </c>
      <c r="CF6" s="35">
        <f t="shared" si="9"/>
        <v>208.16</v>
      </c>
      <c r="CG6" s="35">
        <f t="shared" si="9"/>
        <v>207.96</v>
      </c>
      <c r="CH6" s="35">
        <f t="shared" si="9"/>
        <v>194.31</v>
      </c>
      <c r="CI6" s="35">
        <f t="shared" si="9"/>
        <v>190.99</v>
      </c>
      <c r="CJ6" s="35">
        <f t="shared" si="9"/>
        <v>187.55</v>
      </c>
      <c r="CK6" s="35">
        <f t="shared" si="9"/>
        <v>186.3</v>
      </c>
      <c r="CL6" s="34" t="str">
        <f>IF(CL7="","",IF(CL7="-","【-】","【"&amp;SUBSTITUTE(TEXT(CL7,"#,##0.00"),"-","△")&amp;"】"))</f>
        <v>【134.52】</v>
      </c>
      <c r="CM6" s="35">
        <f>IF(CM7="",NA(),CM7)</f>
        <v>51.34</v>
      </c>
      <c r="CN6" s="35">
        <f t="shared" ref="CN6:CV6" si="10">IF(CN7="",NA(),CN7)</f>
        <v>50.92</v>
      </c>
      <c r="CO6" s="35">
        <f t="shared" si="10"/>
        <v>50.92</v>
      </c>
      <c r="CP6" s="35">
        <f t="shared" si="10"/>
        <v>50.92</v>
      </c>
      <c r="CQ6" s="35">
        <f t="shared" si="10"/>
        <v>50.92</v>
      </c>
      <c r="CR6" s="35">
        <f t="shared" si="10"/>
        <v>53.51</v>
      </c>
      <c r="CS6" s="35">
        <f t="shared" si="10"/>
        <v>53.5</v>
      </c>
      <c r="CT6" s="35">
        <f t="shared" si="10"/>
        <v>52.58</v>
      </c>
      <c r="CU6" s="35">
        <f t="shared" si="10"/>
        <v>50.94</v>
      </c>
      <c r="CV6" s="35">
        <f t="shared" si="10"/>
        <v>50.53</v>
      </c>
      <c r="CW6" s="34" t="str">
        <f>IF(CW7="","",IF(CW7="-","【-】","【"&amp;SUBSTITUTE(TEXT(CW7,"#,##0.00"),"-","△")&amp;"】"))</f>
        <v>【59.57】</v>
      </c>
      <c r="CX6" s="35">
        <f>IF(CX7="",NA(),CX7)</f>
        <v>82.33</v>
      </c>
      <c r="CY6" s="35">
        <f t="shared" ref="CY6:DG6" si="11">IF(CY7="",NA(),CY7)</f>
        <v>83.77</v>
      </c>
      <c r="CZ6" s="35">
        <f t="shared" si="11"/>
        <v>84.42</v>
      </c>
      <c r="DA6" s="35">
        <f t="shared" si="11"/>
        <v>85.15</v>
      </c>
      <c r="DB6" s="35">
        <f t="shared" si="11"/>
        <v>85.72</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2">
      <c r="A7" s="28"/>
      <c r="B7" s="37">
        <v>2020</v>
      </c>
      <c r="C7" s="37">
        <v>454010</v>
      </c>
      <c r="D7" s="37">
        <v>47</v>
      </c>
      <c r="E7" s="37">
        <v>17</v>
      </c>
      <c r="F7" s="37">
        <v>1</v>
      </c>
      <c r="G7" s="37">
        <v>0</v>
      </c>
      <c r="H7" s="37" t="s">
        <v>96</v>
      </c>
      <c r="I7" s="37" t="s">
        <v>97</v>
      </c>
      <c r="J7" s="37" t="s">
        <v>98</v>
      </c>
      <c r="K7" s="37" t="s">
        <v>99</v>
      </c>
      <c r="L7" s="37" t="s">
        <v>100</v>
      </c>
      <c r="M7" s="37" t="s">
        <v>101</v>
      </c>
      <c r="N7" s="38" t="s">
        <v>102</v>
      </c>
      <c r="O7" s="38" t="s">
        <v>103</v>
      </c>
      <c r="P7" s="38">
        <v>35.979999999999997</v>
      </c>
      <c r="Q7" s="38">
        <v>96.53</v>
      </c>
      <c r="R7" s="38">
        <v>2552</v>
      </c>
      <c r="S7" s="38">
        <v>20141</v>
      </c>
      <c r="T7" s="38">
        <v>43.8</v>
      </c>
      <c r="U7" s="38">
        <v>459.84</v>
      </c>
      <c r="V7" s="38">
        <v>7228</v>
      </c>
      <c r="W7" s="38">
        <v>2.2599999999999998</v>
      </c>
      <c r="X7" s="38">
        <v>3198.23</v>
      </c>
      <c r="Y7" s="38">
        <v>95.94</v>
      </c>
      <c r="Z7" s="38">
        <v>97.71</v>
      </c>
      <c r="AA7" s="38">
        <v>123.11</v>
      </c>
      <c r="AB7" s="38">
        <v>86.22</v>
      </c>
      <c r="AC7" s="38">
        <v>83.53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500.57</v>
      </c>
      <c r="BG7" s="38">
        <v>509.09</v>
      </c>
      <c r="BH7" s="38">
        <v>2173.92</v>
      </c>
      <c r="BI7" s="38">
        <v>1887.45</v>
      </c>
      <c r="BJ7" s="38">
        <v>339.95</v>
      </c>
      <c r="BK7" s="38">
        <v>1111.31</v>
      </c>
      <c r="BL7" s="38">
        <v>966.33</v>
      </c>
      <c r="BM7" s="38">
        <v>958.81</v>
      </c>
      <c r="BN7" s="38">
        <v>1001.3</v>
      </c>
      <c r="BO7" s="38">
        <v>1050.51</v>
      </c>
      <c r="BP7" s="38">
        <v>705.21</v>
      </c>
      <c r="BQ7" s="38">
        <v>100</v>
      </c>
      <c r="BR7" s="38">
        <v>100</v>
      </c>
      <c r="BS7" s="38">
        <v>100</v>
      </c>
      <c r="BT7" s="38">
        <v>71.73</v>
      </c>
      <c r="BU7" s="38">
        <v>75.47</v>
      </c>
      <c r="BV7" s="38">
        <v>75.540000000000006</v>
      </c>
      <c r="BW7" s="38">
        <v>81.739999999999995</v>
      </c>
      <c r="BX7" s="38">
        <v>82.88</v>
      </c>
      <c r="BY7" s="38">
        <v>81.88</v>
      </c>
      <c r="BZ7" s="38">
        <v>82.65</v>
      </c>
      <c r="CA7" s="38">
        <v>98.96</v>
      </c>
      <c r="CB7" s="38">
        <v>154.05000000000001</v>
      </c>
      <c r="CC7" s="38">
        <v>153.58000000000001</v>
      </c>
      <c r="CD7" s="38">
        <v>153.01</v>
      </c>
      <c r="CE7" s="38">
        <v>217.66</v>
      </c>
      <c r="CF7" s="38">
        <v>208.16</v>
      </c>
      <c r="CG7" s="38">
        <v>207.96</v>
      </c>
      <c r="CH7" s="38">
        <v>194.31</v>
      </c>
      <c r="CI7" s="38">
        <v>190.99</v>
      </c>
      <c r="CJ7" s="38">
        <v>187.55</v>
      </c>
      <c r="CK7" s="38">
        <v>186.3</v>
      </c>
      <c r="CL7" s="38">
        <v>134.52000000000001</v>
      </c>
      <c r="CM7" s="38">
        <v>51.34</v>
      </c>
      <c r="CN7" s="38">
        <v>50.92</v>
      </c>
      <c r="CO7" s="38">
        <v>50.92</v>
      </c>
      <c r="CP7" s="38">
        <v>50.92</v>
      </c>
      <c r="CQ7" s="38">
        <v>50.92</v>
      </c>
      <c r="CR7" s="38">
        <v>53.51</v>
      </c>
      <c r="CS7" s="38">
        <v>53.5</v>
      </c>
      <c r="CT7" s="38">
        <v>52.58</v>
      </c>
      <c r="CU7" s="38">
        <v>50.94</v>
      </c>
      <c r="CV7" s="38">
        <v>50.53</v>
      </c>
      <c r="CW7" s="38">
        <v>59.57</v>
      </c>
      <c r="CX7" s="38">
        <v>82.33</v>
      </c>
      <c r="CY7" s="38">
        <v>83.77</v>
      </c>
      <c r="CZ7" s="38">
        <v>84.42</v>
      </c>
      <c r="DA7" s="38">
        <v>85.15</v>
      </c>
      <c r="DB7" s="38">
        <v>85.72</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0.15</v>
      </c>
      <c r="EN7" s="38">
        <v>1.65</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109</v>
      </c>
    </row>
    <row r="12" spans="1:145" x14ac:dyDescent="0.2">
      <c r="B12">
        <v>1</v>
      </c>
      <c r="C12">
        <v>1</v>
      </c>
      <c r="D12">
        <v>1</v>
      </c>
      <c r="E12">
        <v>1</v>
      </c>
      <c r="F12">
        <v>2</v>
      </c>
      <c r="G12" t="s">
        <v>110</v>
      </c>
    </row>
    <row r="13" spans="1:145" x14ac:dyDescent="0.2">
      <c r="B13" t="s">
        <v>111</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2022-01-27T05:47:03Z</cp:lastPrinted>
  <dcterms:created xsi:type="dcterms:W3CDTF">2021-12-03T07:47:16Z</dcterms:created>
  <dcterms:modified xsi:type="dcterms:W3CDTF">2022-02-21T04:56:47Z</dcterms:modified>
  <cp:category/>
</cp:coreProperties>
</file>