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K:\05 財政・地方債担当\02 個別事業(現年分)フォルダ\03-02 【決　算】公営企業(現年分のみ)\01 各種照会・回答\220105【】公営企業に係る「経営比較分析表」の分析等について（照会）\03市町村→県\02法非適用\06下水道事業\01公共下水\"/>
    </mc:Choice>
  </mc:AlternateContent>
  <xr:revisionPtr revIDLastSave="0" documentId="13_ncr:1_{D36C3E17-32D8-4BC6-B980-E29795AE1DCC}" xr6:coauthVersionLast="47" xr6:coauthVersionMax="47" xr10:uidLastSave="{00000000-0000-0000-0000-000000000000}"/>
  <workbookProtection workbookAlgorithmName="SHA-512" workbookHashValue="BOS9b8+z/S7T1+S9TEwnBFeiu9wxM/GzvLDFKdA5J2E0qaIpCKmqEFmeDvqw0SwqL3QSBPXj1fga4HLC6yA6mQ==" workbookSaltValue="6fu8lIe5CL2rhtPGQwL7Ww==" workbookSpinCount="100000" lockStructure="1"/>
  <bookViews>
    <workbookView xWindow="-108" yWindow="-108" windowWidth="23256" windowHeight="1257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U6" i="5"/>
  <c r="BB8" i="4" s="1"/>
  <c r="T6" i="5"/>
  <c r="AT8" i="4" s="1"/>
  <c r="S6" i="5"/>
  <c r="AL8" i="4" s="1"/>
  <c r="R6" i="5"/>
  <c r="AD10" i="4" s="1"/>
  <c r="Q6" i="5"/>
  <c r="W10" i="4" s="1"/>
  <c r="P6" i="5"/>
  <c r="O6" i="5"/>
  <c r="N6" i="5"/>
  <c r="B10" i="4" s="1"/>
  <c r="M6" i="5"/>
  <c r="AD8" i="4" s="1"/>
  <c r="L6" i="5"/>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BB10" i="4"/>
  <c r="AL10" i="4"/>
  <c r="P10" i="4"/>
  <c r="I10" i="4"/>
  <c r="W8" i="4"/>
  <c r="P8" i="4"/>
  <c r="I8" i="4"/>
</calcChain>
</file>

<file path=xl/sharedStrings.xml><?xml version="1.0" encoding="utf-8"?>
<sst xmlns="http://schemas.openxmlformats.org/spreadsheetml/2006/main" count="236" uniqueCount="119">
  <si>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</si>
  <si>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</si>
  <si>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</si>
  <si>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</si>
  <si>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</si>
  <si>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</si>
  <si>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</si>
  <si>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</si>
  <si>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</si>
  <si>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</si>
  <si>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</si>
  <si>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</si>
  <si>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</si>
  <si>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</si>
  <si>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</si>
  <si>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</si>
  <si>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</si>
  <si>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</si>
  <si>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</si>
  <si>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</si>
  <si>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</si>
  <si>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</si>
  <si>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</si>
  <si>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</si>
  <si>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</si>
  <si>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</si>
  <si>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</si>
  <si>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</si>
  <si>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</si>
  <si>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</si>
  <si>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</si>
  <si>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</si>
  <si>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</si>
  <si>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</si>
  <si>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</si>
  <si>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</si>
  <si>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</si>
  <si>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</si>
  <si>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</si>
  <si>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</si>
  <si>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</si>
  <si>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</si>
  <si>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</si>
  <si>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</si>
  <si>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</si>
  <si>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</si>
  <si>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</si>
  <si>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</si>
  <si>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</si>
  <si>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</si>
  <si>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</si>
  <si>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</si>
  <si>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</si>
  <si>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</si>
  <si>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</si>
  <si>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</si>
  <si>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</si>
  <si>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</si>
  <si>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</si>
  <si>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</si>
  <si>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</si>
  <si>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</si>
  <si>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</si>
  <si>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</si>
  <si>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</si>
  <si>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</si>
  <si>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</si>
  <si>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</si>
  <si>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</si>
  <si>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</si>
  <si>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</si>
  <si>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</si>
  <si>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</si>
  <si>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</si>
  <si>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</si>
  <si>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</si>
  <si>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</si>
  <si>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</si>
  <si>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</si>
  <si>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</si>
  <si>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</si>
  <si>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</si>
  <si>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</si>
  <si>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</si>
  <si>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</si>
  <si>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</si>
  <si>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</si>
  <si>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</si>
  <si>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</si>
  <si>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</si>
  <si>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</si>
  <si>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</si>
  <si>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</si>
  <si>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</si>
  <si>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</si>
  <si>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</si>
  <si>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</si>
  <si>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</si>
  <si>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川南町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</si>
  <si>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</si>
  <si>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</si>
  <si>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</si>
  <si>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</si>
  <si>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</si>
  <si>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</si>
  <si>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</si>
  <si>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</si>
  <si>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</si>
  <si>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</si>
  <si>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</si>
  <si>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</si>
  <si>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</si>
  <si>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</si>
  <si>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</si>
  <si>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</si>
  <si>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</si>
  <si>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①収益的収支比率は、１００％を下回っており、前年度より大きく数値を落としております。使用料収入等は、ここ数年あまり変わっておりませんので、費用を抑える必要があると考えられます。
④企業債残高対事業規模比率は、H22年度の整備完了以降に大きな起債をしていないことが考えられます。
⑤経費回収率は、類似団体平均値と同じような数値になっております。年々、下降傾向にあるため汚水処理費の削減に努める必要があると考えております。
⑥汚水処理原価は、ここ数年上昇傾向にあります。維持管理費等が増えてきておりますので、計画的な更新に努めてまいります。
⑦施設利用率は、汚水処理人口が微増で推移しているため上昇傾向にあります。今後も加入人口増加に努めてまいります。
⑧水洗化率は、処理区域内人口が微増ではありますが増えているため、上昇傾向にあります。今後も水洗化率については、上昇していくと考えられますので、早く１００％になるように努めます。</t>
    <rPh sb="1" eb="4">
      <t>シュウエキテキ</t>
    </rPh>
    <rPh sb="4" eb="6">
      <t>シュウシ</t>
    </rPh>
    <rPh sb="6" eb="8">
      <t>ヒリツ</t>
    </rPh>
    <rPh sb="15" eb="17">
      <t>シタマワ</t>
    </rPh>
    <rPh sb="22" eb="25">
      <t>ゼンネンド</t>
    </rPh>
    <rPh sb="27" eb="28">
      <t>オオ</t>
    </rPh>
    <rPh sb="30" eb="32">
      <t>スウチ</t>
    </rPh>
    <rPh sb="33" eb="34">
      <t>オ</t>
    </rPh>
    <rPh sb="42" eb="45">
      <t>シヨウリョウ</t>
    </rPh>
    <rPh sb="45" eb="47">
      <t>シュウニュウ</t>
    </rPh>
    <rPh sb="47" eb="48">
      <t>トウ</t>
    </rPh>
    <rPh sb="52" eb="54">
      <t>スウネン</t>
    </rPh>
    <rPh sb="57" eb="58">
      <t>カ</t>
    </rPh>
    <rPh sb="69" eb="71">
      <t>ヒヨウ</t>
    </rPh>
    <rPh sb="72" eb="73">
      <t>オサ</t>
    </rPh>
    <rPh sb="75" eb="77">
      <t>ヒツヨウ</t>
    </rPh>
    <rPh sb="81" eb="82">
      <t>カンガ</t>
    </rPh>
    <rPh sb="90" eb="92">
      <t>キギョウ</t>
    </rPh>
    <rPh sb="92" eb="93">
      <t>サイ</t>
    </rPh>
    <rPh sb="93" eb="95">
      <t>ザンダカ</t>
    </rPh>
    <rPh sb="95" eb="96">
      <t>タイ</t>
    </rPh>
    <rPh sb="96" eb="98">
      <t>ジギョウ</t>
    </rPh>
    <rPh sb="98" eb="100">
      <t>キボ</t>
    </rPh>
    <rPh sb="100" eb="102">
      <t>ヒリツ</t>
    </rPh>
    <rPh sb="107" eb="109">
      <t>ネンド</t>
    </rPh>
    <rPh sb="110" eb="112">
      <t>セイビ</t>
    </rPh>
    <rPh sb="112" eb="114">
      <t>カンリョウ</t>
    </rPh>
    <rPh sb="114" eb="116">
      <t>イコウ</t>
    </rPh>
    <rPh sb="117" eb="118">
      <t>オオ</t>
    </rPh>
    <rPh sb="120" eb="122">
      <t>キサイ</t>
    </rPh>
    <rPh sb="131" eb="132">
      <t>カンガ</t>
    </rPh>
    <rPh sb="140" eb="145">
      <t>ケイヒカイシュウリツ</t>
    </rPh>
    <rPh sb="147" eb="151">
      <t>ルイジダンタイ</t>
    </rPh>
    <rPh sb="151" eb="153">
      <t>ヘイキン</t>
    </rPh>
    <rPh sb="153" eb="154">
      <t>チ</t>
    </rPh>
    <rPh sb="155" eb="156">
      <t>オナ</t>
    </rPh>
    <rPh sb="160" eb="162">
      <t>スウチ</t>
    </rPh>
    <rPh sb="171" eb="173">
      <t>ネンネン</t>
    </rPh>
    <rPh sb="174" eb="176">
      <t>カコウ</t>
    </rPh>
    <rPh sb="176" eb="178">
      <t>ケイコウ</t>
    </rPh>
    <rPh sb="183" eb="185">
      <t>オスイ</t>
    </rPh>
    <rPh sb="185" eb="187">
      <t>ショリ</t>
    </rPh>
    <rPh sb="187" eb="188">
      <t>ヒ</t>
    </rPh>
    <rPh sb="189" eb="191">
      <t>サクゲン</t>
    </rPh>
    <rPh sb="192" eb="193">
      <t>ツト</t>
    </rPh>
    <rPh sb="195" eb="197">
      <t>ヒツヨウ</t>
    </rPh>
    <rPh sb="201" eb="202">
      <t>カンガ</t>
    </rPh>
    <rPh sb="211" eb="213">
      <t>オスイ</t>
    </rPh>
    <rPh sb="213" eb="215">
      <t>ショリ</t>
    </rPh>
    <rPh sb="215" eb="217">
      <t>ゲンカ</t>
    </rPh>
    <rPh sb="221" eb="223">
      <t>スウネン</t>
    </rPh>
    <rPh sb="223" eb="227">
      <t>ジョウショウケイコウ</t>
    </rPh>
    <rPh sb="233" eb="238">
      <t>イジカンリヒ</t>
    </rPh>
    <rPh sb="238" eb="239">
      <t>トウ</t>
    </rPh>
    <rPh sb="240" eb="241">
      <t>フ</t>
    </rPh>
    <rPh sb="252" eb="254">
      <t>ケイカク</t>
    </rPh>
    <rPh sb="254" eb="255">
      <t>テキ</t>
    </rPh>
    <rPh sb="256" eb="258">
      <t>コウシン</t>
    </rPh>
    <rPh sb="259" eb="260">
      <t>ツト</t>
    </rPh>
    <rPh sb="270" eb="272">
      <t>シセツ</t>
    </rPh>
    <rPh sb="272" eb="274">
      <t>リヨウ</t>
    </rPh>
    <rPh sb="274" eb="275">
      <t>リツ</t>
    </rPh>
    <rPh sb="277" eb="279">
      <t>オスイ</t>
    </rPh>
    <rPh sb="279" eb="281">
      <t>ショリ</t>
    </rPh>
    <rPh sb="281" eb="283">
      <t>ジンコウ</t>
    </rPh>
    <rPh sb="284" eb="286">
      <t>ビゾウ</t>
    </rPh>
    <rPh sb="287" eb="289">
      <t>スイイ</t>
    </rPh>
    <rPh sb="295" eb="299">
      <t>ジョウショウケイコウ</t>
    </rPh>
    <rPh sb="305" eb="307">
      <t>コンゴ</t>
    </rPh>
    <rPh sb="308" eb="310">
      <t>カニュウ</t>
    </rPh>
    <rPh sb="310" eb="312">
      <t>ジンコウ</t>
    </rPh>
    <rPh sb="312" eb="314">
      <t>ゾウカ</t>
    </rPh>
    <rPh sb="315" eb="316">
      <t>ツト</t>
    </rPh>
    <rPh sb="326" eb="329">
      <t>スイセンカ</t>
    </rPh>
    <rPh sb="329" eb="330">
      <t>リツ</t>
    </rPh>
    <rPh sb="332" eb="334">
      <t>ショリ</t>
    </rPh>
    <rPh sb="334" eb="339">
      <t>クイキナイジンコウ</t>
    </rPh>
    <rPh sb="340" eb="342">
      <t>ビゾウ</t>
    </rPh>
    <rPh sb="349" eb="350">
      <t>フ</t>
    </rPh>
    <rPh sb="357" eb="361">
      <t>ジョウショウケイコウ</t>
    </rPh>
    <rPh sb="367" eb="369">
      <t>コンゴ</t>
    </rPh>
    <rPh sb="370" eb="373">
      <t>スイセンカ</t>
    </rPh>
    <rPh sb="373" eb="374">
      <t>リツ</t>
    </rPh>
    <rPh sb="380" eb="382">
      <t>ジョウショウ</t>
    </rPh>
    <rPh sb="387" eb="388">
      <t>カンガ</t>
    </rPh>
    <rPh sb="396" eb="397">
      <t>ハヤ</t>
    </rPh>
    <rPh sb="408" eb="409">
      <t>ツト</t>
    </rPh>
    <phoneticPr fontId="4"/>
  </si>
  <si>
    <t>川南町ストックマネジメント計画を基に更新工事を実施したいと考えております。</t>
    <rPh sb="0" eb="3">
      <t>カワミナミチョウ</t>
    </rPh>
    <rPh sb="13" eb="15">
      <t>ケイカク</t>
    </rPh>
    <rPh sb="16" eb="17">
      <t>モト</t>
    </rPh>
    <rPh sb="18" eb="22">
      <t>コウシンコウジ</t>
    </rPh>
    <rPh sb="23" eb="25">
      <t>ジッシ</t>
    </rPh>
    <rPh sb="29" eb="30">
      <t>カンガ</t>
    </rPh>
    <phoneticPr fontId="4"/>
  </si>
  <si>
    <t>ここ数年、処理区域内人口が増加傾向にあります。そのため、加入人口の増加や水洗化率が向上しております。使用料収入も微増しており、ある程度の収入は安定しておりますが、汚水処理原価も上昇しており、維持管理費等の経費の改善も必要と考えております。</t>
    <rPh sb="2" eb="4">
      <t>スウネン</t>
    </rPh>
    <rPh sb="5" eb="7">
      <t>ショリ</t>
    </rPh>
    <rPh sb="7" eb="10">
      <t>クイキナイ</t>
    </rPh>
    <rPh sb="10" eb="12">
      <t>ジンコウ</t>
    </rPh>
    <rPh sb="13" eb="15">
      <t>ゾウカ</t>
    </rPh>
    <rPh sb="15" eb="17">
      <t>ケイコウ</t>
    </rPh>
    <rPh sb="28" eb="30">
      <t>カニュウ</t>
    </rPh>
    <rPh sb="30" eb="32">
      <t>ジンコウ</t>
    </rPh>
    <rPh sb="33" eb="35">
      <t>ゾウカ</t>
    </rPh>
    <rPh sb="36" eb="39">
      <t>スイセンカ</t>
    </rPh>
    <rPh sb="39" eb="40">
      <t>リツ</t>
    </rPh>
    <rPh sb="41" eb="43">
      <t>コウジョウ</t>
    </rPh>
    <rPh sb="50" eb="55">
      <t>シヨウリョウシュウニュウ</t>
    </rPh>
    <rPh sb="56" eb="58">
      <t>ビゾウ</t>
    </rPh>
    <rPh sb="65" eb="67">
      <t>テイド</t>
    </rPh>
    <rPh sb="68" eb="70">
      <t>シュウニュウ</t>
    </rPh>
    <rPh sb="71" eb="73">
      <t>アンテイ</t>
    </rPh>
    <rPh sb="81" eb="83">
      <t>オスイ</t>
    </rPh>
    <rPh sb="83" eb="85">
      <t>ショリ</t>
    </rPh>
    <rPh sb="85" eb="87">
      <t>ゲンカ</t>
    </rPh>
    <rPh sb="88" eb="90">
      <t>ジョウショウ</t>
    </rPh>
    <rPh sb="95" eb="97">
      <t>イジ</t>
    </rPh>
    <rPh sb="97" eb="100">
      <t>カンリヒ</t>
    </rPh>
    <rPh sb="100" eb="101">
      <t>トウ</t>
    </rPh>
    <rPh sb="102" eb="104">
      <t>ケイヒ</t>
    </rPh>
    <rPh sb="105" eb="107">
      <t>カイゼン</t>
    </rPh>
    <rPh sb="108" eb="110">
      <t>ヒツヨウ</t>
    </rPh>
    <rPh sb="111" eb="112">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</si>
</sst>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5D2-4506-8321-7174DC90C44F}"/>
            </c:ext>
          </c:extLst>
        </c:ser>
        <c:dLbls>
          <c:showLegendKey val="0"/>
          <c:showVal val="0"/>
          <c:showCatName val="0"/>
          <c:showSerName val="0"/>
          <c:showPercent val="0"/>
          <c:showBubbleSize val="0"/>
        </c:dLbls>
        <c:gapWidth val="150"/>
        <c:axId val="346195408"/>
        <c:axId val="346195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7.0000000000000007E-2</c:v>
                </c:pt>
                <c:pt idx="2">
                  <c:v>0.12</c:v>
                </c:pt>
                <c:pt idx="3">
                  <c:v>0.1</c:v>
                </c:pt>
                <c:pt idx="4">
                  <c:v>0.32</c:v>
                </c:pt>
              </c:numCache>
            </c:numRef>
          </c:val>
          <c:smooth val="0"/>
          <c:extLst>
            <c:ext xmlns:c16="http://schemas.microsoft.com/office/drawing/2014/chart" uri="{C3380CC4-5D6E-409C-BE32-E72D297353CC}">
              <c16:uniqueId val="{00000001-85D2-4506-8321-7174DC90C44F}"/>
            </c:ext>
          </c:extLst>
        </c:ser>
        <c:dLbls>
          <c:showLegendKey val="0"/>
          <c:showVal val="0"/>
          <c:showCatName val="0"/>
          <c:showSerName val="0"/>
          <c:showPercent val="0"/>
          <c:showBubbleSize val="0"/>
        </c:dLbls>
        <c:marker val="1"/>
        <c:smooth val="0"/>
        <c:axId val="346195408"/>
        <c:axId val="346195800"/>
      </c:lineChart>
      <c:dateAx>
        <c:axId val="346195408"/>
        <c:scaling>
          <c:orientation val="minMax"/>
        </c:scaling>
        <c:delete val="1"/>
        <c:axPos val="b"/>
        <c:numFmt formatCode="&quot;H&quot;yy" sourceLinked="1"/>
        <c:majorTickMark val="none"/>
        <c:minorTickMark val="none"/>
        <c:tickLblPos val="none"/>
        <c:crossAx val="346195800"/>
        <c:crosses val="autoZero"/>
        <c:auto val="1"/>
        <c:lblOffset val="100"/>
        <c:baseTimeUnit val="years"/>
      </c:dateAx>
      <c:valAx>
        <c:axId val="346195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19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51</c:v>
                </c:pt>
                <c:pt idx="1">
                  <c:v>52.9</c:v>
                </c:pt>
                <c:pt idx="2">
                  <c:v>61.25</c:v>
                </c:pt>
                <c:pt idx="3">
                  <c:v>53.55</c:v>
                </c:pt>
                <c:pt idx="4">
                  <c:v>57.65</c:v>
                </c:pt>
              </c:numCache>
            </c:numRef>
          </c:val>
          <c:extLst>
            <c:ext xmlns:c16="http://schemas.microsoft.com/office/drawing/2014/chart" uri="{C3380CC4-5D6E-409C-BE32-E72D297353CC}">
              <c16:uniqueId val="{00000000-A472-4BB1-9105-F70E27ED9D78}"/>
            </c:ext>
          </c:extLst>
        </c:ser>
        <c:dLbls>
          <c:showLegendKey val="0"/>
          <c:showVal val="0"/>
          <c:showCatName val="0"/>
          <c:showSerName val="0"/>
          <c:showPercent val="0"/>
          <c:showBubbleSize val="0"/>
        </c:dLbls>
        <c:gapWidth val="150"/>
        <c:axId val="347402992"/>
        <c:axId val="347403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41.28</c:v>
                </c:pt>
                <c:pt idx="1">
                  <c:v>41.45</c:v>
                </c:pt>
                <c:pt idx="2">
                  <c:v>49.68</c:v>
                </c:pt>
                <c:pt idx="3">
                  <c:v>49.27</c:v>
                </c:pt>
                <c:pt idx="4">
                  <c:v>49.47</c:v>
                </c:pt>
              </c:numCache>
            </c:numRef>
          </c:val>
          <c:smooth val="0"/>
          <c:extLst>
            <c:ext xmlns:c16="http://schemas.microsoft.com/office/drawing/2014/chart" uri="{C3380CC4-5D6E-409C-BE32-E72D297353CC}">
              <c16:uniqueId val="{00000001-A472-4BB1-9105-F70E27ED9D78}"/>
            </c:ext>
          </c:extLst>
        </c:ser>
        <c:dLbls>
          <c:showLegendKey val="0"/>
          <c:showVal val="0"/>
          <c:showCatName val="0"/>
          <c:showSerName val="0"/>
          <c:showPercent val="0"/>
          <c:showBubbleSize val="0"/>
        </c:dLbls>
        <c:marker val="1"/>
        <c:smooth val="0"/>
        <c:axId val="347402992"/>
        <c:axId val="347403384"/>
      </c:lineChart>
      <c:dateAx>
        <c:axId val="347402992"/>
        <c:scaling>
          <c:orientation val="minMax"/>
        </c:scaling>
        <c:delete val="1"/>
        <c:axPos val="b"/>
        <c:numFmt formatCode="&quot;H&quot;yy" sourceLinked="1"/>
        <c:majorTickMark val="none"/>
        <c:minorTickMark val="none"/>
        <c:tickLblPos val="none"/>
        <c:crossAx val="347403384"/>
        <c:crosses val="autoZero"/>
        <c:auto val="1"/>
        <c:lblOffset val="100"/>
        <c:baseTimeUnit val="years"/>
      </c:dateAx>
      <c:valAx>
        <c:axId val="347403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40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69.27</c:v>
                </c:pt>
                <c:pt idx="1">
                  <c:v>71.41</c:v>
                </c:pt>
                <c:pt idx="2">
                  <c:v>71.81</c:v>
                </c:pt>
                <c:pt idx="3">
                  <c:v>72.040000000000006</c:v>
                </c:pt>
                <c:pt idx="4">
                  <c:v>73.41</c:v>
                </c:pt>
              </c:numCache>
            </c:numRef>
          </c:val>
          <c:extLst>
            <c:ext xmlns:c16="http://schemas.microsoft.com/office/drawing/2014/chart" uri="{C3380CC4-5D6E-409C-BE32-E72D297353CC}">
              <c16:uniqueId val="{00000000-2835-495D-B37E-3DB60A317CC4}"/>
            </c:ext>
          </c:extLst>
        </c:ser>
        <c:dLbls>
          <c:showLegendKey val="0"/>
          <c:showVal val="0"/>
          <c:showCatName val="0"/>
          <c:showSerName val="0"/>
          <c:showPercent val="0"/>
          <c:showBubbleSize val="0"/>
        </c:dLbls>
        <c:gapWidth val="150"/>
        <c:axId val="347401424"/>
        <c:axId val="347407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61.3</c:v>
                </c:pt>
                <c:pt idx="1">
                  <c:v>64.510000000000005</c:v>
                </c:pt>
                <c:pt idx="2">
                  <c:v>83.35</c:v>
                </c:pt>
                <c:pt idx="3">
                  <c:v>83.16</c:v>
                </c:pt>
                <c:pt idx="4">
                  <c:v>82.06</c:v>
                </c:pt>
              </c:numCache>
            </c:numRef>
          </c:val>
          <c:smooth val="0"/>
          <c:extLst>
            <c:ext xmlns:c16="http://schemas.microsoft.com/office/drawing/2014/chart" uri="{C3380CC4-5D6E-409C-BE32-E72D297353CC}">
              <c16:uniqueId val="{00000001-2835-495D-B37E-3DB60A317CC4}"/>
            </c:ext>
          </c:extLst>
        </c:ser>
        <c:dLbls>
          <c:showLegendKey val="0"/>
          <c:showVal val="0"/>
          <c:showCatName val="0"/>
          <c:showSerName val="0"/>
          <c:showPercent val="0"/>
          <c:showBubbleSize val="0"/>
        </c:dLbls>
        <c:marker val="1"/>
        <c:smooth val="0"/>
        <c:axId val="347401424"/>
        <c:axId val="347407304"/>
      </c:lineChart>
      <c:dateAx>
        <c:axId val="347401424"/>
        <c:scaling>
          <c:orientation val="minMax"/>
        </c:scaling>
        <c:delete val="1"/>
        <c:axPos val="b"/>
        <c:numFmt formatCode="&quot;H&quot;yy" sourceLinked="1"/>
        <c:majorTickMark val="none"/>
        <c:minorTickMark val="none"/>
        <c:tickLblPos val="none"/>
        <c:crossAx val="347407304"/>
        <c:crosses val="autoZero"/>
        <c:auto val="1"/>
        <c:lblOffset val="100"/>
        <c:baseTimeUnit val="years"/>
      </c:dateAx>
      <c:valAx>
        <c:axId val="347407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40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93.72</c:v>
                </c:pt>
                <c:pt idx="1">
                  <c:v>90.57</c:v>
                </c:pt>
                <c:pt idx="2">
                  <c:v>94.88</c:v>
                </c:pt>
                <c:pt idx="3">
                  <c:v>95.74</c:v>
                </c:pt>
                <c:pt idx="4">
                  <c:v>90.72</c:v>
                </c:pt>
              </c:numCache>
            </c:numRef>
          </c:val>
          <c:extLst>
            <c:ext xmlns:c16="http://schemas.microsoft.com/office/drawing/2014/chart" uri="{C3380CC4-5D6E-409C-BE32-E72D297353CC}">
              <c16:uniqueId val="{00000000-F29C-40FE-8FCF-9621A5F4B989}"/>
            </c:ext>
          </c:extLst>
        </c:ser>
        <c:dLbls>
          <c:showLegendKey val="0"/>
          <c:showVal val="0"/>
          <c:showCatName val="0"/>
          <c:showSerName val="0"/>
          <c:showPercent val="0"/>
          <c:showBubbleSize val="0"/>
        </c:dLbls>
        <c:gapWidth val="150"/>
        <c:axId val="346196976"/>
        <c:axId val="346193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29C-40FE-8FCF-9621A5F4B989}"/>
            </c:ext>
          </c:extLst>
        </c:ser>
        <c:dLbls>
          <c:showLegendKey val="0"/>
          <c:showVal val="0"/>
          <c:showCatName val="0"/>
          <c:showSerName val="0"/>
          <c:showPercent val="0"/>
          <c:showBubbleSize val="0"/>
        </c:dLbls>
        <c:marker val="1"/>
        <c:smooth val="0"/>
        <c:axId val="346196976"/>
        <c:axId val="346193448"/>
      </c:lineChart>
      <c:dateAx>
        <c:axId val="346196976"/>
        <c:scaling>
          <c:orientation val="minMax"/>
        </c:scaling>
        <c:delete val="1"/>
        <c:axPos val="b"/>
        <c:numFmt formatCode="&quot;H&quot;yy" sourceLinked="1"/>
        <c:majorTickMark val="none"/>
        <c:minorTickMark val="none"/>
        <c:tickLblPos val="none"/>
        <c:crossAx val="346193448"/>
        <c:crosses val="autoZero"/>
        <c:auto val="1"/>
        <c:lblOffset val="100"/>
        <c:baseTimeUnit val="years"/>
      </c:dateAx>
      <c:valAx>
        <c:axId val="346193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19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102-4F0C-AF91-2A4729F36653}"/>
            </c:ext>
          </c:extLst>
        </c:ser>
        <c:dLbls>
          <c:showLegendKey val="0"/>
          <c:showVal val="0"/>
          <c:showCatName val="0"/>
          <c:showSerName val="0"/>
          <c:showPercent val="0"/>
          <c:showBubbleSize val="0"/>
        </c:dLbls>
        <c:gapWidth val="150"/>
        <c:axId val="346828920"/>
        <c:axId val="346830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02-4F0C-AF91-2A4729F36653}"/>
            </c:ext>
          </c:extLst>
        </c:ser>
        <c:dLbls>
          <c:showLegendKey val="0"/>
          <c:showVal val="0"/>
          <c:showCatName val="0"/>
          <c:showSerName val="0"/>
          <c:showPercent val="0"/>
          <c:showBubbleSize val="0"/>
        </c:dLbls>
        <c:marker val="1"/>
        <c:smooth val="0"/>
        <c:axId val="346828920"/>
        <c:axId val="346830096"/>
      </c:lineChart>
      <c:dateAx>
        <c:axId val="346828920"/>
        <c:scaling>
          <c:orientation val="minMax"/>
        </c:scaling>
        <c:delete val="1"/>
        <c:axPos val="b"/>
        <c:numFmt formatCode="&quot;H&quot;yy" sourceLinked="1"/>
        <c:majorTickMark val="none"/>
        <c:minorTickMark val="none"/>
        <c:tickLblPos val="none"/>
        <c:crossAx val="346830096"/>
        <c:crosses val="autoZero"/>
        <c:auto val="1"/>
        <c:lblOffset val="100"/>
        <c:baseTimeUnit val="years"/>
      </c:dateAx>
      <c:valAx>
        <c:axId val="346830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828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B1E-4445-8A32-1001D3647ECD}"/>
            </c:ext>
          </c:extLst>
        </c:ser>
        <c:dLbls>
          <c:showLegendKey val="0"/>
          <c:showVal val="0"/>
          <c:showCatName val="0"/>
          <c:showSerName val="0"/>
          <c:showPercent val="0"/>
          <c:showBubbleSize val="0"/>
        </c:dLbls>
        <c:gapWidth val="150"/>
        <c:axId val="346827744"/>
        <c:axId val="346829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B1E-4445-8A32-1001D3647ECD}"/>
            </c:ext>
          </c:extLst>
        </c:ser>
        <c:dLbls>
          <c:showLegendKey val="0"/>
          <c:showVal val="0"/>
          <c:showCatName val="0"/>
          <c:showSerName val="0"/>
          <c:showPercent val="0"/>
          <c:showBubbleSize val="0"/>
        </c:dLbls>
        <c:marker val="1"/>
        <c:smooth val="0"/>
        <c:axId val="346827744"/>
        <c:axId val="346829312"/>
      </c:lineChart>
      <c:dateAx>
        <c:axId val="346827744"/>
        <c:scaling>
          <c:orientation val="minMax"/>
        </c:scaling>
        <c:delete val="1"/>
        <c:axPos val="b"/>
        <c:numFmt formatCode="&quot;H&quot;yy" sourceLinked="1"/>
        <c:majorTickMark val="none"/>
        <c:minorTickMark val="none"/>
        <c:tickLblPos val="none"/>
        <c:crossAx val="346829312"/>
        <c:crosses val="autoZero"/>
        <c:auto val="1"/>
        <c:lblOffset val="100"/>
        <c:baseTimeUnit val="years"/>
      </c:dateAx>
      <c:valAx>
        <c:axId val="346829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827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14F-48DF-BFAE-04A34BD03E21}"/>
            </c:ext>
          </c:extLst>
        </c:ser>
        <c:dLbls>
          <c:showLegendKey val="0"/>
          <c:showVal val="0"/>
          <c:showCatName val="0"/>
          <c:showSerName val="0"/>
          <c:showPercent val="0"/>
          <c:showBubbleSize val="0"/>
        </c:dLbls>
        <c:gapWidth val="150"/>
        <c:axId val="346825000"/>
        <c:axId val="346830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4F-48DF-BFAE-04A34BD03E21}"/>
            </c:ext>
          </c:extLst>
        </c:ser>
        <c:dLbls>
          <c:showLegendKey val="0"/>
          <c:showVal val="0"/>
          <c:showCatName val="0"/>
          <c:showSerName val="0"/>
          <c:showPercent val="0"/>
          <c:showBubbleSize val="0"/>
        </c:dLbls>
        <c:marker val="1"/>
        <c:smooth val="0"/>
        <c:axId val="346825000"/>
        <c:axId val="346830880"/>
      </c:lineChart>
      <c:dateAx>
        <c:axId val="346825000"/>
        <c:scaling>
          <c:orientation val="minMax"/>
        </c:scaling>
        <c:delete val="1"/>
        <c:axPos val="b"/>
        <c:numFmt formatCode="&quot;H&quot;yy" sourceLinked="1"/>
        <c:majorTickMark val="none"/>
        <c:minorTickMark val="none"/>
        <c:tickLblPos val="none"/>
        <c:crossAx val="346830880"/>
        <c:crosses val="autoZero"/>
        <c:auto val="1"/>
        <c:lblOffset val="100"/>
        <c:baseTimeUnit val="years"/>
      </c:dateAx>
      <c:valAx>
        <c:axId val="346830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825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FEB-4F25-920F-AA4ADD72954A}"/>
            </c:ext>
          </c:extLst>
        </c:ser>
        <c:dLbls>
          <c:showLegendKey val="0"/>
          <c:showVal val="0"/>
          <c:showCatName val="0"/>
          <c:showSerName val="0"/>
          <c:showPercent val="0"/>
          <c:showBubbleSize val="0"/>
        </c:dLbls>
        <c:gapWidth val="150"/>
        <c:axId val="346832056"/>
        <c:axId val="346824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FEB-4F25-920F-AA4ADD72954A}"/>
            </c:ext>
          </c:extLst>
        </c:ser>
        <c:dLbls>
          <c:showLegendKey val="0"/>
          <c:showVal val="0"/>
          <c:showCatName val="0"/>
          <c:showSerName val="0"/>
          <c:showPercent val="0"/>
          <c:showBubbleSize val="0"/>
        </c:dLbls>
        <c:marker val="1"/>
        <c:smooth val="0"/>
        <c:axId val="346832056"/>
        <c:axId val="346824608"/>
      </c:lineChart>
      <c:dateAx>
        <c:axId val="346832056"/>
        <c:scaling>
          <c:orientation val="minMax"/>
        </c:scaling>
        <c:delete val="1"/>
        <c:axPos val="b"/>
        <c:numFmt formatCode="&quot;H&quot;yy" sourceLinked="1"/>
        <c:majorTickMark val="none"/>
        <c:minorTickMark val="none"/>
        <c:tickLblPos val="none"/>
        <c:crossAx val="346824608"/>
        <c:crosses val="autoZero"/>
        <c:auto val="1"/>
        <c:lblOffset val="100"/>
        <c:baseTimeUnit val="years"/>
      </c:dateAx>
      <c:valAx>
        <c:axId val="34682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832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81.540000000000006</c:v>
                </c:pt>
                <c:pt idx="1">
                  <c:v>48.82</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6D8-448C-B124-944E24DBEC6A}"/>
            </c:ext>
          </c:extLst>
        </c:ser>
        <c:dLbls>
          <c:showLegendKey val="0"/>
          <c:showVal val="0"/>
          <c:showCatName val="0"/>
          <c:showSerName val="0"/>
          <c:showPercent val="0"/>
          <c:showBubbleSize val="0"/>
        </c:dLbls>
        <c:gapWidth val="150"/>
        <c:axId val="346826568"/>
        <c:axId val="346827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1604.64</c:v>
                </c:pt>
                <c:pt idx="1">
                  <c:v>1217.7</c:v>
                </c:pt>
                <c:pt idx="2">
                  <c:v>1048.23</c:v>
                </c:pt>
                <c:pt idx="3">
                  <c:v>1130.42</c:v>
                </c:pt>
                <c:pt idx="4">
                  <c:v>1245.0999999999999</c:v>
                </c:pt>
              </c:numCache>
            </c:numRef>
          </c:val>
          <c:smooth val="0"/>
          <c:extLst>
            <c:ext xmlns:c16="http://schemas.microsoft.com/office/drawing/2014/chart" uri="{C3380CC4-5D6E-409C-BE32-E72D297353CC}">
              <c16:uniqueId val="{00000001-06D8-448C-B124-944E24DBEC6A}"/>
            </c:ext>
          </c:extLst>
        </c:ser>
        <c:dLbls>
          <c:showLegendKey val="0"/>
          <c:showVal val="0"/>
          <c:showCatName val="0"/>
          <c:showSerName val="0"/>
          <c:showPercent val="0"/>
          <c:showBubbleSize val="0"/>
        </c:dLbls>
        <c:marker val="1"/>
        <c:smooth val="0"/>
        <c:axId val="346826568"/>
        <c:axId val="346827352"/>
      </c:lineChart>
      <c:dateAx>
        <c:axId val="346826568"/>
        <c:scaling>
          <c:orientation val="minMax"/>
        </c:scaling>
        <c:delete val="1"/>
        <c:axPos val="b"/>
        <c:numFmt formatCode="&quot;H&quot;yy" sourceLinked="1"/>
        <c:majorTickMark val="none"/>
        <c:minorTickMark val="none"/>
        <c:tickLblPos val="none"/>
        <c:crossAx val="346827352"/>
        <c:crosses val="autoZero"/>
        <c:auto val="1"/>
        <c:lblOffset val="100"/>
        <c:baseTimeUnit val="years"/>
      </c:dateAx>
      <c:valAx>
        <c:axId val="346827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826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92.79</c:v>
                </c:pt>
                <c:pt idx="1">
                  <c:v>93.29</c:v>
                </c:pt>
                <c:pt idx="2">
                  <c:v>87.76</c:v>
                </c:pt>
                <c:pt idx="3">
                  <c:v>89.8</c:v>
                </c:pt>
                <c:pt idx="4">
                  <c:v>79.62</c:v>
                </c:pt>
              </c:numCache>
            </c:numRef>
          </c:val>
          <c:extLst>
            <c:ext xmlns:c16="http://schemas.microsoft.com/office/drawing/2014/chart" uri="{C3380CC4-5D6E-409C-BE32-E72D297353CC}">
              <c16:uniqueId val="{00000000-868B-40F6-8A98-1757A89A9086}"/>
            </c:ext>
          </c:extLst>
        </c:ser>
        <c:dLbls>
          <c:showLegendKey val="0"/>
          <c:showVal val="0"/>
          <c:showCatName val="0"/>
          <c:showSerName val="0"/>
          <c:showPercent val="0"/>
          <c:showBubbleSize val="0"/>
        </c:dLbls>
        <c:gapWidth val="150"/>
        <c:axId val="347404952"/>
        <c:axId val="347406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60.01</c:v>
                </c:pt>
                <c:pt idx="1">
                  <c:v>66.680000000000007</c:v>
                </c:pt>
                <c:pt idx="2">
                  <c:v>78.92</c:v>
                </c:pt>
                <c:pt idx="3">
                  <c:v>74.17</c:v>
                </c:pt>
                <c:pt idx="4">
                  <c:v>79.77</c:v>
                </c:pt>
              </c:numCache>
            </c:numRef>
          </c:val>
          <c:smooth val="0"/>
          <c:extLst>
            <c:ext xmlns:c16="http://schemas.microsoft.com/office/drawing/2014/chart" uri="{C3380CC4-5D6E-409C-BE32-E72D297353CC}">
              <c16:uniqueId val="{00000001-868B-40F6-8A98-1757A89A9086}"/>
            </c:ext>
          </c:extLst>
        </c:ser>
        <c:dLbls>
          <c:showLegendKey val="0"/>
          <c:showVal val="0"/>
          <c:showCatName val="0"/>
          <c:showSerName val="0"/>
          <c:showPercent val="0"/>
          <c:showBubbleSize val="0"/>
        </c:dLbls>
        <c:marker val="1"/>
        <c:smooth val="0"/>
        <c:axId val="347404952"/>
        <c:axId val="347406128"/>
      </c:lineChart>
      <c:dateAx>
        <c:axId val="347404952"/>
        <c:scaling>
          <c:orientation val="minMax"/>
        </c:scaling>
        <c:delete val="1"/>
        <c:axPos val="b"/>
        <c:numFmt formatCode="&quot;H&quot;yy" sourceLinked="1"/>
        <c:majorTickMark val="none"/>
        <c:minorTickMark val="none"/>
        <c:tickLblPos val="none"/>
        <c:crossAx val="347406128"/>
        <c:crosses val="autoZero"/>
        <c:auto val="1"/>
        <c:lblOffset val="100"/>
        <c:baseTimeUnit val="years"/>
      </c:dateAx>
      <c:valAx>
        <c:axId val="34740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404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150.02000000000001</c:v>
                </c:pt>
                <c:pt idx="1">
                  <c:v>150.01</c:v>
                </c:pt>
                <c:pt idx="2">
                  <c:v>159.69999999999999</c:v>
                </c:pt>
                <c:pt idx="3">
                  <c:v>154.11000000000001</c:v>
                </c:pt>
                <c:pt idx="4">
                  <c:v>183.66</c:v>
                </c:pt>
              </c:numCache>
            </c:numRef>
          </c:val>
          <c:extLst>
            <c:ext xmlns:c16="http://schemas.microsoft.com/office/drawing/2014/chart" uri="{C3380CC4-5D6E-409C-BE32-E72D297353CC}">
              <c16:uniqueId val="{00000000-92D6-40D2-8F16-041373BEBDD5}"/>
            </c:ext>
          </c:extLst>
        </c:ser>
        <c:dLbls>
          <c:showLegendKey val="0"/>
          <c:showVal val="0"/>
          <c:showCatName val="0"/>
          <c:showSerName val="0"/>
          <c:showPercent val="0"/>
          <c:showBubbleSize val="0"/>
        </c:dLbls>
        <c:gapWidth val="150"/>
        <c:axId val="347404168"/>
        <c:axId val="347402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277.67</c:v>
                </c:pt>
                <c:pt idx="1">
                  <c:v>260.11</c:v>
                </c:pt>
                <c:pt idx="2">
                  <c:v>220.31</c:v>
                </c:pt>
                <c:pt idx="3">
                  <c:v>230.95</c:v>
                </c:pt>
                <c:pt idx="4">
                  <c:v>214.56</c:v>
                </c:pt>
              </c:numCache>
            </c:numRef>
          </c:val>
          <c:smooth val="0"/>
          <c:extLst>
            <c:ext xmlns:c16="http://schemas.microsoft.com/office/drawing/2014/chart" uri="{C3380CC4-5D6E-409C-BE32-E72D297353CC}">
              <c16:uniqueId val="{00000001-92D6-40D2-8F16-041373BEBDD5}"/>
            </c:ext>
          </c:extLst>
        </c:ser>
        <c:dLbls>
          <c:showLegendKey val="0"/>
          <c:showVal val="0"/>
          <c:showCatName val="0"/>
          <c:showSerName val="0"/>
          <c:showPercent val="0"/>
          <c:showBubbleSize val="0"/>
        </c:dLbls>
        <c:marker val="1"/>
        <c:smooth val="0"/>
        <c:axId val="347404168"/>
        <c:axId val="347402600"/>
      </c:lineChart>
      <c:dateAx>
        <c:axId val="347404168"/>
        <c:scaling>
          <c:orientation val="minMax"/>
        </c:scaling>
        <c:delete val="1"/>
        <c:axPos val="b"/>
        <c:numFmt formatCode="&quot;H&quot;yy" sourceLinked="1"/>
        <c:majorTickMark val="none"/>
        <c:minorTickMark val="none"/>
        <c:tickLblPos val="none"/>
        <c:crossAx val="347402600"/>
        <c:crosses val="autoZero"/>
        <c:auto val="1"/>
        <c:lblOffset val="100"/>
        <c:baseTimeUnit val="years"/>
      </c:dateAx>
      <c:valAx>
        <c:axId val="347402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404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宮崎県　川南町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Cd2</v>
      </c>
      <c r="X8" s="49"/>
      <c r="Y8" s="49"/>
      <c r="Z8" s="49"/>
      <c r="AA8" s="49"/>
      <c r="AB8" s="49"/>
      <c r="AC8" s="49"/>
      <c r="AD8" s="50" t="str">
        <f>データ!$M$6</f>
        <v>非設置</v>
      </c>
      <c r="AE8" s="50"/>
      <c r="AF8" s="50"/>
      <c r="AG8" s="50"/>
      <c r="AH8" s="50"/>
      <c r="AI8" s="50"/>
      <c r="AJ8" s="50"/>
      <c r="AK8" s="3"/>
      <c r="AL8" s="51">
        <f>データ!S6</f>
        <v>15490</v>
      </c>
      <c r="AM8" s="51"/>
      <c r="AN8" s="51"/>
      <c r="AO8" s="51"/>
      <c r="AP8" s="51"/>
      <c r="AQ8" s="51"/>
      <c r="AR8" s="51"/>
      <c r="AS8" s="51"/>
      <c r="AT8" s="46">
        <f>データ!T6</f>
        <v>90.12</v>
      </c>
      <c r="AU8" s="46"/>
      <c r="AV8" s="46"/>
      <c r="AW8" s="46"/>
      <c r="AX8" s="46"/>
      <c r="AY8" s="46"/>
      <c r="AZ8" s="46"/>
      <c r="BA8" s="46"/>
      <c r="BB8" s="46">
        <f>データ!U6</f>
        <v>171.88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t="str">
        <f>データ!O6</f>
        <v>該当数値なし</v>
      </c>
      <c r="J10" s="46"/>
      <c r="K10" s="46"/>
      <c r="L10" s="46"/>
      <c r="M10" s="46"/>
      <c r="N10" s="46"/>
      <c r="O10" s="46"/>
      <c r="P10" s="46">
        <f>データ!P6</f>
        <v>22.55</v>
      </c>
      <c r="Q10" s="46"/>
      <c r="R10" s="46"/>
      <c r="S10" s="46"/>
      <c r="T10" s="46"/>
      <c r="U10" s="46"/>
      <c r="V10" s="46"/>
      <c r="W10" s="46">
        <f>データ!Q6</f>
        <v>79.53</v>
      </c>
      <c r="X10" s="46"/>
      <c r="Y10" s="46"/>
      <c r="Z10" s="46"/>
      <c r="AA10" s="46"/>
      <c r="AB10" s="46"/>
      <c r="AC10" s="46"/>
      <c r="AD10" s="51">
        <f>データ!R6</f>
        <v>2700</v>
      </c>
      <c r="AE10" s="51"/>
      <c r="AF10" s="51"/>
      <c r="AG10" s="51"/>
      <c r="AH10" s="51"/>
      <c r="AI10" s="51"/>
      <c r="AJ10" s="51"/>
      <c r="AK10" s="2"/>
      <c r="AL10" s="51">
        <f>データ!V6</f>
        <v>3475</v>
      </c>
      <c r="AM10" s="51"/>
      <c r="AN10" s="51"/>
      <c r="AO10" s="51"/>
      <c r="AP10" s="51"/>
      <c r="AQ10" s="51"/>
      <c r="AR10" s="51"/>
      <c r="AS10" s="51"/>
      <c r="AT10" s="46">
        <f>データ!W6</f>
        <v>1.82</v>
      </c>
      <c r="AU10" s="46"/>
      <c r="AV10" s="46"/>
      <c r="AW10" s="46"/>
      <c r="AX10" s="46"/>
      <c r="AY10" s="46"/>
      <c r="AZ10" s="46"/>
      <c r="BA10" s="46"/>
      <c r="BB10" s="46">
        <f>データ!X6</f>
        <v>1909.34</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2">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2">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【705.21】</v>
      </c>
      <c r="I86" s="26" t="str">
        <f>データ!CA6</f>
        <v>【98.96】</v>
      </c>
      <c r="J86" s="26" t="str">
        <f>データ!CL6</f>
        <v>【134.52】</v>
      </c>
      <c r="K86" s="26" t="str">
        <f>データ!CW6</f>
        <v>【59.57】</v>
      </c>
      <c r="L86" s="26" t="str">
        <f>データ!DH6</f>
        <v>【95.57】</v>
      </c>
      <c r="M86" s="26" t="s">
        <v>43</v>
      </c>
      <c r="N86" s="26" t="s">
        <v>44</v>
      </c>
      <c r="O86" s="26" t="str">
        <f>データ!EO6</f>
        <v>【0.30】</v>
      </c>
    </row>
  </sheetData>
  <sheetProtection algorithmName="SHA-512" hashValue="4hXD7KL4ZyaWkVZpZHqoFYpdf2Bdl+sq+z2P80z5Xok7p8L1ybbLzCcqb+injW7yjDJnLmCurfDXCQAXQRH92g==" saltValue="QuMQs4780MQu1JHGhYznY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2">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2">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2">
      <c r="A6" s="28" t="s">
        <v>97</v>
      </c>
      <c r="B6" s="33">
        <f>B7</f>
        <v>2020</v>
      </c>
      <c r="C6" s="33">
        <f t="shared" ref="C6:X6" si="3">C7</f>
        <v>454052</v>
      </c>
      <c r="D6" s="33">
        <f t="shared" si="3"/>
        <v>47</v>
      </c>
      <c r="E6" s="33">
        <f t="shared" si="3"/>
        <v>17</v>
      </c>
      <c r="F6" s="33">
        <f t="shared" si="3"/>
        <v>1</v>
      </c>
      <c r="G6" s="33">
        <f t="shared" si="3"/>
        <v>0</v>
      </c>
      <c r="H6" s="33" t="str">
        <f t="shared" si="3"/>
        <v>宮崎県　川南町</v>
      </c>
      <c r="I6" s="33" t="str">
        <f t="shared" si="3"/>
        <v>法非適用</v>
      </c>
      <c r="J6" s="33" t="str">
        <f t="shared" si="3"/>
        <v>下水道事業</v>
      </c>
      <c r="K6" s="33" t="str">
        <f t="shared" si="3"/>
        <v>公共下水道</v>
      </c>
      <c r="L6" s="33" t="str">
        <f t="shared" si="3"/>
        <v>Cd2</v>
      </c>
      <c r="M6" s="33" t="str">
        <f t="shared" si="3"/>
        <v>非設置</v>
      </c>
      <c r="N6" s="34" t="str">
        <f t="shared" si="3"/>
        <v>-</v>
      </c>
      <c r="O6" s="34" t="str">
        <f t="shared" si="3"/>
        <v>該当数値なし</v>
      </c>
      <c r="P6" s="34">
        <f t="shared" si="3"/>
        <v>22.55</v>
      </c>
      <c r="Q6" s="34">
        <f t="shared" si="3"/>
        <v>79.53</v>
      </c>
      <c r="R6" s="34">
        <f t="shared" si="3"/>
        <v>2700</v>
      </c>
      <c r="S6" s="34">
        <f t="shared" si="3"/>
        <v>15490</v>
      </c>
      <c r="T6" s="34">
        <f t="shared" si="3"/>
        <v>90.12</v>
      </c>
      <c r="U6" s="34">
        <f t="shared" si="3"/>
        <v>171.88</v>
      </c>
      <c r="V6" s="34">
        <f t="shared" si="3"/>
        <v>3475</v>
      </c>
      <c r="W6" s="34">
        <f t="shared" si="3"/>
        <v>1.82</v>
      </c>
      <c r="X6" s="34">
        <f t="shared" si="3"/>
        <v>1909.34</v>
      </c>
      <c r="Y6" s="35">
        <f>IF(Y7="",NA(),Y7)</f>
        <v>93.72</v>
      </c>
      <c r="Z6" s="35">
        <f t="shared" ref="Z6:AH6" si="4">IF(Z7="",NA(),Z7)</f>
        <v>90.57</v>
      </c>
      <c r="AA6" s="35">
        <f t="shared" si="4"/>
        <v>94.88</v>
      </c>
      <c r="AB6" s="35">
        <f t="shared" si="4"/>
        <v>95.74</v>
      </c>
      <c r="AC6" s="35">
        <f t="shared" si="4"/>
        <v>90.72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81.540000000000006</v>
      </c>
      <c r="BG6" s="35">
        <f t="shared" ref="BG6:BO6" si="7">IF(BG7="",NA(),BG7)</f>
        <v>48.82</v>
      </c>
      <c r="BH6" s="34">
        <f t="shared" si="7"/>
        <v>0</v>
      </c>
      <c r="BI6" s="34">
        <f t="shared" si="7"/>
        <v>0</v>
      </c>
      <c r="BJ6" s="34">
        <f t="shared" si="7"/>
        <v>0</v>
      </c>
      <c r="BK6" s="35">
        <f t="shared" si="7"/>
        <v>1604.64</v>
      </c>
      <c r="BL6" s="35">
        <f t="shared" si="7"/>
        <v>1217.7</v>
      </c>
      <c r="BM6" s="35">
        <f t="shared" si="7"/>
        <v>1048.23</v>
      </c>
      <c r="BN6" s="35">
        <f t="shared" si="7"/>
        <v>1130.42</v>
      </c>
      <c r="BO6" s="35">
        <f t="shared" si="7"/>
        <v>1245.0999999999999</v>
      </c>
      <c r="BP6" s="34" t="str">
        <f>IF(BP7="","",IF(BP7="-","【-】","【"&amp;SUBSTITUTE(TEXT(BP7,"#,##0.00"),"-","△")&amp;"】"))</f>
        <v>【705.21】</v>
      </c>
      <c r="BQ6" s="35">
        <f>IF(BQ7="",NA(),BQ7)</f>
        <v>92.79</v>
      </c>
      <c r="BR6" s="35">
        <f t="shared" ref="BR6:BZ6" si="8">IF(BR7="",NA(),BR7)</f>
        <v>93.29</v>
      </c>
      <c r="BS6" s="35">
        <f t="shared" si="8"/>
        <v>87.76</v>
      </c>
      <c r="BT6" s="35">
        <f t="shared" si="8"/>
        <v>89.8</v>
      </c>
      <c r="BU6" s="35">
        <f t="shared" si="8"/>
        <v>79.62</v>
      </c>
      <c r="BV6" s="35">
        <f t="shared" si="8"/>
        <v>60.01</v>
      </c>
      <c r="BW6" s="35">
        <f t="shared" si="8"/>
        <v>66.680000000000007</v>
      </c>
      <c r="BX6" s="35">
        <f t="shared" si="8"/>
        <v>78.92</v>
      </c>
      <c r="BY6" s="35">
        <f t="shared" si="8"/>
        <v>74.17</v>
      </c>
      <c r="BZ6" s="35">
        <f t="shared" si="8"/>
        <v>79.77</v>
      </c>
      <c r="CA6" s="34" t="str">
        <f>IF(CA7="","",IF(CA7="-","【-】","【"&amp;SUBSTITUTE(TEXT(CA7,"#,##0.00"),"-","△")&amp;"】"))</f>
        <v>【98.96】</v>
      </c>
      <c r="CB6" s="35">
        <f>IF(CB7="",NA(),CB7)</f>
        <v>150.02000000000001</v>
      </c>
      <c r="CC6" s="35">
        <f t="shared" ref="CC6:CK6" si="9">IF(CC7="",NA(),CC7)</f>
        <v>150.01</v>
      </c>
      <c r="CD6" s="35">
        <f t="shared" si="9"/>
        <v>159.69999999999999</v>
      </c>
      <c r="CE6" s="35">
        <f t="shared" si="9"/>
        <v>154.11000000000001</v>
      </c>
      <c r="CF6" s="35">
        <f t="shared" si="9"/>
        <v>183.66</v>
      </c>
      <c r="CG6" s="35">
        <f t="shared" si="9"/>
        <v>277.67</v>
      </c>
      <c r="CH6" s="35">
        <f t="shared" si="9"/>
        <v>260.11</v>
      </c>
      <c r="CI6" s="35">
        <f t="shared" si="9"/>
        <v>220.31</v>
      </c>
      <c r="CJ6" s="35">
        <f t="shared" si="9"/>
        <v>230.95</v>
      </c>
      <c r="CK6" s="35">
        <f t="shared" si="9"/>
        <v>214.56</v>
      </c>
      <c r="CL6" s="34" t="str">
        <f>IF(CL7="","",IF(CL7="-","【-】","【"&amp;SUBSTITUTE(TEXT(CL7,"#,##0.00"),"-","△")&amp;"】"))</f>
        <v>【134.52】</v>
      </c>
      <c r="CM6" s="35">
        <f>IF(CM7="",NA(),CM7)</f>
        <v>51</v>
      </c>
      <c r="CN6" s="35">
        <f t="shared" ref="CN6:CV6" si="10">IF(CN7="",NA(),CN7)</f>
        <v>52.9</v>
      </c>
      <c r="CO6" s="35">
        <f t="shared" si="10"/>
        <v>61.25</v>
      </c>
      <c r="CP6" s="35">
        <f t="shared" si="10"/>
        <v>53.55</v>
      </c>
      <c r="CQ6" s="35">
        <f t="shared" si="10"/>
        <v>57.65</v>
      </c>
      <c r="CR6" s="35">
        <f t="shared" si="10"/>
        <v>41.28</v>
      </c>
      <c r="CS6" s="35">
        <f t="shared" si="10"/>
        <v>41.45</v>
      </c>
      <c r="CT6" s="35">
        <f t="shared" si="10"/>
        <v>49.68</v>
      </c>
      <c r="CU6" s="35">
        <f t="shared" si="10"/>
        <v>49.27</v>
      </c>
      <c r="CV6" s="35">
        <f t="shared" si="10"/>
        <v>49.47</v>
      </c>
      <c r="CW6" s="34" t="str">
        <f>IF(CW7="","",IF(CW7="-","【-】","【"&amp;SUBSTITUTE(TEXT(CW7,"#,##0.00"),"-","△")&amp;"】"))</f>
        <v>【59.57】</v>
      </c>
      <c r="CX6" s="35">
        <f>IF(CX7="",NA(),CX7)</f>
        <v>69.27</v>
      </c>
      <c r="CY6" s="35">
        <f t="shared" ref="CY6:DG6" si="11">IF(CY7="",NA(),CY7)</f>
        <v>71.41</v>
      </c>
      <c r="CZ6" s="35">
        <f t="shared" si="11"/>
        <v>71.81</v>
      </c>
      <c r="DA6" s="35">
        <f t="shared" si="11"/>
        <v>72.040000000000006</v>
      </c>
      <c r="DB6" s="35">
        <f t="shared" si="11"/>
        <v>73.41</v>
      </c>
      <c r="DC6" s="35">
        <f t="shared" si="11"/>
        <v>61.3</v>
      </c>
      <c r="DD6" s="35">
        <f t="shared" si="11"/>
        <v>64.510000000000005</v>
      </c>
      <c r="DE6" s="35">
        <f t="shared" si="11"/>
        <v>83.35</v>
      </c>
      <c r="DF6" s="35">
        <f t="shared" si="11"/>
        <v>83.16</v>
      </c>
      <c r="DG6" s="35">
        <f t="shared" si="11"/>
        <v>82.06</v>
      </c>
      <c r="DH6" s="34" t="str">
        <f>IF(DH7="","",IF(DH7="-","【-】","【"&amp;SUBSTITUTE(TEXT(DH7,"#,##0.00"),"-","△")&amp;"】"))</f>
        <v>【95.57】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0.19</v>
      </c>
      <c r="EK6" s="35">
        <f t="shared" si="14"/>
        <v>7.0000000000000007E-2</v>
      </c>
      <c r="EL6" s="35">
        <f t="shared" si="14"/>
        <v>0.12</v>
      </c>
      <c r="EM6" s="35">
        <f t="shared" si="14"/>
        <v>0.1</v>
      </c>
      <c r="EN6" s="35">
        <f t="shared" si="14"/>
        <v>0.32</v>
      </c>
      <c r="EO6" s="34" t="str">
        <f>IF(EO7="","",IF(EO7="-","【-】","【"&amp;SUBSTITUTE(TEXT(EO7,"#,##0.00"),"-","△")&amp;"】"))</f>
        <v>【0.30】</v>
      </c>
    </row>
    <row r="7" spans="1:145" s="36" customFormat="1" x14ac:dyDescent="0.2">
      <c r="A7" s="28"/>
      <c r="B7" s="37">
        <v>2020</v>
      </c>
      <c r="C7" s="37">
        <v>454052</v>
      </c>
      <c r="D7" s="37">
        <v>47</v>
      </c>
      <c r="E7" s="37">
        <v>17</v>
      </c>
      <c r="F7" s="37">
        <v>1</v>
      </c>
      <c r="G7" s="37">
        <v>0</v>
      </c>
      <c r="H7" s="37" t="s">
        <v>98</v>
      </c>
      <c r="I7" s="37" t="s">
        <v>99</v>
      </c>
      <c r="J7" s="37" t="s">
        <v>100</v>
      </c>
      <c r="K7" s="37" t="s">
        <v>101</v>
      </c>
      <c r="L7" s="37" t="s">
        <v>102</v>
      </c>
      <c r="M7" s="37" t="s">
        <v>103</v>
      </c>
      <c r="N7" s="38" t="s">
        <v>104</v>
      </c>
      <c r="O7" s="38" t="s">
        <v>105</v>
      </c>
      <c r="P7" s="38">
        <v>22.55</v>
      </c>
      <c r="Q7" s="38">
        <v>79.53</v>
      </c>
      <c r="R7" s="38">
        <v>2700</v>
      </c>
      <c r="S7" s="38">
        <v>15490</v>
      </c>
      <c r="T7" s="38">
        <v>90.12</v>
      </c>
      <c r="U7" s="38">
        <v>171.88</v>
      </c>
      <c r="V7" s="38">
        <v>3475</v>
      </c>
      <c r="W7" s="38">
        <v>1.82</v>
      </c>
      <c r="X7" s="38">
        <v>1909.34</v>
      </c>
      <c r="Y7" s="38">
        <v>93.72</v>
      </c>
      <c r="Z7" s="38">
        <v>90.57</v>
      </c>
      <c r="AA7" s="38">
        <v>94.88</v>
      </c>
      <c r="AB7" s="38">
        <v>95.74</v>
      </c>
      <c r="AC7" s="38">
        <v>90.72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81.540000000000006</v>
      </c>
      <c r="BG7" s="38">
        <v>48.82</v>
      </c>
      <c r="BH7" s="38">
        <v>0</v>
      </c>
      <c r="BI7" s="38">
        <v>0</v>
      </c>
      <c r="BJ7" s="38">
        <v>0</v>
      </c>
      <c r="BK7" s="38">
        <v>1604.64</v>
      </c>
      <c r="BL7" s="38">
        <v>1217.7</v>
      </c>
      <c r="BM7" s="38">
        <v>1048.23</v>
      </c>
      <c r="BN7" s="38">
        <v>1130.42</v>
      </c>
      <c r="BO7" s="38">
        <v>1245.0999999999999</v>
      </c>
      <c r="BP7" s="38">
        <v>705.21</v>
      </c>
      <c r="BQ7" s="38">
        <v>92.79</v>
      </c>
      <c r="BR7" s="38">
        <v>93.29</v>
      </c>
      <c r="BS7" s="38">
        <v>87.76</v>
      </c>
      <c r="BT7" s="38">
        <v>89.8</v>
      </c>
      <c r="BU7" s="38">
        <v>79.62</v>
      </c>
      <c r="BV7" s="38">
        <v>60.01</v>
      </c>
      <c r="BW7" s="38">
        <v>66.680000000000007</v>
      </c>
      <c r="BX7" s="38">
        <v>78.92</v>
      </c>
      <c r="BY7" s="38">
        <v>74.17</v>
      </c>
      <c r="BZ7" s="38">
        <v>79.77</v>
      </c>
      <c r="CA7" s="38">
        <v>98.96</v>
      </c>
      <c r="CB7" s="38">
        <v>150.02000000000001</v>
      </c>
      <c r="CC7" s="38">
        <v>150.01</v>
      </c>
      <c r="CD7" s="38">
        <v>159.69999999999999</v>
      </c>
      <c r="CE7" s="38">
        <v>154.11000000000001</v>
      </c>
      <c r="CF7" s="38">
        <v>183.66</v>
      </c>
      <c r="CG7" s="38">
        <v>277.67</v>
      </c>
      <c r="CH7" s="38">
        <v>260.11</v>
      </c>
      <c r="CI7" s="38">
        <v>220.31</v>
      </c>
      <c r="CJ7" s="38">
        <v>230.95</v>
      </c>
      <c r="CK7" s="38">
        <v>214.56</v>
      </c>
      <c r="CL7" s="38">
        <v>134.52000000000001</v>
      </c>
      <c r="CM7" s="38">
        <v>51</v>
      </c>
      <c r="CN7" s="38">
        <v>52.9</v>
      </c>
      <c r="CO7" s="38">
        <v>61.25</v>
      </c>
      <c r="CP7" s="38">
        <v>53.55</v>
      </c>
      <c r="CQ7" s="38">
        <v>57.65</v>
      </c>
      <c r="CR7" s="38">
        <v>41.28</v>
      </c>
      <c r="CS7" s="38">
        <v>41.45</v>
      </c>
      <c r="CT7" s="38">
        <v>49.68</v>
      </c>
      <c r="CU7" s="38">
        <v>49.27</v>
      </c>
      <c r="CV7" s="38">
        <v>49.47</v>
      </c>
      <c r="CW7" s="38">
        <v>59.57</v>
      </c>
      <c r="CX7" s="38">
        <v>69.27</v>
      </c>
      <c r="CY7" s="38">
        <v>71.41</v>
      </c>
      <c r="CZ7" s="38">
        <v>71.81</v>
      </c>
      <c r="DA7" s="38">
        <v>72.040000000000006</v>
      </c>
      <c r="DB7" s="38">
        <v>73.41</v>
      </c>
      <c r="DC7" s="38">
        <v>61.3</v>
      </c>
      <c r="DD7" s="38">
        <v>64.510000000000005</v>
      </c>
      <c r="DE7" s="38">
        <v>83.35</v>
      </c>
      <c r="DF7" s="38">
        <v>83.16</v>
      </c>
      <c r="DG7" s="38">
        <v>82.06</v>
      </c>
      <c r="DH7" s="38">
        <v>95.57</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0.19</v>
      </c>
      <c r="EK7" s="38">
        <v>7.0000000000000007E-2</v>
      </c>
      <c r="EL7" s="38">
        <v>0.12</v>
      </c>
      <c r="EM7" s="38">
        <v>0.1</v>
      </c>
      <c r="EN7" s="38">
        <v>0.32</v>
      </c>
      <c r="EO7" s="38">
        <v>0.3</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2">
      <c r="B11">
        <v>4</v>
      </c>
      <c r="C11">
        <v>3</v>
      </c>
      <c r="D11">
        <v>2</v>
      </c>
      <c r="E11">
        <v>1</v>
      </c>
      <c r="F11">
        <v>0</v>
      </c>
      <c r="G11" t="s">
        <v>111</v>
      </c>
    </row>
    <row r="12" spans="1:145" x14ac:dyDescent="0.2">
      <c r="B12">
        <v>1</v>
      </c>
      <c r="C12">
        <v>1</v>
      </c>
      <c r="D12">
        <v>1</v>
      </c>
      <c r="E12">
        <v>1</v>
      </c>
      <c r="F12">
        <v>2</v>
      </c>
      <c r="G12" t="s">
        <v>112</v>
      </c>
    </row>
    <row r="13" spans="1:145" x14ac:dyDescent="0.2">
      <c r="B13" t="s">
        <v>113</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2021-12-03T07:47:17Z</dcterms:created>
  <dcterms:modified xsi:type="dcterms:W3CDTF">2022-02-21T04:57:07Z</dcterms:modified>
  <cp:category/>
</cp:coreProperties>
</file>