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1簡易水道事業\"/>
    </mc:Choice>
  </mc:AlternateContent>
  <xr:revisionPtr revIDLastSave="0" documentId="13_ncr:1_{C706E2A4-FDF6-4F46-B375-CACD24513575}" xr6:coauthVersionLast="47" xr6:coauthVersionMax="47" xr10:uidLastSave="{00000000-0000-0000-0000-000000000000}"/>
  <workbookProtection workbookAlgorithmName="SHA-512" workbookHashValue="12QiDAKYl+va7p07Q0PPg61FJRjE+aS1eogtp68O6rTBelvHf7qAmVSywXynm1B8KTDQ+VRoJlv6feEK9Mpexg==" workbookSaltValue="Njlu9XRuv+rM18maHVfCg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BB10" i="4"/>
  <c r="AL10" i="4"/>
  <c r="W10" i="4"/>
  <c r="P10" i="4"/>
  <c r="BB8" i="4"/>
  <c r="AT8" i="4"/>
  <c r="AD8" i="4"/>
  <c r="W8" i="4"/>
  <c r="P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<sst xmlns="http://schemas.openxmlformats.org/spreadsheetml/2006/main" count="233" uniqueCount="116">
  <si>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</si>
  <si>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</si>
  <si>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</si>
  <si>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</si>
  <si>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</si>
  <si>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</si>
  <si>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</si>
  <si>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</si>
  <si>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</si>
  <si>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</si>
  <si>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</si>
  <si>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</si>
  <si>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</si>
  <si>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</si>
  <si>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</si>
  <si>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</si>
  <si>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</si>
  <si>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</si>
  <si>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</si>
  <si>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</si>
  <si>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</si>
  <si>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</si>
  <si>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</si>
  <si>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</si>
  <si>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</si>
  <si>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</si>
  <si>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</si>
  <si>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</si>
  <si>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</si>
  <si>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</si>
  <si>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</si>
  <si>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</si>
  <si>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</si>
  <si>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</si>
  <si>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</si>
  <si>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</si>
  <si>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</si>
  <si>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</si>
  <si>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</si>
  <si>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</si>
  <si>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</si>
  <si>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</si>
  <si>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</si>
  <si>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</si>
  <si>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</si>
  <si>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</si>
  <si>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</si>
  <si>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</si>
  <si>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</si>
  <si>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</si>
  <si>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</si>
  <si>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</si>
  <si>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</si>
  <si>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</si>
  <si>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</si>
  <si>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</si>
  <si>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</si>
  <si>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</si>
  <si>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</si>
  <si>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</si>
  <si>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</si>
  <si>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</si>
  <si>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</si>
  <si>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</si>
  <si>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</si>
  <si>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</si>
  <si>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</si>
  <si>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</si>
  <si>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</si>
  <si>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</si>
  <si>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</si>
  <si>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</si>
  <si>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</si>
  <si>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</si>
  <si>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</si>
  <si>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</si>
  <si>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</si>
  <si>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</si>
  <si>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</si>
  <si>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</si>
  <si>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</si>
  <si>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</si>
  <si>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</si>
  <si>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</si>
  <si>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</si>
  <si>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</si>
  <si>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</si>
  <si>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</si>
  <si>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</si>
  <si>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</si>
  <si>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</si>
  <si>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</si>
  <si>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</si>
  <si>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</si>
  <si>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</si>
  <si>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</si>
  <si>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</si>
  <si>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</si>
  <si>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</si>
  <si>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</si>
  <si>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</si>
  <si>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</si>
  <si>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</si>
  <si>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</si>
  <si>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</si>
  <si>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</si>
  <si>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</si>
  <si>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</si>
  <si>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</si>
  <si>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</si>
  <si>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</si>
  <si>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</si>
  <si>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</si>
  <si>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9"/>
        <color theme="1"/>
        <rFont val="ＭＳ ゴシック"/>
        <family val="3"/>
        <charset val="128"/>
      </rPr>
      <t xml:space="preserve">老朽化している管路、浄水場について平成２３年度から平成２９年度にかけて計画的に更新を行っており耐震性等は大幅に上昇している。大規模な更新事業の終了により現在、簡易水道事業は維持管理主体の運営となっているが、旧組合営区域については管路の敷設年度を把握できていない区域がある。維持管理に支障をきたす可能性が高いため、今後把握に努めたい。 また、今後とも組合営水道の公営化を予定しているため、施設及び管路の更新等を計画的に実施したい。             </t>
    </r>
    <r>
      <rPr>
        <sz val="11"/>
        <color theme="1"/>
        <rFont val="ＭＳ ゴシック"/>
        <family val="3"/>
        <charset val="128"/>
      </rPr>
      <t xml:space="preserve">
</t>
    </r>
    <rPh sb="26" eb="28">
      <t>ヘイセイ</t>
    </rPh>
    <rPh sb="63" eb="66">
      <t>ダイキボ</t>
    </rPh>
    <rPh sb="67" eb="69">
      <t>コウシン</t>
    </rPh>
    <rPh sb="69" eb="71">
      <t>ジギョウ</t>
    </rPh>
    <rPh sb="72" eb="74">
      <t>シュウリョウ</t>
    </rPh>
    <rPh sb="77" eb="79">
      <t>ゲンザイ</t>
    </rPh>
    <rPh sb="80" eb="82">
      <t>カンイ</t>
    </rPh>
    <rPh sb="82" eb="84">
      <t>スイドウ</t>
    </rPh>
    <rPh sb="84" eb="86">
      <t>ジギョウ</t>
    </rPh>
    <rPh sb="87" eb="89">
      <t>イジ</t>
    </rPh>
    <rPh sb="89" eb="91">
      <t>カンリ</t>
    </rPh>
    <rPh sb="91" eb="93">
      <t>シュタイ</t>
    </rPh>
    <rPh sb="94" eb="96">
      <t>ウンエイ</t>
    </rPh>
    <rPh sb="137" eb="139">
      <t>イジ</t>
    </rPh>
    <rPh sb="139" eb="141">
      <t>カンリ</t>
    </rPh>
    <rPh sb="142" eb="144">
      <t>シショウ</t>
    </rPh>
    <rPh sb="148" eb="151">
      <t>カノウセイ</t>
    </rPh>
    <rPh sb="152" eb="153">
      <t>タカ</t>
    </rPh>
    <rPh sb="171" eb="173">
      <t>コンゴ</t>
    </rPh>
    <rPh sb="175" eb="177">
      <t>クミアイ</t>
    </rPh>
    <rPh sb="177" eb="178">
      <t>エイ</t>
    </rPh>
    <rPh sb="178" eb="180">
      <t>スイドウ</t>
    </rPh>
    <rPh sb="181" eb="184">
      <t>コウエイカ</t>
    </rPh>
    <rPh sb="185" eb="187">
      <t>ヨテイ</t>
    </rPh>
    <rPh sb="194" eb="196">
      <t>シセツ</t>
    </rPh>
    <rPh sb="196" eb="197">
      <t>オヨ</t>
    </rPh>
    <rPh sb="198" eb="200">
      <t>カンロ</t>
    </rPh>
    <rPh sb="201" eb="203">
      <t>コウシン</t>
    </rPh>
    <rPh sb="203" eb="204">
      <t>トウ</t>
    </rPh>
    <rPh sb="205" eb="208">
      <t>ケイカクテキ</t>
    </rPh>
    <rPh sb="209" eb="211">
      <t>ジッシ</t>
    </rPh>
    <phoneticPr fontId="4"/>
  </si>
  <si>
    <t xml:space="preserve">①．収益的収支比率
　平成２９年度から引き続き収支比率が類似団体平均を下回っている。これは平成２３年度から実施した施設等更新で償還金額が上昇したものに起因する。償還がピークとなる令和４年度まではこの傾向が続くと予測される。
④．企業債残高対給水収益比率
　平成３０年度までに管路の更新を行ったため地方債残高が上昇した。給水収益は人口減少に伴い減少する傾向にあるので、高水準は償還ピークとなる令和４年度まで続き、令和１１年度の償還終了までに徐々に低下すると予想される。維持管理費縮減を意識して事業運営を行いたい。
⑤．料金回収率
　地方債償還に圧迫され平成２９年度より引き続き低い水準で推移している。現状（令和２年度決算）では給水原価が６４３円、供給単価が１５４円という状況であるが、本村水道事業は公共福祉事業の側面が強く、安易な料金値上げ等は実施できないという状況にある。
⑥．給水原価
　料金回収率と同じく償還額増加に伴い引き続き原価が高騰している。令和４年からの償還ピーク終了まで継続して維持管理費の縮減に努めたい。
⑦．施設利用率　
　平成２７年度に大きく上昇している施設利用率についてだが、これは計測機器更新、管路更新等により配水量を正確に把握できるようになったことによる。平成２８年度から平成３０年度にかけては利用率が９０％半ばで推移している。過去３年間から判断し施設利用率は適正であると判断し今後とも維持管理に努めたい。
⑧.有収水量
平成２７年度の機器更新により正確な配水量を測定することにより一時的に大きく有収率が減少したものの、平成２８、２９年にかけての管路更新により漏水が大幅に減少し類似団体よりも高い水準の有収率を保っている。令和２年度は令和元年度に比べ０．６％程度有収水量が増加しているが、これは新型コロナウイルス感染症流行に伴う在宅時間の増加に伴うものであると考えられる。しかしながら今後とも人口減等に伴い減少傾向は続くと思われるので、適切な漏水対策等を実施し有収率の向上に努めたい。
</t>
    <rPh sb="11" eb="13">
      <t>ヘイセイ</t>
    </rPh>
    <rPh sb="152" eb="154">
      <t>ザンダカ</t>
    </rPh>
    <rPh sb="277" eb="279">
      <t>ヘイセイ</t>
    </rPh>
    <rPh sb="304" eb="306">
      <t>レイワ</t>
    </rPh>
    <rPh sb="307" eb="308">
      <t>ネン</t>
    </rPh>
    <rPh sb="707" eb="709">
      <t>ルイジ</t>
    </rPh>
    <rPh sb="709" eb="711">
      <t>ダンタイ</t>
    </rPh>
    <rPh sb="719" eb="722">
      <t>ユウシュウリツ</t>
    </rPh>
    <rPh sb="723" eb="724">
      <t>タモ</t>
    </rPh>
    <rPh sb="729" eb="731">
      <t>レイワ</t>
    </rPh>
    <rPh sb="732" eb="734">
      <t>ネンド</t>
    </rPh>
    <rPh sb="735" eb="737">
      <t>レイワ</t>
    </rPh>
    <rPh sb="737" eb="739">
      <t>ガンネン</t>
    </rPh>
    <rPh sb="739" eb="740">
      <t>ド</t>
    </rPh>
    <rPh sb="741" eb="742">
      <t>クラ</t>
    </rPh>
    <rPh sb="747" eb="749">
      <t>テイド</t>
    </rPh>
    <rPh sb="749" eb="751">
      <t>ユウシュウ</t>
    </rPh>
    <rPh sb="751" eb="753">
      <t>スイリョウ</t>
    </rPh>
    <rPh sb="754" eb="756">
      <t>ゾウカ</t>
    </rPh>
    <rPh sb="765" eb="767">
      <t>シンガタ</t>
    </rPh>
    <rPh sb="774" eb="777">
      <t>カンセンショウ</t>
    </rPh>
    <rPh sb="777" eb="779">
      <t>リュウコウ</t>
    </rPh>
    <rPh sb="780" eb="781">
      <t>トモナ</t>
    </rPh>
    <rPh sb="782" eb="784">
      <t>ザイタク</t>
    </rPh>
    <rPh sb="784" eb="786">
      <t>ジカン</t>
    </rPh>
    <rPh sb="787" eb="789">
      <t>ゾウカ</t>
    </rPh>
    <rPh sb="790" eb="791">
      <t>トモナ</t>
    </rPh>
    <rPh sb="798" eb="799">
      <t>カンガ</t>
    </rPh>
    <rPh sb="810" eb="812">
      <t>コンゴ</t>
    </rPh>
    <rPh sb="814" eb="816">
      <t>ジンコウ</t>
    </rPh>
    <rPh sb="816" eb="817">
      <t>ゲン</t>
    </rPh>
    <rPh sb="817" eb="818">
      <t>トウ</t>
    </rPh>
    <rPh sb="819" eb="820">
      <t>トモナ</t>
    </rPh>
    <phoneticPr fontId="4"/>
  </si>
  <si>
    <r>
      <t>　</t>
    </r>
    <r>
      <rPr>
        <sz val="9"/>
        <color theme="1"/>
        <rFont val="ＭＳ ゴシック"/>
        <family val="3"/>
        <charset val="128"/>
      </rPr>
      <t xml:space="preserve">本村は緩速ろ過方式を採用し自然流下方式で配水しているため動力費や機器修繕費用を低い水準に抑え、維持管理費用の削減に努めているが地方債償還金の返済がピークを迎え、経営を大きく圧迫している。本村の簡易水道事業は小規模で運営基盤が脆弱なため使用料収入のみで経営することが極めて難しいが、策定した経営戦略の内容等を注視し今後ともコスト縮減を意識した運営を行い、安全で安定した水道水供給を行い住民の生活環境向上に寄与したい。             </t>
    </r>
    <r>
      <rPr>
        <sz val="11"/>
        <color theme="1"/>
        <rFont val="ＭＳ ゴシック"/>
        <family val="3"/>
        <charset val="128"/>
      </rPr>
      <t xml:space="preserve">
</t>
    </r>
    <rPh sb="133" eb="134">
      <t>キワ</t>
    </rPh>
    <rPh sb="141" eb="143">
      <t>サクテイ</t>
    </rPh>
    <rPh sb="145" eb="147">
      <t>ケイエイ</t>
    </rPh>
    <rPh sb="147" eb="149">
      <t>センリャク</t>
    </rPh>
    <rPh sb="150" eb="152">
      <t>ナイヨウ</t>
    </rPh>
    <rPh sb="152" eb="153">
      <t>トウ</t>
    </rPh>
    <rPh sb="154" eb="156">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</si>
</sst>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6.47</c:v>
                </c:pt>
                <c:pt idx="1">
                  <c:v>12.19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F95-488E-A1BD-E5EC304FF51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CF95-488E-A1BD-E5EC304FF51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94.21</c:v>
                </c:pt>
                <c:pt idx="1">
                  <c:v>92.75</c:v>
                </c:pt>
                <c:pt idx="2">
                  <c:v>96.96</c:v>
                </c:pt>
                <c:pt idx="3">
                  <c:v>99.73</c:v>
                </c:pt>
                <c:pt idx="4">
                  <c:v>99.62</c:v>
                </c:pt>
              </c:numCache>
            </c:numRef>
          </c:val>
          <c:extLst>
            <c:ext xmlns:c16="http://schemas.microsoft.com/office/drawing/2014/chart" uri="{C3380CC4-5D6E-409C-BE32-E72D297353CC}">
              <c16:uniqueId val="{00000000-13FE-4DA8-B891-AF039B89195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13FE-4DA8-B891-AF039B89195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90.15</c:v>
                </c:pt>
                <c:pt idx="1">
                  <c:v>94.29</c:v>
                </c:pt>
                <c:pt idx="2">
                  <c:v>88.55</c:v>
                </c:pt>
                <c:pt idx="3">
                  <c:v>86.02</c:v>
                </c:pt>
                <c:pt idx="4">
                  <c:v>86.6</c:v>
                </c:pt>
              </c:numCache>
            </c:numRef>
          </c:val>
          <c:extLst>
            <c:ext xmlns:c16="http://schemas.microsoft.com/office/drawing/2014/chart" uri="{C3380CC4-5D6E-409C-BE32-E72D297353CC}">
              <c16:uniqueId val="{00000000-0596-477B-8B48-3D4F9B52846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0596-477B-8B48-3D4F9B52846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73.61</c:v>
                </c:pt>
                <c:pt idx="1">
                  <c:v>50.94</c:v>
                </c:pt>
                <c:pt idx="2">
                  <c:v>40.51</c:v>
                </c:pt>
                <c:pt idx="3">
                  <c:v>42.7</c:v>
                </c:pt>
                <c:pt idx="4">
                  <c:v>39.08</c:v>
                </c:pt>
              </c:numCache>
            </c:numRef>
          </c:val>
          <c:extLst>
            <c:ext xmlns:c16="http://schemas.microsoft.com/office/drawing/2014/chart" uri="{C3380CC4-5D6E-409C-BE32-E72D297353CC}">
              <c16:uniqueId val="{00000000-AE9F-479E-AEB9-739862C7390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AE9F-479E-AEB9-739862C7390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5C-418F-81B0-3DAE96A3DF2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5C-418F-81B0-3DAE96A3DF2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90-4346-ACCC-1CD3E35D7E3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90-4346-ACCC-1CD3E35D7E3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9B-4488-89D3-C7B3B362024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9B-4488-89D3-C7B3B362024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F6-4F20-AE33-56FC592B407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F6-4F20-AE33-56FC592B407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2994.85</c:v>
                </c:pt>
                <c:pt idx="1">
                  <c:v>3313.86</c:v>
                </c:pt>
                <c:pt idx="2">
                  <c:v>3146.6</c:v>
                </c:pt>
                <c:pt idx="3">
                  <c:v>2842.25</c:v>
                </c:pt>
                <c:pt idx="4">
                  <c:v>2479.8200000000002</c:v>
                </c:pt>
              </c:numCache>
            </c:numRef>
          </c:val>
          <c:extLst>
            <c:ext xmlns:c16="http://schemas.microsoft.com/office/drawing/2014/chart" uri="{C3380CC4-5D6E-409C-BE32-E72D297353CC}">
              <c16:uniqueId val="{00000000-B4EF-4011-8C2C-D393FD0D94C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B4EF-4011-8C2C-D393FD0D94C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46.08</c:v>
                </c:pt>
                <c:pt idx="1">
                  <c:v>32.71</c:v>
                </c:pt>
                <c:pt idx="2">
                  <c:v>24.6</c:v>
                </c:pt>
                <c:pt idx="3">
                  <c:v>24.18</c:v>
                </c:pt>
                <c:pt idx="4">
                  <c:v>23.95</c:v>
                </c:pt>
              </c:numCache>
            </c:numRef>
          </c:val>
          <c:extLst>
            <c:ext xmlns:c16="http://schemas.microsoft.com/office/drawing/2014/chart" uri="{C3380CC4-5D6E-409C-BE32-E72D297353CC}">
              <c16:uniqueId val="{00000000-8841-46BB-9A0D-9392C669C54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8841-46BB-9A0D-9392C669C54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323.32</c:v>
                </c:pt>
                <c:pt idx="1">
                  <c:v>460.07</c:v>
                </c:pt>
                <c:pt idx="2">
                  <c:v>609.41999999999996</c:v>
                </c:pt>
                <c:pt idx="3">
                  <c:v>621.82000000000005</c:v>
                </c:pt>
                <c:pt idx="4">
                  <c:v>643.96</c:v>
                </c:pt>
              </c:numCache>
            </c:numRef>
          </c:val>
          <c:extLst>
            <c:ext xmlns:c16="http://schemas.microsoft.com/office/drawing/2014/chart" uri="{C3380CC4-5D6E-409C-BE32-E72D297353CC}">
              <c16:uniqueId val="{00000000-303D-47BF-8ED7-1DF2DBA3B0A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303D-47BF-8ED7-1DF2DBA3B0A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宮崎県　西米良村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8" t="s">
        <v>1</v>
      </c>
      <c r="C7" s="78"/>
      <c r="D7" s="78"/>
      <c r="E7" s="78"/>
      <c r="F7" s="78"/>
      <c r="G7" s="78"/>
      <c r="H7" s="78"/>
      <c r="I7" s="78" t="s">
        <v>2</v>
      </c>
      <c r="J7" s="78"/>
      <c r="K7" s="78"/>
      <c r="L7" s="78"/>
      <c r="M7" s="78"/>
      <c r="N7" s="78"/>
      <c r="O7" s="78"/>
      <c r="P7" s="78" t="s">
        <v>3</v>
      </c>
      <c r="Q7" s="78"/>
      <c r="R7" s="78"/>
      <c r="S7" s="78"/>
      <c r="T7" s="78"/>
      <c r="U7" s="78"/>
      <c r="V7" s="78"/>
      <c r="W7" s="78" t="s">
        <v>4</v>
      </c>
      <c r="X7" s="78"/>
      <c r="Y7" s="78"/>
      <c r="Z7" s="78"/>
      <c r="AA7" s="78"/>
      <c r="AB7" s="78"/>
      <c r="AC7" s="78"/>
      <c r="AD7" s="78" t="s">
        <v>5</v>
      </c>
      <c r="AE7" s="78"/>
      <c r="AF7" s="78"/>
      <c r="AG7" s="78"/>
      <c r="AH7" s="78"/>
      <c r="AI7" s="78"/>
      <c r="AJ7" s="78"/>
      <c r="AK7" s="2"/>
      <c r="AL7" s="78" t="s">
        <v>6</v>
      </c>
      <c r="AM7" s="78"/>
      <c r="AN7" s="78"/>
      <c r="AO7" s="78"/>
      <c r="AP7" s="78"/>
      <c r="AQ7" s="78"/>
      <c r="AR7" s="78"/>
      <c r="AS7" s="78"/>
      <c r="AT7" s="78" t="s">
        <v>7</v>
      </c>
      <c r="AU7" s="78"/>
      <c r="AV7" s="78"/>
      <c r="AW7" s="78"/>
      <c r="AX7" s="78"/>
      <c r="AY7" s="78"/>
      <c r="AZ7" s="78"/>
      <c r="BA7" s="78"/>
      <c r="BB7" s="78" t="s">
        <v>8</v>
      </c>
      <c r="BC7" s="78"/>
      <c r="BD7" s="78"/>
      <c r="BE7" s="78"/>
      <c r="BF7" s="78"/>
      <c r="BG7" s="78"/>
      <c r="BH7" s="78"/>
      <c r="BI7" s="78"/>
      <c r="BJ7" s="3"/>
      <c r="BK7" s="3"/>
      <c r="BL7" s="4" t="s">
        <v>9</v>
      </c>
      <c r="BM7" s="5"/>
      <c r="BN7" s="5"/>
      <c r="BO7" s="5"/>
      <c r="BP7" s="5"/>
      <c r="BQ7" s="5"/>
      <c r="BR7" s="5"/>
      <c r="BS7" s="5"/>
      <c r="BT7" s="5"/>
      <c r="BU7" s="5"/>
      <c r="BV7" s="5"/>
      <c r="BW7" s="5"/>
      <c r="BX7" s="5"/>
      <c r="BY7" s="6"/>
    </row>
    <row r="8" spans="1:78" ht="18.75" customHeight="1" x14ac:dyDescent="0.2">
      <c r="A8" s="2"/>
      <c r="B8" s="79" t="str">
        <f>データ!$I$6</f>
        <v>法非適用</v>
      </c>
      <c r="C8" s="79"/>
      <c r="D8" s="79"/>
      <c r="E8" s="79"/>
      <c r="F8" s="79"/>
      <c r="G8" s="79"/>
      <c r="H8" s="79"/>
      <c r="I8" s="79" t="str">
        <f>データ!$J$6</f>
        <v>水道事業</v>
      </c>
      <c r="J8" s="79"/>
      <c r="K8" s="79"/>
      <c r="L8" s="79"/>
      <c r="M8" s="79"/>
      <c r="N8" s="79"/>
      <c r="O8" s="79"/>
      <c r="P8" s="79" t="str">
        <f>データ!$K$6</f>
        <v>簡易水道事業</v>
      </c>
      <c r="Q8" s="79"/>
      <c r="R8" s="79"/>
      <c r="S8" s="79"/>
      <c r="T8" s="79"/>
      <c r="U8" s="79"/>
      <c r="V8" s="79"/>
      <c r="W8" s="79" t="str">
        <f>データ!$L$6</f>
        <v>D4</v>
      </c>
      <c r="X8" s="79"/>
      <c r="Y8" s="79"/>
      <c r="Z8" s="79"/>
      <c r="AA8" s="79"/>
      <c r="AB8" s="79"/>
      <c r="AC8" s="79"/>
      <c r="AD8" s="79" t="str">
        <f>データ!$M$6</f>
        <v>非設置</v>
      </c>
      <c r="AE8" s="79"/>
      <c r="AF8" s="79"/>
      <c r="AG8" s="79"/>
      <c r="AH8" s="79"/>
      <c r="AI8" s="79"/>
      <c r="AJ8" s="79"/>
      <c r="AK8" s="2"/>
      <c r="AL8" s="73">
        <f>データ!$R$6</f>
        <v>1102</v>
      </c>
      <c r="AM8" s="73"/>
      <c r="AN8" s="73"/>
      <c r="AO8" s="73"/>
      <c r="AP8" s="73"/>
      <c r="AQ8" s="73"/>
      <c r="AR8" s="73"/>
      <c r="AS8" s="73"/>
      <c r="AT8" s="72">
        <f>データ!$S$6</f>
        <v>271.51</v>
      </c>
      <c r="AU8" s="72"/>
      <c r="AV8" s="72"/>
      <c r="AW8" s="72"/>
      <c r="AX8" s="72"/>
      <c r="AY8" s="72"/>
      <c r="AZ8" s="72"/>
      <c r="BA8" s="72"/>
      <c r="BB8" s="72">
        <f>データ!$T$6</f>
        <v>4.0599999999999996</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2">
      <c r="A9" s="2"/>
      <c r="B9" s="78" t="s">
        <v>12</v>
      </c>
      <c r="C9" s="78"/>
      <c r="D9" s="78"/>
      <c r="E9" s="78"/>
      <c r="F9" s="78"/>
      <c r="G9" s="78"/>
      <c r="H9" s="78"/>
      <c r="I9" s="78" t="s">
        <v>13</v>
      </c>
      <c r="J9" s="78"/>
      <c r="K9" s="78"/>
      <c r="L9" s="78"/>
      <c r="M9" s="78"/>
      <c r="N9" s="78"/>
      <c r="O9" s="78"/>
      <c r="P9" s="78" t="s">
        <v>14</v>
      </c>
      <c r="Q9" s="78"/>
      <c r="R9" s="78"/>
      <c r="S9" s="78"/>
      <c r="T9" s="78"/>
      <c r="U9" s="78"/>
      <c r="V9" s="78"/>
      <c r="W9" s="78" t="s">
        <v>15</v>
      </c>
      <c r="X9" s="78"/>
      <c r="Y9" s="78"/>
      <c r="Z9" s="78"/>
      <c r="AA9" s="78"/>
      <c r="AB9" s="78"/>
      <c r="AC9" s="78"/>
      <c r="AD9" s="2"/>
      <c r="AE9" s="2"/>
      <c r="AF9" s="2"/>
      <c r="AG9" s="2"/>
      <c r="AH9" s="3"/>
      <c r="AI9" s="2"/>
      <c r="AJ9" s="2"/>
      <c r="AK9" s="2"/>
      <c r="AL9" s="78" t="s">
        <v>16</v>
      </c>
      <c r="AM9" s="78"/>
      <c r="AN9" s="78"/>
      <c r="AO9" s="78"/>
      <c r="AP9" s="78"/>
      <c r="AQ9" s="78"/>
      <c r="AR9" s="78"/>
      <c r="AS9" s="78"/>
      <c r="AT9" s="78" t="s">
        <v>17</v>
      </c>
      <c r="AU9" s="78"/>
      <c r="AV9" s="78"/>
      <c r="AW9" s="78"/>
      <c r="AX9" s="78"/>
      <c r="AY9" s="78"/>
      <c r="AZ9" s="78"/>
      <c r="BA9" s="78"/>
      <c r="BB9" s="78" t="s">
        <v>18</v>
      </c>
      <c r="BC9" s="78"/>
      <c r="BD9" s="78"/>
      <c r="BE9" s="78"/>
      <c r="BF9" s="78"/>
      <c r="BG9" s="78"/>
      <c r="BH9" s="78"/>
      <c r="BI9" s="78"/>
      <c r="BJ9" s="3"/>
      <c r="BK9" s="3"/>
      <c r="BL9" s="70" t="s">
        <v>19</v>
      </c>
      <c r="BM9" s="71"/>
      <c r="BN9" s="10" t="s">
        <v>20</v>
      </c>
      <c r="BO9" s="11"/>
      <c r="BP9" s="11"/>
      <c r="BQ9" s="11"/>
      <c r="BR9" s="11"/>
      <c r="BS9" s="11"/>
      <c r="BT9" s="11"/>
      <c r="BU9" s="11"/>
      <c r="BV9" s="11"/>
      <c r="BW9" s="11"/>
      <c r="BX9" s="11"/>
      <c r="BY9" s="12"/>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64.97</v>
      </c>
      <c r="Q10" s="72"/>
      <c r="R10" s="72"/>
      <c r="S10" s="72"/>
      <c r="T10" s="72"/>
      <c r="U10" s="72"/>
      <c r="V10" s="72"/>
      <c r="W10" s="73">
        <f>データ!$Q$6</f>
        <v>2255</v>
      </c>
      <c r="X10" s="73"/>
      <c r="Y10" s="73"/>
      <c r="Z10" s="73"/>
      <c r="AA10" s="73"/>
      <c r="AB10" s="73"/>
      <c r="AC10" s="73"/>
      <c r="AD10" s="2"/>
      <c r="AE10" s="2"/>
      <c r="AF10" s="2"/>
      <c r="AG10" s="2"/>
      <c r="AH10" s="2"/>
      <c r="AI10" s="2"/>
      <c r="AJ10" s="2"/>
      <c r="AK10" s="2"/>
      <c r="AL10" s="73">
        <f>データ!$U$6</f>
        <v>703</v>
      </c>
      <c r="AM10" s="73"/>
      <c r="AN10" s="73"/>
      <c r="AO10" s="73"/>
      <c r="AP10" s="73"/>
      <c r="AQ10" s="73"/>
      <c r="AR10" s="73"/>
      <c r="AS10" s="73"/>
      <c r="AT10" s="72">
        <f>データ!$V$6</f>
        <v>1.25</v>
      </c>
      <c r="AU10" s="72"/>
      <c r="AV10" s="72"/>
      <c r="AW10" s="72"/>
      <c r="AX10" s="72"/>
      <c r="AY10" s="72"/>
      <c r="AZ10" s="72"/>
      <c r="BA10" s="72"/>
      <c r="BB10" s="72">
        <f>データ!$W$6</f>
        <v>562.4</v>
      </c>
      <c r="BC10" s="72"/>
      <c r="BD10" s="72"/>
      <c r="BE10" s="72"/>
      <c r="BF10" s="72"/>
      <c r="BG10" s="72"/>
      <c r="BH10" s="72"/>
      <c r="BI10" s="72"/>
      <c r="BJ10" s="2"/>
      <c r="BK10" s="2"/>
      <c r="BL10" s="74" t="s">
        <v>21</v>
      </c>
      <c r="BM10" s="75"/>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114</v>
      </c>
      <c r="BM16" s="65"/>
      <c r="BN16" s="65"/>
      <c r="BO16" s="65"/>
      <c r="BP16" s="65"/>
      <c r="BQ16" s="65"/>
      <c r="BR16" s="65"/>
      <c r="BS16" s="65"/>
      <c r="BT16" s="65"/>
      <c r="BU16" s="65"/>
      <c r="BV16" s="65"/>
      <c r="BW16" s="65"/>
      <c r="BX16" s="65"/>
      <c r="BY16" s="65"/>
      <c r="BZ16" s="6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5KEMEOh7Rkyowry4VeBHggDeLr6hG0oYyHaAiOF3KjGwYfUs6VHSx+lt3Udr8GNmdXTkroMuKrYZYq72WdPRBw==" saltValue="sLUfi54tkNFE8T9K8KkAH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44</v>
      </c>
      <c r="B3" s="30" t="s">
        <v>45</v>
      </c>
      <c r="C3" s="30" t="s">
        <v>46</v>
      </c>
      <c r="D3" s="30" t="s">
        <v>47</v>
      </c>
      <c r="E3" s="30" t="s">
        <v>48</v>
      </c>
      <c r="F3" s="30" t="s">
        <v>49</v>
      </c>
      <c r="G3" s="30" t="s">
        <v>50</v>
      </c>
      <c r="H3" s="83" t="s">
        <v>51</v>
      </c>
      <c r="I3" s="84"/>
      <c r="J3" s="84"/>
      <c r="K3" s="84"/>
      <c r="L3" s="84"/>
      <c r="M3" s="84"/>
      <c r="N3" s="84"/>
      <c r="O3" s="84"/>
      <c r="P3" s="84"/>
      <c r="Q3" s="84"/>
      <c r="R3" s="84"/>
      <c r="S3" s="84"/>
      <c r="T3" s="84"/>
      <c r="U3" s="84"/>
      <c r="V3" s="84"/>
      <c r="W3" s="85"/>
      <c r="X3" s="89" t="s">
        <v>52</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29" t="s">
        <v>54</v>
      </c>
      <c r="B4" s="31"/>
      <c r="C4" s="31"/>
      <c r="D4" s="31"/>
      <c r="E4" s="31"/>
      <c r="F4" s="31"/>
      <c r="G4" s="31"/>
      <c r="H4" s="86"/>
      <c r="I4" s="87"/>
      <c r="J4" s="87"/>
      <c r="K4" s="87"/>
      <c r="L4" s="87"/>
      <c r="M4" s="87"/>
      <c r="N4" s="87"/>
      <c r="O4" s="87"/>
      <c r="P4" s="87"/>
      <c r="Q4" s="87"/>
      <c r="R4" s="87"/>
      <c r="S4" s="87"/>
      <c r="T4" s="87"/>
      <c r="U4" s="87"/>
      <c r="V4" s="87"/>
      <c r="W4" s="88"/>
      <c r="X4" s="82" t="s">
        <v>55</v>
      </c>
      <c r="Y4" s="82"/>
      <c r="Z4" s="82"/>
      <c r="AA4" s="82"/>
      <c r="AB4" s="82"/>
      <c r="AC4" s="82"/>
      <c r="AD4" s="82"/>
      <c r="AE4" s="82"/>
      <c r="AF4" s="82"/>
      <c r="AG4" s="82"/>
      <c r="AH4" s="82"/>
      <c r="AI4" s="82" t="s">
        <v>56</v>
      </c>
      <c r="AJ4" s="82"/>
      <c r="AK4" s="82"/>
      <c r="AL4" s="82"/>
      <c r="AM4" s="82"/>
      <c r="AN4" s="82"/>
      <c r="AO4" s="82"/>
      <c r="AP4" s="82"/>
      <c r="AQ4" s="82"/>
      <c r="AR4" s="82"/>
      <c r="AS4" s="82"/>
      <c r="AT4" s="82" t="s">
        <v>57</v>
      </c>
      <c r="AU4" s="82"/>
      <c r="AV4" s="82"/>
      <c r="AW4" s="82"/>
      <c r="AX4" s="82"/>
      <c r="AY4" s="82"/>
      <c r="AZ4" s="82"/>
      <c r="BA4" s="82"/>
      <c r="BB4" s="82"/>
      <c r="BC4" s="82"/>
      <c r="BD4" s="82"/>
      <c r="BE4" s="82" t="s">
        <v>58</v>
      </c>
      <c r="BF4" s="82"/>
      <c r="BG4" s="82"/>
      <c r="BH4" s="82"/>
      <c r="BI4" s="82"/>
      <c r="BJ4" s="82"/>
      <c r="BK4" s="82"/>
      <c r="BL4" s="82"/>
      <c r="BM4" s="82"/>
      <c r="BN4" s="82"/>
      <c r="BO4" s="82"/>
      <c r="BP4" s="82" t="s">
        <v>59</v>
      </c>
      <c r="BQ4" s="82"/>
      <c r="BR4" s="82"/>
      <c r="BS4" s="82"/>
      <c r="BT4" s="82"/>
      <c r="BU4" s="82"/>
      <c r="BV4" s="82"/>
      <c r="BW4" s="82"/>
      <c r="BX4" s="82"/>
      <c r="BY4" s="82"/>
      <c r="BZ4" s="82"/>
      <c r="CA4" s="82" t="s">
        <v>60</v>
      </c>
      <c r="CB4" s="82"/>
      <c r="CC4" s="82"/>
      <c r="CD4" s="82"/>
      <c r="CE4" s="82"/>
      <c r="CF4" s="82"/>
      <c r="CG4" s="82"/>
      <c r="CH4" s="82"/>
      <c r="CI4" s="82"/>
      <c r="CJ4" s="82"/>
      <c r="CK4" s="82"/>
      <c r="CL4" s="82" t="s">
        <v>61</v>
      </c>
      <c r="CM4" s="82"/>
      <c r="CN4" s="82"/>
      <c r="CO4" s="82"/>
      <c r="CP4" s="82"/>
      <c r="CQ4" s="82"/>
      <c r="CR4" s="82"/>
      <c r="CS4" s="82"/>
      <c r="CT4" s="82"/>
      <c r="CU4" s="82"/>
      <c r="CV4" s="82"/>
      <c r="CW4" s="82" t="s">
        <v>62</v>
      </c>
      <c r="CX4" s="82"/>
      <c r="CY4" s="82"/>
      <c r="CZ4" s="82"/>
      <c r="DA4" s="82"/>
      <c r="DB4" s="82"/>
      <c r="DC4" s="82"/>
      <c r="DD4" s="82"/>
      <c r="DE4" s="82"/>
      <c r="DF4" s="82"/>
      <c r="DG4" s="82"/>
      <c r="DH4" s="82" t="s">
        <v>63</v>
      </c>
      <c r="DI4" s="82"/>
      <c r="DJ4" s="82"/>
      <c r="DK4" s="82"/>
      <c r="DL4" s="82"/>
      <c r="DM4" s="82"/>
      <c r="DN4" s="82"/>
      <c r="DO4" s="82"/>
      <c r="DP4" s="82"/>
      <c r="DQ4" s="82"/>
      <c r="DR4" s="82"/>
      <c r="DS4" s="82" t="s">
        <v>64</v>
      </c>
      <c r="DT4" s="82"/>
      <c r="DU4" s="82"/>
      <c r="DV4" s="82"/>
      <c r="DW4" s="82"/>
      <c r="DX4" s="82"/>
      <c r="DY4" s="82"/>
      <c r="DZ4" s="82"/>
      <c r="EA4" s="82"/>
      <c r="EB4" s="82"/>
      <c r="EC4" s="82"/>
      <c r="ED4" s="82" t="s">
        <v>65</v>
      </c>
      <c r="EE4" s="82"/>
      <c r="EF4" s="82"/>
      <c r="EG4" s="82"/>
      <c r="EH4" s="82"/>
      <c r="EI4" s="82"/>
      <c r="EJ4" s="82"/>
      <c r="EK4" s="82"/>
      <c r="EL4" s="82"/>
      <c r="EM4" s="82"/>
      <c r="EN4" s="82"/>
    </row>
    <row r="5" spans="1:144" x14ac:dyDescent="0.2">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2">
      <c r="A6" s="29" t="s">
        <v>94</v>
      </c>
      <c r="B6" s="34">
        <f>B7</f>
        <v>2020</v>
      </c>
      <c r="C6" s="34">
        <f t="shared" ref="C6:W6" si="3">C7</f>
        <v>454036</v>
      </c>
      <c r="D6" s="34">
        <f t="shared" si="3"/>
        <v>47</v>
      </c>
      <c r="E6" s="34">
        <f t="shared" si="3"/>
        <v>1</v>
      </c>
      <c r="F6" s="34">
        <f t="shared" si="3"/>
        <v>0</v>
      </c>
      <c r="G6" s="34">
        <f t="shared" si="3"/>
        <v>0</v>
      </c>
      <c r="H6" s="34" t="str">
        <f t="shared" si="3"/>
        <v>宮崎県　西米良村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64.97</v>
      </c>
      <c r="Q6" s="35">
        <f t="shared" si="3"/>
        <v>2255</v>
      </c>
      <c r="R6" s="35">
        <f t="shared" si="3"/>
        <v>1102</v>
      </c>
      <c r="S6" s="35">
        <f t="shared" si="3"/>
        <v>271.51</v>
      </c>
      <c r="T6" s="35">
        <f t="shared" si="3"/>
        <v>4.0599999999999996</v>
      </c>
      <c r="U6" s="35">
        <f t="shared" si="3"/>
        <v>703</v>
      </c>
      <c r="V6" s="35">
        <f t="shared" si="3"/>
        <v>1.25</v>
      </c>
      <c r="W6" s="35">
        <f t="shared" si="3"/>
        <v>562.4</v>
      </c>
      <c r="X6" s="36">
        <f>IF(X7="",NA(),X7)</f>
        <v>73.61</v>
      </c>
      <c r="Y6" s="36">
        <f t="shared" ref="Y6:AG6" si="4">IF(Y7="",NA(),Y7)</f>
        <v>50.94</v>
      </c>
      <c r="Z6" s="36">
        <f t="shared" si="4"/>
        <v>40.51</v>
      </c>
      <c r="AA6" s="36">
        <f t="shared" si="4"/>
        <v>42.7</v>
      </c>
      <c r="AB6" s="36">
        <f t="shared" si="4"/>
        <v>39.08</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2994.85</v>
      </c>
      <c r="BF6" s="36">
        <f t="shared" ref="BF6:BN6" si="7">IF(BF7="",NA(),BF7)</f>
        <v>3313.86</v>
      </c>
      <c r="BG6" s="36">
        <f t="shared" si="7"/>
        <v>3146.6</v>
      </c>
      <c r="BH6" s="36">
        <f t="shared" si="7"/>
        <v>2842.25</v>
      </c>
      <c r="BI6" s="36">
        <f t="shared" si="7"/>
        <v>2479.8200000000002</v>
      </c>
      <c r="BJ6" s="36">
        <f t="shared" si="7"/>
        <v>1595.62</v>
      </c>
      <c r="BK6" s="36">
        <f t="shared" si="7"/>
        <v>1302.33</v>
      </c>
      <c r="BL6" s="36">
        <f t="shared" si="7"/>
        <v>1274.21</v>
      </c>
      <c r="BM6" s="36">
        <f t="shared" si="7"/>
        <v>1183.92</v>
      </c>
      <c r="BN6" s="36">
        <f t="shared" si="7"/>
        <v>1128.72</v>
      </c>
      <c r="BO6" s="35" t="str">
        <f>IF(BO7="","",IF(BO7="-","【-】","【"&amp;SUBSTITUTE(TEXT(BO7,"#,##0.00"),"-","△")&amp;"】"))</f>
        <v>【949.15】</v>
      </c>
      <c r="BP6" s="36">
        <f>IF(BP7="",NA(),BP7)</f>
        <v>46.08</v>
      </c>
      <c r="BQ6" s="36">
        <f t="shared" ref="BQ6:BY6" si="8">IF(BQ7="",NA(),BQ7)</f>
        <v>32.71</v>
      </c>
      <c r="BR6" s="36">
        <f t="shared" si="8"/>
        <v>24.6</v>
      </c>
      <c r="BS6" s="36">
        <f t="shared" si="8"/>
        <v>24.18</v>
      </c>
      <c r="BT6" s="36">
        <f t="shared" si="8"/>
        <v>23.95</v>
      </c>
      <c r="BU6" s="36">
        <f t="shared" si="8"/>
        <v>37.92</v>
      </c>
      <c r="BV6" s="36">
        <f t="shared" si="8"/>
        <v>40.89</v>
      </c>
      <c r="BW6" s="36">
        <f t="shared" si="8"/>
        <v>41.25</v>
      </c>
      <c r="BX6" s="36">
        <f t="shared" si="8"/>
        <v>42.5</v>
      </c>
      <c r="BY6" s="36">
        <f t="shared" si="8"/>
        <v>41.84</v>
      </c>
      <c r="BZ6" s="35" t="str">
        <f>IF(BZ7="","",IF(BZ7="-","【-】","【"&amp;SUBSTITUTE(TEXT(BZ7,"#,##0.00"),"-","△")&amp;"】"))</f>
        <v>【55.87】</v>
      </c>
      <c r="CA6" s="36">
        <f>IF(CA7="",NA(),CA7)</f>
        <v>323.32</v>
      </c>
      <c r="CB6" s="36">
        <f t="shared" ref="CB6:CJ6" si="9">IF(CB7="",NA(),CB7)</f>
        <v>460.07</v>
      </c>
      <c r="CC6" s="36">
        <f t="shared" si="9"/>
        <v>609.41999999999996</v>
      </c>
      <c r="CD6" s="36">
        <f t="shared" si="9"/>
        <v>621.82000000000005</v>
      </c>
      <c r="CE6" s="36">
        <f t="shared" si="9"/>
        <v>643.96</v>
      </c>
      <c r="CF6" s="36">
        <f t="shared" si="9"/>
        <v>423.18</v>
      </c>
      <c r="CG6" s="36">
        <f t="shared" si="9"/>
        <v>383.2</v>
      </c>
      <c r="CH6" s="36">
        <f t="shared" si="9"/>
        <v>383.25</v>
      </c>
      <c r="CI6" s="36">
        <f t="shared" si="9"/>
        <v>377.72</v>
      </c>
      <c r="CJ6" s="36">
        <f t="shared" si="9"/>
        <v>390.47</v>
      </c>
      <c r="CK6" s="35" t="str">
        <f>IF(CK7="","",IF(CK7="-","【-】","【"&amp;SUBSTITUTE(TEXT(CK7,"#,##0.00"),"-","△")&amp;"】"))</f>
        <v>【288.19】</v>
      </c>
      <c r="CL6" s="36">
        <f>IF(CL7="",NA(),CL7)</f>
        <v>94.21</v>
      </c>
      <c r="CM6" s="36">
        <f t="shared" ref="CM6:CU6" si="10">IF(CM7="",NA(),CM7)</f>
        <v>92.75</v>
      </c>
      <c r="CN6" s="36">
        <f t="shared" si="10"/>
        <v>96.96</v>
      </c>
      <c r="CO6" s="36">
        <f t="shared" si="10"/>
        <v>99.73</v>
      </c>
      <c r="CP6" s="36">
        <f t="shared" si="10"/>
        <v>99.62</v>
      </c>
      <c r="CQ6" s="36">
        <f t="shared" si="10"/>
        <v>46.9</v>
      </c>
      <c r="CR6" s="36">
        <f t="shared" si="10"/>
        <v>47.95</v>
      </c>
      <c r="CS6" s="36">
        <f t="shared" si="10"/>
        <v>48.26</v>
      </c>
      <c r="CT6" s="36">
        <f t="shared" si="10"/>
        <v>48.01</v>
      </c>
      <c r="CU6" s="36">
        <f t="shared" si="10"/>
        <v>49.08</v>
      </c>
      <c r="CV6" s="35" t="str">
        <f>IF(CV7="","",IF(CV7="-","【-】","【"&amp;SUBSTITUTE(TEXT(CV7,"#,##0.00"),"-","△")&amp;"】"))</f>
        <v>【56.31】</v>
      </c>
      <c r="CW6" s="36">
        <f>IF(CW7="",NA(),CW7)</f>
        <v>90.15</v>
      </c>
      <c r="CX6" s="36">
        <f t="shared" ref="CX6:DF6" si="11">IF(CX7="",NA(),CX7)</f>
        <v>94.29</v>
      </c>
      <c r="CY6" s="36">
        <f t="shared" si="11"/>
        <v>88.55</v>
      </c>
      <c r="CZ6" s="36">
        <f t="shared" si="11"/>
        <v>86.02</v>
      </c>
      <c r="DA6" s="36">
        <f t="shared" si="11"/>
        <v>86.6</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6.47</v>
      </c>
      <c r="EE6" s="36">
        <f t="shared" ref="EE6:EM6" si="14">IF(EE7="",NA(),EE7)</f>
        <v>12.19</v>
      </c>
      <c r="EF6" s="35">
        <f t="shared" si="14"/>
        <v>0</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2">
      <c r="A7" s="29"/>
      <c r="B7" s="38">
        <v>2020</v>
      </c>
      <c r="C7" s="38">
        <v>454036</v>
      </c>
      <c r="D7" s="38">
        <v>47</v>
      </c>
      <c r="E7" s="38">
        <v>1</v>
      </c>
      <c r="F7" s="38">
        <v>0</v>
      </c>
      <c r="G7" s="38">
        <v>0</v>
      </c>
      <c r="H7" s="38" t="s">
        <v>95</v>
      </c>
      <c r="I7" s="38" t="s">
        <v>96</v>
      </c>
      <c r="J7" s="38" t="s">
        <v>97</v>
      </c>
      <c r="K7" s="38" t="s">
        <v>98</v>
      </c>
      <c r="L7" s="38" t="s">
        <v>99</v>
      </c>
      <c r="M7" s="38" t="s">
        <v>100</v>
      </c>
      <c r="N7" s="39" t="s">
        <v>101</v>
      </c>
      <c r="O7" s="39" t="s">
        <v>102</v>
      </c>
      <c r="P7" s="39">
        <v>64.97</v>
      </c>
      <c r="Q7" s="39">
        <v>2255</v>
      </c>
      <c r="R7" s="39">
        <v>1102</v>
      </c>
      <c r="S7" s="39">
        <v>271.51</v>
      </c>
      <c r="T7" s="39">
        <v>4.0599999999999996</v>
      </c>
      <c r="U7" s="39">
        <v>703</v>
      </c>
      <c r="V7" s="39">
        <v>1.25</v>
      </c>
      <c r="W7" s="39">
        <v>562.4</v>
      </c>
      <c r="X7" s="39">
        <v>73.61</v>
      </c>
      <c r="Y7" s="39">
        <v>50.94</v>
      </c>
      <c r="Z7" s="39">
        <v>40.51</v>
      </c>
      <c r="AA7" s="39">
        <v>42.7</v>
      </c>
      <c r="AB7" s="39">
        <v>39.08</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2994.85</v>
      </c>
      <c r="BF7" s="39">
        <v>3313.86</v>
      </c>
      <c r="BG7" s="39">
        <v>3146.6</v>
      </c>
      <c r="BH7" s="39">
        <v>2842.25</v>
      </c>
      <c r="BI7" s="39">
        <v>2479.8200000000002</v>
      </c>
      <c r="BJ7" s="39">
        <v>1595.62</v>
      </c>
      <c r="BK7" s="39">
        <v>1302.33</v>
      </c>
      <c r="BL7" s="39">
        <v>1274.21</v>
      </c>
      <c r="BM7" s="39">
        <v>1183.92</v>
      </c>
      <c r="BN7" s="39">
        <v>1128.72</v>
      </c>
      <c r="BO7" s="39">
        <v>949.15</v>
      </c>
      <c r="BP7" s="39">
        <v>46.08</v>
      </c>
      <c r="BQ7" s="39">
        <v>32.71</v>
      </c>
      <c r="BR7" s="39">
        <v>24.6</v>
      </c>
      <c r="BS7" s="39">
        <v>24.18</v>
      </c>
      <c r="BT7" s="39">
        <v>23.95</v>
      </c>
      <c r="BU7" s="39">
        <v>37.92</v>
      </c>
      <c r="BV7" s="39">
        <v>40.89</v>
      </c>
      <c r="BW7" s="39">
        <v>41.25</v>
      </c>
      <c r="BX7" s="39">
        <v>42.5</v>
      </c>
      <c r="BY7" s="39">
        <v>41.84</v>
      </c>
      <c r="BZ7" s="39">
        <v>55.87</v>
      </c>
      <c r="CA7" s="39">
        <v>323.32</v>
      </c>
      <c r="CB7" s="39">
        <v>460.07</v>
      </c>
      <c r="CC7" s="39">
        <v>609.41999999999996</v>
      </c>
      <c r="CD7" s="39">
        <v>621.82000000000005</v>
      </c>
      <c r="CE7" s="39">
        <v>643.96</v>
      </c>
      <c r="CF7" s="39">
        <v>423.18</v>
      </c>
      <c r="CG7" s="39">
        <v>383.2</v>
      </c>
      <c r="CH7" s="39">
        <v>383.25</v>
      </c>
      <c r="CI7" s="39">
        <v>377.72</v>
      </c>
      <c r="CJ7" s="39">
        <v>390.47</v>
      </c>
      <c r="CK7" s="39">
        <v>288.19</v>
      </c>
      <c r="CL7" s="39">
        <v>94.21</v>
      </c>
      <c r="CM7" s="39">
        <v>92.75</v>
      </c>
      <c r="CN7" s="39">
        <v>96.96</v>
      </c>
      <c r="CO7" s="39">
        <v>99.73</v>
      </c>
      <c r="CP7" s="39">
        <v>99.62</v>
      </c>
      <c r="CQ7" s="39">
        <v>46.9</v>
      </c>
      <c r="CR7" s="39">
        <v>47.95</v>
      </c>
      <c r="CS7" s="39">
        <v>48.26</v>
      </c>
      <c r="CT7" s="39">
        <v>48.01</v>
      </c>
      <c r="CU7" s="39">
        <v>49.08</v>
      </c>
      <c r="CV7" s="39">
        <v>56.31</v>
      </c>
      <c r="CW7" s="39">
        <v>90.15</v>
      </c>
      <c r="CX7" s="39">
        <v>94.29</v>
      </c>
      <c r="CY7" s="39">
        <v>88.55</v>
      </c>
      <c r="CZ7" s="39">
        <v>86.02</v>
      </c>
      <c r="DA7" s="39">
        <v>86.6</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6.47</v>
      </c>
      <c r="EE7" s="39">
        <v>12.19</v>
      </c>
      <c r="EF7" s="39">
        <v>0</v>
      </c>
      <c r="EG7" s="39">
        <v>0</v>
      </c>
      <c r="EH7" s="39">
        <v>0</v>
      </c>
      <c r="EI7" s="39">
        <v>0.78</v>
      </c>
      <c r="EJ7" s="39">
        <v>0.56999999999999995</v>
      </c>
      <c r="EK7" s="39">
        <v>0.62</v>
      </c>
      <c r="EL7" s="39">
        <v>0.39</v>
      </c>
      <c r="EM7" s="39">
        <v>0.61</v>
      </c>
      <c r="EN7" s="39">
        <v>0.8</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2">
      <c r="B11">
        <v>4</v>
      </c>
      <c r="C11">
        <v>3</v>
      </c>
      <c r="D11">
        <v>2</v>
      </c>
      <c r="E11">
        <v>1</v>
      </c>
      <c r="F11">
        <v>0</v>
      </c>
      <c r="G11" t="s">
        <v>108</v>
      </c>
    </row>
    <row r="12" spans="1:144" x14ac:dyDescent="0.2">
      <c r="B12">
        <v>1</v>
      </c>
      <c r="C12">
        <v>1</v>
      </c>
      <c r="D12">
        <v>1</v>
      </c>
      <c r="E12">
        <v>1</v>
      </c>
      <c r="F12">
        <v>2</v>
      </c>
      <c r="G12" t="s">
        <v>109</v>
      </c>
    </row>
    <row r="13" spans="1:144" x14ac:dyDescent="0.2">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2022-02-21T00:56:47Z</cp:lastPrinted>
  <dcterms:created xsi:type="dcterms:W3CDTF">2021-12-03T07:05:32Z</dcterms:created>
  <dcterms:modified xsi:type="dcterms:W3CDTF">2022-02-21T04:43:50Z</dcterms:modified>
  <cp:category/>
</cp:coreProperties>
</file>