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20105【】公営企業に係る「経営比較分析表」の分析等について（照会）\03市町村→県\02法非適用\01簡易水道事業\"/>
    </mc:Choice>
  </mc:AlternateContent>
  <xr:revisionPtr revIDLastSave="0" documentId="13_ncr:1_{9368A57F-DCC6-4D33-BCED-56B2C443D4DE}" xr6:coauthVersionLast="47" xr6:coauthVersionMax="47" xr10:uidLastSave="{00000000-0000-0000-0000-000000000000}"/>
  <workbookProtection workbookAlgorithmName="SHA-512" workbookHashValue="PxKkZ/sVVugo/3BH+tWBKH2wI9NyJ8hYAG0UG+xZI643Hyf2sqxtcdQ/N+SoozwIkviW+0+ndeAN/Ywj7fwALg==" workbookSaltValue="CUFySW+wN4rN7jaT48syYA==" workbookSpinCount="100000" lockStructure="1"/>
  <bookViews>
    <workbookView xWindow="-108" yWindow="-108" windowWidth="23256" windowHeight="1257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AL10" i="4"/>
  <c r="W10" i="4"/>
  <c r="BB8" i="4"/>
  <c r="AT8" i="4"/>
  <c r="AD8" i="4"/>
  <c r="W8" i="4"/>
  <c r="P8" i="4"/>
  <c r="B8" i="4"/>
  <c r="B6" i="4"/>
</calcChain>
</file>

<file path=xl/sharedStrings.xml><?xml version="1.0" encoding="utf-8"?>
<sst xmlns="http://schemas.openxmlformats.org/spreadsheetml/2006/main" count="233" uniqueCount="116">
  <si>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</si>
  <si>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</si>
  <si>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</si>
  <si>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</si>
  <si>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</si>
  <si>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</si>
  <si>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</si>
  <si>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</si>
  <si>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</si>
  <si>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</si>
  <si>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</si>
  <si>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</si>
  <si>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</si>
  <si>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</si>
  <si>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</si>
  <si>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</si>
  <si>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</si>
  <si>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</si>
  <si>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</si>
  <si>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</si>
  <si>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</si>
  <si>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</si>
  <si>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</si>
  <si>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</si>
  <si>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</si>
  <si>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</si>
  <si>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</si>
  <si>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</si>
  <si>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</si>
  <si>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</si>
  <si>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</si>
  <si>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</si>
  <si>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</si>
  <si>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</si>
  <si>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</si>
  <si>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</si>
  <si>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</si>
  <si>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</si>
  <si>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</si>
  <si>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</si>
  <si>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</si>
  <si>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</si>
  <si>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</si>
  <si>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</si>
  <si>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</si>
  <si>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</si>
  <si>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</si>
  <si>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</si>
  <si>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</si>
  <si>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</si>
  <si>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</si>
  <si>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</si>
  <si>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</si>
  <si>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</si>
  <si>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</si>
  <si>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</si>
  <si>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</si>
  <si>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</si>
  <si>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</si>
  <si>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</si>
  <si>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</si>
  <si>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</si>
  <si>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</si>
  <si>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</si>
  <si>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</si>
  <si>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</si>
  <si>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</si>
  <si>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</si>
  <si>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</si>
  <si>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</si>
  <si>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</si>
  <si>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</si>
  <si>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</si>
  <si>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</si>
  <si>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</si>
  <si>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</si>
  <si>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</si>
  <si>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</si>
  <si>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</si>
  <si>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</si>
  <si>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</si>
  <si>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</si>
  <si>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</si>
  <si>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</si>
  <si>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</si>
  <si>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</si>
  <si>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</si>
  <si>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</si>
  <si>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</si>
  <si>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</si>
  <si>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</si>
  <si>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</si>
  <si>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</si>
  <si>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</si>
  <si>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</si>
  <si>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木城町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</si>
  <si>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</si>
  <si>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</si>
  <si>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</si>
  <si>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</si>
  <si>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</si>
  <si>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</si>
  <si>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</si>
  <si>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</si>
  <si>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</si>
  <si>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</si>
  <si>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</si>
  <si>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</si>
  <si>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</si>
  <si>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</si>
  <si>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</si>
  <si>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</si>
  <si>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</si>
  <si>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「①収益的収支比率」は、１００％を上回っており、経営の健全性は保たれているといえます。しかし、今後、更新費用の財源確保の検討も必要となってきます。
　「④企業債残高対給水収益比率」については、類似団体平均及び全国平均を大幅に下回っていますが、今後の設備更新等により新たな起債も必要となってきます。
　「⑤料金回収率」は、１００％以上で推移していますが、今後の更新投資等への費用や財源確保など、長期的な視野で適正な料金体制の見直しを検討する必要があります。平成３０年度に今後１０年間の収支計画を盛込んだ経営戦略を策定し、料金等審議会において適正な料金等について審議を行いました。
　「⑦施設利用率」は、６０％台と類似団体平均値より高い数値を示しております。山間部など地域によっては、給水人口の減少など施設利用率も低くなっており、規模の縮小など経営の効率性について検討する必要があります。
　「⑧有収率」は、９０％を越えており類似団体平均値より高く推移しています。今後も、配水管路の漏水調査等の漏水対策を定期的に実施します。</t>
    <rPh sb="167" eb="169">
      <t>イジョウ</t>
    </rPh>
    <rPh sb="170" eb="172">
      <t>スイイ</t>
    </rPh>
    <rPh sb="285" eb="286">
      <t>オコナ</t>
    </rPh>
    <phoneticPr fontId="4"/>
  </si>
  <si>
    <t>　「③管路更新率」は平均値より低い数値を示していますが、現在、耐用年数を経過した管路はありません。　　　　　　　　　　　　　　　　　　　　　　　　　現在、町中心部の県道改良に伴う重要管路の布設替工事等も進められており、将来的には耐用年数を経過する管が見込めることから、更新計画に基づき、計画的に更新を行います。</t>
    <phoneticPr fontId="4"/>
  </si>
  <si>
    <t>　本町の簡易水道事業は良好な経営状態であります。しかし、今後の施設・設備等の老朽化に対応するため、限られた財源の中で優先順位を付けた水道施設設備更新計画を基に計画的な更新が必要となります。また、その更新計画に基づいた財源確保も重要であり、今後も更に経営の健全性・効率性を高めるため、給水原価を考慮した適切な料金水準について検討する必要があります。
　平成３０年度から経営戦略を基に料金等審議会で料金改定について審議を行った結果、令和２年度より改定を行いました。今後も計画的に料金等審議会を開催し、審議を行っていきます。</t>
    <rPh sb="188" eb="189">
      <t>モト</t>
    </rPh>
    <rPh sb="197" eb="199">
      <t>リョウキン</t>
    </rPh>
    <rPh sb="199" eb="201">
      <t>カイテイ</t>
    </rPh>
    <rPh sb="208" eb="209">
      <t>オコナ</t>
    </rPh>
    <rPh sb="211" eb="213">
      <t>ケッカ</t>
    </rPh>
    <rPh sb="214" eb="216">
      <t>レイワ</t>
    </rPh>
    <rPh sb="217" eb="219">
      <t>ネンド</t>
    </rPh>
    <rPh sb="221" eb="223">
      <t>カイテイ</t>
    </rPh>
    <rPh sb="224" eb="225">
      <t>オコナ</t>
    </rPh>
    <rPh sb="230" eb="232">
      <t>コンゴ</t>
    </rPh>
    <rPh sb="233" eb="236">
      <t>ケイカクテキ</t>
    </rPh>
    <rPh sb="237" eb="239">
      <t>リョウキン</t>
    </rPh>
    <rPh sb="239" eb="240">
      <t>トウ</t>
    </rPh>
    <rPh sb="240" eb="243">
      <t>シンギカイ</t>
    </rPh>
    <rPh sb="244" eb="246">
      <t>カイサイ</t>
    </rPh>
    <rPh sb="248" eb="250">
      <t>シンギ</t>
    </rPh>
    <rPh sb="251" eb="25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</si>
</sst>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0.09</c:v>
                </c:pt>
                <c:pt idx="1">
                  <c:v>0.41</c:v>
                </c:pt>
                <c:pt idx="2">
                  <c:v>0.37</c:v>
                </c:pt>
                <c:pt idx="3">
                  <c:v>0.36</c:v>
                </c:pt>
                <c:pt idx="4">
                  <c:v>0.23</c:v>
                </c:pt>
              </c:numCache>
            </c:numRef>
          </c:val>
          <c:extLst>
            <c:ext xmlns:c16="http://schemas.microsoft.com/office/drawing/2014/chart" uri="{C3380CC4-5D6E-409C-BE32-E72D297353CC}">
              <c16:uniqueId val="{00000000-F246-4610-8D0F-0BD74375869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F246-4610-8D0F-0BD74375869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63.31</c:v>
                </c:pt>
                <c:pt idx="1">
                  <c:v>64.319999999999993</c:v>
                </c:pt>
                <c:pt idx="2">
                  <c:v>61.81</c:v>
                </c:pt>
                <c:pt idx="3">
                  <c:v>62.33</c:v>
                </c:pt>
                <c:pt idx="4">
                  <c:v>60.23</c:v>
                </c:pt>
              </c:numCache>
            </c:numRef>
          </c:val>
          <c:extLst>
            <c:ext xmlns:c16="http://schemas.microsoft.com/office/drawing/2014/chart" uri="{C3380CC4-5D6E-409C-BE32-E72D297353CC}">
              <c16:uniqueId val="{00000000-F157-4BED-90C6-9361A2D36D8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F157-4BED-90C6-9361A2D36D8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93.72</c:v>
                </c:pt>
                <c:pt idx="1">
                  <c:v>92.33</c:v>
                </c:pt>
                <c:pt idx="2">
                  <c:v>94.53</c:v>
                </c:pt>
                <c:pt idx="3">
                  <c:v>92.29</c:v>
                </c:pt>
                <c:pt idx="4">
                  <c:v>94.52</c:v>
                </c:pt>
              </c:numCache>
            </c:numRef>
          </c:val>
          <c:extLst>
            <c:ext xmlns:c16="http://schemas.microsoft.com/office/drawing/2014/chart" uri="{C3380CC4-5D6E-409C-BE32-E72D297353CC}">
              <c16:uniqueId val="{00000000-E11A-4C37-A154-2BFD142AA5F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E11A-4C37-A154-2BFD142AA5F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120.8</c:v>
                </c:pt>
                <c:pt idx="1">
                  <c:v>117.69</c:v>
                </c:pt>
                <c:pt idx="2">
                  <c:v>132.61000000000001</c:v>
                </c:pt>
                <c:pt idx="3">
                  <c:v>146.91999999999999</c:v>
                </c:pt>
                <c:pt idx="4">
                  <c:v>156.74</c:v>
                </c:pt>
              </c:numCache>
            </c:numRef>
          </c:val>
          <c:extLst>
            <c:ext xmlns:c16="http://schemas.microsoft.com/office/drawing/2014/chart" uri="{C3380CC4-5D6E-409C-BE32-E72D297353CC}">
              <c16:uniqueId val="{00000000-8A1A-411E-A93C-34CB1E847F5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8A1A-411E-A93C-34CB1E847F5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93-4BF5-9A68-410556270E5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93-4BF5-9A68-410556270E5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9E-493B-A02A-885D339D448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9E-493B-A02A-885D339D448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1F-4CF8-A0FC-9B2A81F5324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1F-4CF8-A0FC-9B2A81F5324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7D-492A-9DE8-FBD1CF457CE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7D-492A-9DE8-FBD1CF457CE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300.83999999999997</c:v>
                </c:pt>
                <c:pt idx="1">
                  <c:v>284</c:v>
                </c:pt>
                <c:pt idx="2">
                  <c:v>261.56</c:v>
                </c:pt>
                <c:pt idx="3">
                  <c:v>253.24</c:v>
                </c:pt>
                <c:pt idx="4">
                  <c:v>302.77</c:v>
                </c:pt>
              </c:numCache>
            </c:numRef>
          </c:val>
          <c:extLst>
            <c:ext xmlns:c16="http://schemas.microsoft.com/office/drawing/2014/chart" uri="{C3380CC4-5D6E-409C-BE32-E72D297353CC}">
              <c16:uniqueId val="{00000000-000C-4CEA-B156-321B7CF032C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000C-4CEA-B156-321B7CF032C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111.58</c:v>
                </c:pt>
                <c:pt idx="1">
                  <c:v>108.98</c:v>
                </c:pt>
                <c:pt idx="2">
                  <c:v>122.3</c:v>
                </c:pt>
                <c:pt idx="3">
                  <c:v>134.41999999999999</c:v>
                </c:pt>
                <c:pt idx="4">
                  <c:v>143.41999999999999</c:v>
                </c:pt>
              </c:numCache>
            </c:numRef>
          </c:val>
          <c:extLst>
            <c:ext xmlns:c16="http://schemas.microsoft.com/office/drawing/2014/chart" uri="{C3380CC4-5D6E-409C-BE32-E72D297353CC}">
              <c16:uniqueId val="{00000000-1935-4CC8-9F47-AEEECA9D229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1935-4CC8-9F47-AEEECA9D229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160.75</c:v>
                </c:pt>
                <c:pt idx="1">
                  <c:v>165.08</c:v>
                </c:pt>
                <c:pt idx="2">
                  <c:v>147.41999999999999</c:v>
                </c:pt>
                <c:pt idx="3">
                  <c:v>134.72999999999999</c:v>
                </c:pt>
                <c:pt idx="4">
                  <c:v>135.71</c:v>
                </c:pt>
              </c:numCache>
            </c:numRef>
          </c:val>
          <c:extLst>
            <c:ext xmlns:c16="http://schemas.microsoft.com/office/drawing/2014/chart" uri="{C3380CC4-5D6E-409C-BE32-E72D297353CC}">
              <c16:uniqueId val="{00000000-68E8-44F7-A027-9D22A45D4AD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68E8-44F7-A027-9D22A45D4AD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宮崎県　木城町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2">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5081</v>
      </c>
      <c r="AM8" s="51"/>
      <c r="AN8" s="51"/>
      <c r="AO8" s="51"/>
      <c r="AP8" s="51"/>
      <c r="AQ8" s="51"/>
      <c r="AR8" s="51"/>
      <c r="AS8" s="51"/>
      <c r="AT8" s="47">
        <f>データ!$S$6</f>
        <v>145.96</v>
      </c>
      <c r="AU8" s="47"/>
      <c r="AV8" s="47"/>
      <c r="AW8" s="47"/>
      <c r="AX8" s="47"/>
      <c r="AY8" s="47"/>
      <c r="AZ8" s="47"/>
      <c r="BA8" s="47"/>
      <c r="BB8" s="47">
        <f>データ!$T$6</f>
        <v>34.81</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2">
      <c r="A10" s="2"/>
      <c r="B10" s="47" t="str">
        <f>データ!$N$6</f>
        <v>-</v>
      </c>
      <c r="C10" s="47"/>
      <c r="D10" s="47"/>
      <c r="E10" s="47"/>
      <c r="F10" s="47"/>
      <c r="G10" s="47"/>
      <c r="H10" s="47"/>
      <c r="I10" s="47" t="str">
        <f>データ!$O$6</f>
        <v>該当数値なし</v>
      </c>
      <c r="J10" s="47"/>
      <c r="K10" s="47"/>
      <c r="L10" s="47"/>
      <c r="M10" s="47"/>
      <c r="N10" s="47"/>
      <c r="O10" s="47"/>
      <c r="P10" s="47">
        <f>データ!$P$6</f>
        <v>88.75</v>
      </c>
      <c r="Q10" s="47"/>
      <c r="R10" s="47"/>
      <c r="S10" s="47"/>
      <c r="T10" s="47"/>
      <c r="U10" s="47"/>
      <c r="V10" s="47"/>
      <c r="W10" s="51">
        <f>データ!$Q$6</f>
        <v>3608</v>
      </c>
      <c r="X10" s="51"/>
      <c r="Y10" s="51"/>
      <c r="Z10" s="51"/>
      <c r="AA10" s="51"/>
      <c r="AB10" s="51"/>
      <c r="AC10" s="51"/>
      <c r="AD10" s="2"/>
      <c r="AE10" s="2"/>
      <c r="AF10" s="2"/>
      <c r="AG10" s="2"/>
      <c r="AH10" s="2"/>
      <c r="AI10" s="2"/>
      <c r="AJ10" s="2"/>
      <c r="AK10" s="2"/>
      <c r="AL10" s="51">
        <f>データ!$U$6</f>
        <v>4474</v>
      </c>
      <c r="AM10" s="51"/>
      <c r="AN10" s="51"/>
      <c r="AO10" s="51"/>
      <c r="AP10" s="51"/>
      <c r="AQ10" s="51"/>
      <c r="AR10" s="51"/>
      <c r="AS10" s="51"/>
      <c r="AT10" s="47">
        <f>データ!$V$6</f>
        <v>25.7</v>
      </c>
      <c r="AU10" s="47"/>
      <c r="AV10" s="47"/>
      <c r="AW10" s="47"/>
      <c r="AX10" s="47"/>
      <c r="AY10" s="47"/>
      <c r="AZ10" s="47"/>
      <c r="BA10" s="47"/>
      <c r="BB10" s="47">
        <f>データ!$W$6</f>
        <v>174.09</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113</v>
      </c>
      <c r="BM16" s="63"/>
      <c r="BN16" s="63"/>
      <c r="BO16" s="63"/>
      <c r="BP16" s="63"/>
      <c r="BQ16" s="63"/>
      <c r="BR16" s="63"/>
      <c r="BS16" s="63"/>
      <c r="BT16" s="63"/>
      <c r="BU16" s="63"/>
      <c r="BV16" s="63"/>
      <c r="BW16" s="63"/>
      <c r="BX16" s="63"/>
      <c r="BY16" s="63"/>
      <c r="BZ16" s="6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2">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115</v>
      </c>
      <c r="BM66" s="63"/>
      <c r="BN66" s="63"/>
      <c r="BO66" s="63"/>
      <c r="BP66" s="63"/>
      <c r="BQ66" s="63"/>
      <c r="BR66" s="63"/>
      <c r="BS66" s="63"/>
      <c r="BT66" s="63"/>
      <c r="BU66" s="63"/>
      <c r="BV66" s="63"/>
      <c r="BW66" s="63"/>
      <c r="BX66" s="63"/>
      <c r="BY66" s="63"/>
      <c r="BZ66" s="6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Y7bSr2YzZ2daiWy/RWz09DR62se3NYArsXMa/JtL3XeV5ydqz+EuwWzH6px4AZQchhfyYFVH47Z28UFGD9Au7w==" saltValue="aoQiGkYk1xiyDcP8QjhvE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2">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2">
      <c r="A6" s="29" t="s">
        <v>94</v>
      </c>
      <c r="B6" s="34">
        <f>B7</f>
        <v>2020</v>
      </c>
      <c r="C6" s="34">
        <f t="shared" ref="C6:W6" si="3">C7</f>
        <v>454044</v>
      </c>
      <c r="D6" s="34">
        <f t="shared" si="3"/>
        <v>47</v>
      </c>
      <c r="E6" s="34">
        <f t="shared" si="3"/>
        <v>1</v>
      </c>
      <c r="F6" s="34">
        <f t="shared" si="3"/>
        <v>0</v>
      </c>
      <c r="G6" s="34">
        <f t="shared" si="3"/>
        <v>0</v>
      </c>
      <c r="H6" s="34" t="str">
        <f t="shared" si="3"/>
        <v>宮崎県　木城町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88.75</v>
      </c>
      <c r="Q6" s="35">
        <f t="shared" si="3"/>
        <v>3608</v>
      </c>
      <c r="R6" s="35">
        <f t="shared" si="3"/>
        <v>5081</v>
      </c>
      <c r="S6" s="35">
        <f t="shared" si="3"/>
        <v>145.96</v>
      </c>
      <c r="T6" s="35">
        <f t="shared" si="3"/>
        <v>34.81</v>
      </c>
      <c r="U6" s="35">
        <f t="shared" si="3"/>
        <v>4474</v>
      </c>
      <c r="V6" s="35">
        <f t="shared" si="3"/>
        <v>25.7</v>
      </c>
      <c r="W6" s="35">
        <f t="shared" si="3"/>
        <v>174.09</v>
      </c>
      <c r="X6" s="36">
        <f>IF(X7="",NA(),X7)</f>
        <v>120.8</v>
      </c>
      <c r="Y6" s="36">
        <f t="shared" ref="Y6:AG6" si="4">IF(Y7="",NA(),Y7)</f>
        <v>117.69</v>
      </c>
      <c r="Z6" s="36">
        <f t="shared" si="4"/>
        <v>132.61000000000001</v>
      </c>
      <c r="AA6" s="36">
        <f t="shared" si="4"/>
        <v>146.91999999999999</v>
      </c>
      <c r="AB6" s="36">
        <f t="shared" si="4"/>
        <v>156.74</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300.83999999999997</v>
      </c>
      <c r="BF6" s="36">
        <f t="shared" ref="BF6:BN6" si="7">IF(BF7="",NA(),BF7)</f>
        <v>284</v>
      </c>
      <c r="BG6" s="36">
        <f t="shared" si="7"/>
        <v>261.56</v>
      </c>
      <c r="BH6" s="36">
        <f t="shared" si="7"/>
        <v>253.24</v>
      </c>
      <c r="BI6" s="36">
        <f t="shared" si="7"/>
        <v>302.77</v>
      </c>
      <c r="BJ6" s="36">
        <f t="shared" si="7"/>
        <v>1144.79</v>
      </c>
      <c r="BK6" s="36">
        <f t="shared" si="7"/>
        <v>1061.58</v>
      </c>
      <c r="BL6" s="36">
        <f t="shared" si="7"/>
        <v>1007.7</v>
      </c>
      <c r="BM6" s="36">
        <f t="shared" si="7"/>
        <v>1018.52</v>
      </c>
      <c r="BN6" s="36">
        <f t="shared" si="7"/>
        <v>949.61</v>
      </c>
      <c r="BO6" s="35" t="str">
        <f>IF(BO7="","",IF(BO7="-","【-】","【"&amp;SUBSTITUTE(TEXT(BO7,"#,##0.00"),"-","△")&amp;"】"))</f>
        <v>【949.15】</v>
      </c>
      <c r="BP6" s="36">
        <f>IF(BP7="",NA(),BP7)</f>
        <v>111.58</v>
      </c>
      <c r="BQ6" s="36">
        <f t="shared" ref="BQ6:BY6" si="8">IF(BQ7="",NA(),BQ7)</f>
        <v>108.98</v>
      </c>
      <c r="BR6" s="36">
        <f t="shared" si="8"/>
        <v>122.3</v>
      </c>
      <c r="BS6" s="36">
        <f t="shared" si="8"/>
        <v>134.41999999999999</v>
      </c>
      <c r="BT6" s="36">
        <f t="shared" si="8"/>
        <v>143.41999999999999</v>
      </c>
      <c r="BU6" s="36">
        <f t="shared" si="8"/>
        <v>56.04</v>
      </c>
      <c r="BV6" s="36">
        <f t="shared" si="8"/>
        <v>58.52</v>
      </c>
      <c r="BW6" s="36">
        <f t="shared" si="8"/>
        <v>59.22</v>
      </c>
      <c r="BX6" s="36">
        <f t="shared" si="8"/>
        <v>58.79</v>
      </c>
      <c r="BY6" s="36">
        <f t="shared" si="8"/>
        <v>58.41</v>
      </c>
      <c r="BZ6" s="35" t="str">
        <f>IF(BZ7="","",IF(BZ7="-","【-】","【"&amp;SUBSTITUTE(TEXT(BZ7,"#,##0.00"),"-","△")&amp;"】"))</f>
        <v>【55.87】</v>
      </c>
      <c r="CA6" s="36">
        <f>IF(CA7="",NA(),CA7)</f>
        <v>160.75</v>
      </c>
      <c r="CB6" s="36">
        <f t="shared" ref="CB6:CJ6" si="9">IF(CB7="",NA(),CB7)</f>
        <v>165.08</v>
      </c>
      <c r="CC6" s="36">
        <f t="shared" si="9"/>
        <v>147.41999999999999</v>
      </c>
      <c r="CD6" s="36">
        <f t="shared" si="9"/>
        <v>134.72999999999999</v>
      </c>
      <c r="CE6" s="36">
        <f t="shared" si="9"/>
        <v>135.71</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63.31</v>
      </c>
      <c r="CM6" s="36">
        <f t="shared" ref="CM6:CU6" si="10">IF(CM7="",NA(),CM7)</f>
        <v>64.319999999999993</v>
      </c>
      <c r="CN6" s="36">
        <f t="shared" si="10"/>
        <v>61.81</v>
      </c>
      <c r="CO6" s="36">
        <f t="shared" si="10"/>
        <v>62.33</v>
      </c>
      <c r="CP6" s="36">
        <f t="shared" si="10"/>
        <v>60.23</v>
      </c>
      <c r="CQ6" s="36">
        <f t="shared" si="10"/>
        <v>55.9</v>
      </c>
      <c r="CR6" s="36">
        <f t="shared" si="10"/>
        <v>57.3</v>
      </c>
      <c r="CS6" s="36">
        <f t="shared" si="10"/>
        <v>56.76</v>
      </c>
      <c r="CT6" s="36">
        <f t="shared" si="10"/>
        <v>56.04</v>
      </c>
      <c r="CU6" s="36">
        <f t="shared" si="10"/>
        <v>58.52</v>
      </c>
      <c r="CV6" s="35" t="str">
        <f>IF(CV7="","",IF(CV7="-","【-】","【"&amp;SUBSTITUTE(TEXT(CV7,"#,##0.00"),"-","△")&amp;"】"))</f>
        <v>【56.31】</v>
      </c>
      <c r="CW6" s="36">
        <f>IF(CW7="",NA(),CW7)</f>
        <v>93.72</v>
      </c>
      <c r="CX6" s="36">
        <f t="shared" ref="CX6:DF6" si="11">IF(CX7="",NA(),CX7)</f>
        <v>92.33</v>
      </c>
      <c r="CY6" s="36">
        <f t="shared" si="11"/>
        <v>94.53</v>
      </c>
      <c r="CZ6" s="36">
        <f t="shared" si="11"/>
        <v>92.29</v>
      </c>
      <c r="DA6" s="36">
        <f t="shared" si="11"/>
        <v>94.52</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0.09</v>
      </c>
      <c r="EE6" s="36">
        <f t="shared" ref="EE6:EM6" si="14">IF(EE7="",NA(),EE7)</f>
        <v>0.41</v>
      </c>
      <c r="EF6" s="36">
        <f t="shared" si="14"/>
        <v>0.37</v>
      </c>
      <c r="EG6" s="36">
        <f t="shared" si="14"/>
        <v>0.36</v>
      </c>
      <c r="EH6" s="36">
        <f t="shared" si="14"/>
        <v>0.23</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2">
      <c r="A7" s="29"/>
      <c r="B7" s="38">
        <v>2020</v>
      </c>
      <c r="C7" s="38">
        <v>454044</v>
      </c>
      <c r="D7" s="38">
        <v>47</v>
      </c>
      <c r="E7" s="38">
        <v>1</v>
      </c>
      <c r="F7" s="38">
        <v>0</v>
      </c>
      <c r="G7" s="38">
        <v>0</v>
      </c>
      <c r="H7" s="38" t="s">
        <v>95</v>
      </c>
      <c r="I7" s="38" t="s">
        <v>96</v>
      </c>
      <c r="J7" s="38" t="s">
        <v>97</v>
      </c>
      <c r="K7" s="38" t="s">
        <v>98</v>
      </c>
      <c r="L7" s="38" t="s">
        <v>99</v>
      </c>
      <c r="M7" s="38" t="s">
        <v>100</v>
      </c>
      <c r="N7" s="39" t="s">
        <v>101</v>
      </c>
      <c r="O7" s="39" t="s">
        <v>102</v>
      </c>
      <c r="P7" s="39">
        <v>88.75</v>
      </c>
      <c r="Q7" s="39">
        <v>3608</v>
      </c>
      <c r="R7" s="39">
        <v>5081</v>
      </c>
      <c r="S7" s="39">
        <v>145.96</v>
      </c>
      <c r="T7" s="39">
        <v>34.81</v>
      </c>
      <c r="U7" s="39">
        <v>4474</v>
      </c>
      <c r="V7" s="39">
        <v>25.7</v>
      </c>
      <c r="W7" s="39">
        <v>174.09</v>
      </c>
      <c r="X7" s="39">
        <v>120.8</v>
      </c>
      <c r="Y7" s="39">
        <v>117.69</v>
      </c>
      <c r="Z7" s="39">
        <v>132.61000000000001</v>
      </c>
      <c r="AA7" s="39">
        <v>146.91999999999999</v>
      </c>
      <c r="AB7" s="39">
        <v>156.74</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300.83999999999997</v>
      </c>
      <c r="BF7" s="39">
        <v>284</v>
      </c>
      <c r="BG7" s="39">
        <v>261.56</v>
      </c>
      <c r="BH7" s="39">
        <v>253.24</v>
      </c>
      <c r="BI7" s="39">
        <v>302.77</v>
      </c>
      <c r="BJ7" s="39">
        <v>1144.79</v>
      </c>
      <c r="BK7" s="39">
        <v>1061.58</v>
      </c>
      <c r="BL7" s="39">
        <v>1007.7</v>
      </c>
      <c r="BM7" s="39">
        <v>1018.52</v>
      </c>
      <c r="BN7" s="39">
        <v>949.61</v>
      </c>
      <c r="BO7" s="39">
        <v>949.15</v>
      </c>
      <c r="BP7" s="39">
        <v>111.58</v>
      </c>
      <c r="BQ7" s="39">
        <v>108.98</v>
      </c>
      <c r="BR7" s="39">
        <v>122.3</v>
      </c>
      <c r="BS7" s="39">
        <v>134.41999999999999</v>
      </c>
      <c r="BT7" s="39">
        <v>143.41999999999999</v>
      </c>
      <c r="BU7" s="39">
        <v>56.04</v>
      </c>
      <c r="BV7" s="39">
        <v>58.52</v>
      </c>
      <c r="BW7" s="39">
        <v>59.22</v>
      </c>
      <c r="BX7" s="39">
        <v>58.79</v>
      </c>
      <c r="BY7" s="39">
        <v>58.41</v>
      </c>
      <c r="BZ7" s="39">
        <v>55.87</v>
      </c>
      <c r="CA7" s="39">
        <v>160.75</v>
      </c>
      <c r="CB7" s="39">
        <v>165.08</v>
      </c>
      <c r="CC7" s="39">
        <v>147.41999999999999</v>
      </c>
      <c r="CD7" s="39">
        <v>134.72999999999999</v>
      </c>
      <c r="CE7" s="39">
        <v>135.71</v>
      </c>
      <c r="CF7" s="39">
        <v>304.35000000000002</v>
      </c>
      <c r="CG7" s="39">
        <v>296.3</v>
      </c>
      <c r="CH7" s="39">
        <v>292.89999999999998</v>
      </c>
      <c r="CI7" s="39">
        <v>298.25</v>
      </c>
      <c r="CJ7" s="39">
        <v>303.27999999999997</v>
      </c>
      <c r="CK7" s="39">
        <v>288.19</v>
      </c>
      <c r="CL7" s="39">
        <v>63.31</v>
      </c>
      <c r="CM7" s="39">
        <v>64.319999999999993</v>
      </c>
      <c r="CN7" s="39">
        <v>61.81</v>
      </c>
      <c r="CO7" s="39">
        <v>62.33</v>
      </c>
      <c r="CP7" s="39">
        <v>60.23</v>
      </c>
      <c r="CQ7" s="39">
        <v>55.9</v>
      </c>
      <c r="CR7" s="39">
        <v>57.3</v>
      </c>
      <c r="CS7" s="39">
        <v>56.76</v>
      </c>
      <c r="CT7" s="39">
        <v>56.04</v>
      </c>
      <c r="CU7" s="39">
        <v>58.52</v>
      </c>
      <c r="CV7" s="39">
        <v>56.31</v>
      </c>
      <c r="CW7" s="39">
        <v>93.72</v>
      </c>
      <c r="CX7" s="39">
        <v>92.33</v>
      </c>
      <c r="CY7" s="39">
        <v>94.53</v>
      </c>
      <c r="CZ7" s="39">
        <v>92.29</v>
      </c>
      <c r="DA7" s="39">
        <v>94.52</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0.09</v>
      </c>
      <c r="EE7" s="39">
        <v>0.41</v>
      </c>
      <c r="EF7" s="39">
        <v>0.37</v>
      </c>
      <c r="EG7" s="39">
        <v>0.36</v>
      </c>
      <c r="EH7" s="39">
        <v>0.23</v>
      </c>
      <c r="EI7" s="39">
        <v>0.53</v>
      </c>
      <c r="EJ7" s="39">
        <v>0.72</v>
      </c>
      <c r="EK7" s="39">
        <v>0.53</v>
      </c>
      <c r="EL7" s="39">
        <v>0.71</v>
      </c>
      <c r="EM7" s="39">
        <v>0.72</v>
      </c>
      <c r="EN7" s="39">
        <v>0.8</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2">
      <c r="B11">
        <v>4</v>
      </c>
      <c r="C11">
        <v>3</v>
      </c>
      <c r="D11">
        <v>2</v>
      </c>
      <c r="E11">
        <v>1</v>
      </c>
      <c r="F11">
        <v>0</v>
      </c>
      <c r="G11" t="s">
        <v>108</v>
      </c>
    </row>
    <row r="12" spans="1:144" x14ac:dyDescent="0.2">
      <c r="B12">
        <v>1</v>
      </c>
      <c r="C12">
        <v>1</v>
      </c>
      <c r="D12">
        <v>1</v>
      </c>
      <c r="E12">
        <v>1</v>
      </c>
      <c r="F12">
        <v>2</v>
      </c>
      <c r="G12" t="s">
        <v>109</v>
      </c>
    </row>
    <row r="13" spans="1:144" x14ac:dyDescent="0.2">
      <c r="B13" t="s">
        <v>110</v>
      </c>
      <c r="C13" t="s">
        <v>110</v>
      </c>
      <c r="D13" t="s">
        <v>110</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2022-01-15T01:28:43Z</cp:lastPrinted>
  <dcterms:created xsi:type="dcterms:W3CDTF">2021-12-03T07:05:33Z</dcterms:created>
  <dcterms:modified xsi:type="dcterms:W3CDTF">2022-02-21T04:44:17Z</dcterms:modified>
  <cp:category/>
</cp:coreProperties>
</file>