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1簡易水道事業\"/>
    </mc:Choice>
  </mc:AlternateContent>
  <xr:revisionPtr revIDLastSave="0" documentId="13_ncr:1_{43602842-3812-4B9A-9D87-CEAE8074F907}" xr6:coauthVersionLast="47" xr6:coauthVersionMax="47" xr10:uidLastSave="{00000000-0000-0000-0000-000000000000}"/>
  <workbookProtection workbookAlgorithmName="SHA-512" workbookHashValue="hLFTOw0vGwTIlPbYmLIRdm8NLm9aqDDLAEjovu9cL8gB1amBqS95zWqWC2HnyHoYTf6MknTyfJeUAm7xYcbYBA==" workbookSaltValue="8DqBPnhCa77AgAmwl8jws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R6" i="5"/>
  <c r="AL8" i="4" s="1"/>
  <c r="Q6" i="5"/>
  <c r="P6" i="5"/>
  <c r="P10" i="4" s="1"/>
  <c r="O6" i="5"/>
  <c r="I10" i="4" s="1"/>
  <c r="N6" i="5"/>
  <c r="B10" i="4" s="1"/>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AL10" i="4"/>
  <c r="W10" i="4"/>
  <c r="AT8" i="4"/>
  <c r="AD8" i="4"/>
  <c r="B8"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<sst xmlns="http://schemas.openxmlformats.org/spreadsheetml/2006/main" count="233" uniqueCount="116">
  <si>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</si>
  <si>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</si>
  <si>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</si>
  <si>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</si>
  <si>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</si>
  <si>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</si>
  <si>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</si>
  <si>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</si>
  <si>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</si>
  <si>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</si>
  <si>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</si>
  <si>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</si>
  <si>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</si>
  <si>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</si>
  <si>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</si>
  <si>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</si>
  <si>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</si>
  <si>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</si>
  <si>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</si>
  <si>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</si>
  <si>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</si>
  <si>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</si>
  <si>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</si>
  <si>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</si>
  <si>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</si>
  <si>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</si>
  <si>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</si>
  <si>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</si>
  <si>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</si>
  <si>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</si>
  <si>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</si>
  <si>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</si>
  <si>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</si>
  <si>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</si>
  <si>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</si>
  <si>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</si>
  <si>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</si>
  <si>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</si>
  <si>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</si>
  <si>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</si>
  <si>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</si>
  <si>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</si>
  <si>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</si>
  <si>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</si>
  <si>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</si>
  <si>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</si>
  <si>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</si>
  <si>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</si>
  <si>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</si>
  <si>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</si>
  <si>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</si>
  <si>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</si>
  <si>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</si>
  <si>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</si>
  <si>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</si>
  <si>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</si>
  <si>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</si>
  <si>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</si>
  <si>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</si>
  <si>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</si>
  <si>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</si>
  <si>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</si>
  <si>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</si>
  <si>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</si>
  <si>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</si>
  <si>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</si>
  <si>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</si>
  <si>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</si>
  <si>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</si>
  <si>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</si>
  <si>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</si>
  <si>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</si>
  <si>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</si>
  <si>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</si>
  <si>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</si>
  <si>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</si>
  <si>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</si>
  <si>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</si>
  <si>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</si>
  <si>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</si>
  <si>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</si>
  <si>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</si>
  <si>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</si>
  <si>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</si>
  <si>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</si>
  <si>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</si>
  <si>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</si>
  <si>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</si>
  <si>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</si>
  <si>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</si>
  <si>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</si>
  <si>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</si>
  <si>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</si>
  <si>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</si>
  <si>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</si>
  <si>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諸塚村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</si>
  <si>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</si>
  <si>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</si>
  <si>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</si>
  <si>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</si>
  <si>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</si>
  <si>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</si>
  <si>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</si>
  <si>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</si>
  <si>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</si>
  <si>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</si>
  <si>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</si>
  <si>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</si>
  <si>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</si>
  <si>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</si>
  <si>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</si>
  <si>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</si>
  <si>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</si>
  <si>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・老朽化の状況については、比較できる指標がないものの、村内における簡易水道施設は整備後の維持管理は適正に行われている。
・現在、各簡易水道施設整備から20年ほど経過しており、耐用年数以上経過している配管は無い状態である。
・配管の老朽化による漏水等の故障報告も無いが今後年度ごとの更新も必要になってくると思われ、事業計画等による適正な管理が必要と思われる。
・露出配管箇所については、定期的な目視点検を実施しているため、劣化等が生じた場合は対応する。</t>
    <rPh sb="1" eb="4">
      <t>ロウキュウカ</t>
    </rPh>
    <rPh sb="5" eb="7">
      <t>ジョウキョウ</t>
    </rPh>
    <rPh sb="13" eb="15">
      <t>ヒカク</t>
    </rPh>
    <rPh sb="18" eb="20">
      <t>シヒョウ</t>
    </rPh>
    <rPh sb="27" eb="29">
      <t>ソンナイ</t>
    </rPh>
    <rPh sb="33" eb="35">
      <t>カンイ</t>
    </rPh>
    <rPh sb="35" eb="37">
      <t>スイドウ</t>
    </rPh>
    <rPh sb="37" eb="39">
      <t>シセツ</t>
    </rPh>
    <rPh sb="40" eb="42">
      <t>セイビ</t>
    </rPh>
    <rPh sb="42" eb="43">
      <t>ゴ</t>
    </rPh>
    <rPh sb="44" eb="46">
      <t>イジ</t>
    </rPh>
    <rPh sb="46" eb="48">
      <t>カンリ</t>
    </rPh>
    <rPh sb="49" eb="51">
      <t>テキセイ</t>
    </rPh>
    <rPh sb="52" eb="53">
      <t>オコナ</t>
    </rPh>
    <rPh sb="61" eb="63">
      <t>ゲンザイ</t>
    </rPh>
    <rPh sb="64" eb="65">
      <t>カク</t>
    </rPh>
    <rPh sb="65" eb="69">
      <t>カンイスイドウ</t>
    </rPh>
    <rPh sb="69" eb="71">
      <t>シセツ</t>
    </rPh>
    <rPh sb="71" eb="73">
      <t>セイビ</t>
    </rPh>
    <rPh sb="77" eb="78">
      <t>ネン</t>
    </rPh>
    <rPh sb="80" eb="82">
      <t>ケイカ</t>
    </rPh>
    <rPh sb="87" eb="89">
      <t>タイヨウ</t>
    </rPh>
    <rPh sb="89" eb="91">
      <t>ネンスウ</t>
    </rPh>
    <rPh sb="91" eb="93">
      <t>イジョウ</t>
    </rPh>
    <rPh sb="93" eb="95">
      <t>ケイカ</t>
    </rPh>
    <rPh sb="99" eb="101">
      <t>ハイカン</t>
    </rPh>
    <rPh sb="102" eb="103">
      <t>ナ</t>
    </rPh>
    <rPh sb="104" eb="106">
      <t>ジョウタイ</t>
    </rPh>
    <rPh sb="112" eb="114">
      <t>ハイカン</t>
    </rPh>
    <rPh sb="115" eb="118">
      <t>ロウキュウカ</t>
    </rPh>
    <rPh sb="121" eb="123">
      <t>ロウスイ</t>
    </rPh>
    <rPh sb="123" eb="124">
      <t>トウ</t>
    </rPh>
    <rPh sb="125" eb="127">
      <t>コショウ</t>
    </rPh>
    <rPh sb="127" eb="129">
      <t>ホウコク</t>
    </rPh>
    <rPh sb="130" eb="131">
      <t>ナ</t>
    </rPh>
    <rPh sb="133" eb="135">
      <t>コンゴ</t>
    </rPh>
    <rPh sb="135" eb="137">
      <t>ネンド</t>
    </rPh>
    <rPh sb="140" eb="142">
      <t>コウシン</t>
    </rPh>
    <rPh sb="143" eb="145">
      <t>ヒツヨウ</t>
    </rPh>
    <rPh sb="152" eb="153">
      <t>オモ</t>
    </rPh>
    <rPh sb="156" eb="158">
      <t>ジギョウ</t>
    </rPh>
    <rPh sb="158" eb="160">
      <t>ケイカク</t>
    </rPh>
    <rPh sb="160" eb="161">
      <t>トウ</t>
    </rPh>
    <rPh sb="164" eb="166">
      <t>テキセイ</t>
    </rPh>
    <rPh sb="167" eb="169">
      <t>カンリ</t>
    </rPh>
    <rPh sb="170" eb="172">
      <t>ヒツヨウ</t>
    </rPh>
    <rPh sb="173" eb="174">
      <t>オモ</t>
    </rPh>
    <rPh sb="180" eb="182">
      <t>ロシュツ</t>
    </rPh>
    <rPh sb="182" eb="184">
      <t>ハイカン</t>
    </rPh>
    <rPh sb="184" eb="186">
      <t>カショ</t>
    </rPh>
    <rPh sb="192" eb="195">
      <t>テイキテキ</t>
    </rPh>
    <rPh sb="196" eb="198">
      <t>モクシ</t>
    </rPh>
    <rPh sb="198" eb="200">
      <t>テンケン</t>
    </rPh>
    <rPh sb="201" eb="203">
      <t>ジッシ</t>
    </rPh>
    <rPh sb="210" eb="212">
      <t>レッカ</t>
    </rPh>
    <rPh sb="212" eb="213">
      <t>トウ</t>
    </rPh>
    <rPh sb="214" eb="215">
      <t>ショウ</t>
    </rPh>
    <rPh sb="217" eb="219">
      <t>バアイ</t>
    </rPh>
    <rPh sb="220" eb="222">
      <t>タイオウ</t>
    </rPh>
    <phoneticPr fontId="4"/>
  </si>
  <si>
    <t>　有収率については、高水準で推移しているため良い評価がでるが、収益的収支比率や料金回収率によると収益のほとんどが一般会計繰入金によるものと分析でき、施設利用率は減少傾向にある。
　企業債残高対給水収益比率は年々減少傾向にあり、今後会計の負担軽減が見込まれる。
　老朽化についても稼働からの経年劣化が進む中、更新の検討も必要であるが、給水人口の推移も注視し、事業規模見直しや施設・管路の維持に努めていきたい。また、老朽化に対応するため、限られた財源の中で優先順位をつけた更新計画を検討する必要がある。
経営戦略は策定済である。</t>
    <rPh sb="1" eb="2">
      <t>ユウ</t>
    </rPh>
    <rPh sb="2" eb="4">
      <t>シュウリツ</t>
    </rPh>
    <rPh sb="10" eb="13">
      <t>コウスイジュン</t>
    </rPh>
    <rPh sb="14" eb="16">
      <t>スイイ</t>
    </rPh>
    <rPh sb="22" eb="23">
      <t>ヨ</t>
    </rPh>
    <rPh sb="24" eb="26">
      <t>ヒョウカ</t>
    </rPh>
    <rPh sb="31" eb="34">
      <t>シュウエキテキ</t>
    </rPh>
    <rPh sb="34" eb="36">
      <t>シュウシ</t>
    </rPh>
    <rPh sb="36" eb="38">
      <t>ヒリツ</t>
    </rPh>
    <rPh sb="39" eb="44">
      <t>リョウキンカイシュウリツ</t>
    </rPh>
    <rPh sb="48" eb="50">
      <t>シュウエキ</t>
    </rPh>
    <rPh sb="56" eb="58">
      <t>イッパン</t>
    </rPh>
    <rPh sb="58" eb="60">
      <t>カイケイ</t>
    </rPh>
    <rPh sb="60" eb="63">
      <t>クリイレキン</t>
    </rPh>
    <rPh sb="69" eb="71">
      <t>ブンセキ</t>
    </rPh>
    <rPh sb="74" eb="76">
      <t>シセツ</t>
    </rPh>
    <rPh sb="76" eb="79">
      <t>リヨウリツ</t>
    </rPh>
    <rPh sb="80" eb="82">
      <t>ゲンショウ</t>
    </rPh>
    <rPh sb="82" eb="84">
      <t>ケイコウ</t>
    </rPh>
    <rPh sb="90" eb="93">
      <t>キギョウサイ</t>
    </rPh>
    <rPh sb="93" eb="95">
      <t>ザンダカ</t>
    </rPh>
    <rPh sb="95" eb="96">
      <t>タイ</t>
    </rPh>
    <rPh sb="96" eb="98">
      <t>キュウスイ</t>
    </rPh>
    <rPh sb="98" eb="100">
      <t>シュウエキ</t>
    </rPh>
    <rPh sb="100" eb="102">
      <t>ヒリツ</t>
    </rPh>
    <rPh sb="103" eb="105">
      <t>ネンネン</t>
    </rPh>
    <rPh sb="105" eb="107">
      <t>ゲンショウ</t>
    </rPh>
    <rPh sb="107" eb="109">
      <t>ケイコウ</t>
    </rPh>
    <rPh sb="113" eb="115">
      <t>コンゴ</t>
    </rPh>
    <rPh sb="115" eb="117">
      <t>カイケイ</t>
    </rPh>
    <rPh sb="118" eb="120">
      <t>フタン</t>
    </rPh>
    <rPh sb="120" eb="122">
      <t>ケイゲン</t>
    </rPh>
    <rPh sb="123" eb="125">
      <t>ミコ</t>
    </rPh>
    <rPh sb="131" eb="134">
      <t>ロウキュウカ</t>
    </rPh>
    <rPh sb="139" eb="141">
      <t>カドウ</t>
    </rPh>
    <rPh sb="144" eb="146">
      <t>ケイネン</t>
    </rPh>
    <rPh sb="146" eb="148">
      <t>レッカ</t>
    </rPh>
    <rPh sb="149" eb="150">
      <t>スス</t>
    </rPh>
    <rPh sb="151" eb="152">
      <t>ナカ</t>
    </rPh>
    <rPh sb="153" eb="155">
      <t>コウシン</t>
    </rPh>
    <rPh sb="156" eb="158">
      <t>ケントウ</t>
    </rPh>
    <rPh sb="159" eb="161">
      <t>ヒツヨウ</t>
    </rPh>
    <rPh sb="166" eb="168">
      <t>キュウスイ</t>
    </rPh>
    <rPh sb="168" eb="170">
      <t>ジンコウ</t>
    </rPh>
    <rPh sb="171" eb="173">
      <t>スイイ</t>
    </rPh>
    <rPh sb="174" eb="176">
      <t>チュウシ</t>
    </rPh>
    <rPh sb="178" eb="180">
      <t>ジギョウ</t>
    </rPh>
    <rPh sb="180" eb="182">
      <t>キボ</t>
    </rPh>
    <rPh sb="182" eb="184">
      <t>ミナオ</t>
    </rPh>
    <rPh sb="186" eb="188">
      <t>シセツ</t>
    </rPh>
    <rPh sb="189" eb="191">
      <t>カンロ</t>
    </rPh>
    <rPh sb="192" eb="194">
      <t>イジ</t>
    </rPh>
    <rPh sb="195" eb="196">
      <t>ツト</t>
    </rPh>
    <rPh sb="206" eb="209">
      <t>ロウキュウカ</t>
    </rPh>
    <rPh sb="210" eb="212">
      <t>タイオウ</t>
    </rPh>
    <rPh sb="217" eb="218">
      <t>カギ</t>
    </rPh>
    <rPh sb="221" eb="223">
      <t>ザイゲン</t>
    </rPh>
    <rPh sb="224" eb="225">
      <t>ナカ</t>
    </rPh>
    <rPh sb="250" eb="252">
      <t>ケイエイ</t>
    </rPh>
    <rPh sb="252" eb="254">
      <t>センリャク</t>
    </rPh>
    <rPh sb="255" eb="257">
      <t>サクテイ</t>
    </rPh>
    <rPh sb="257" eb="258">
      <t>ス</t>
    </rPh>
    <phoneticPr fontId="4"/>
  </si>
  <si>
    <t>・「①収益的収支比率」は、類似団体平均下回っている状態で、経営の健全性が保たれているとはいえない状態である。
・「④企業債残高対給水収益比率」に関しては、年度を追うごとに右肩下がりに推移しており、今年度は類似団体平均値を下回っている。
・「⑤料金回収率」は26%と全国平均を下回っており、未だ一般会計からの繰入金に依存している状況である。
・「⑥給水原価」については類似団体平均を若干上回っているため、「⑦施設利用率」と併せ継続して注視していく必要がある。
・「⑦施設利用率」については平成26年度以降平均値を下回っている。しかし、区域内の全施設にも活用されている実情から一定の評価はでき、今後給水人口の推移を注視していく必要がある。
・「⑧有収率」については100%を維持できているため、経営の効率性については全国平均と同等であることから、健全性は概ね保たれていると言える。</t>
    <rPh sb="3" eb="6">
      <t>シュウエキテキ</t>
    </rPh>
    <rPh sb="6" eb="8">
      <t>シュウシ</t>
    </rPh>
    <rPh sb="8" eb="10">
      <t>ヒリツ</t>
    </rPh>
    <rPh sb="13" eb="15">
      <t>ルイジ</t>
    </rPh>
    <rPh sb="15" eb="17">
      <t>ダンタイ</t>
    </rPh>
    <rPh sb="17" eb="19">
      <t>ヘイキン</t>
    </rPh>
    <rPh sb="19" eb="20">
      <t>シタ</t>
    </rPh>
    <rPh sb="20" eb="21">
      <t>マワ</t>
    </rPh>
    <rPh sb="25" eb="27">
      <t>ジョウタイ</t>
    </rPh>
    <rPh sb="29" eb="31">
      <t>ケイエイ</t>
    </rPh>
    <rPh sb="32" eb="35">
      <t>ケンゼンセイ</t>
    </rPh>
    <rPh sb="36" eb="37">
      <t>タモ</t>
    </rPh>
    <rPh sb="48" eb="50">
      <t>ジョウタイ</t>
    </rPh>
    <rPh sb="58" eb="61">
      <t>キギョウサイ</t>
    </rPh>
    <rPh sb="61" eb="63">
      <t>ザンダカ</t>
    </rPh>
    <rPh sb="63" eb="64">
      <t>タイ</t>
    </rPh>
    <rPh sb="64" eb="66">
      <t>キュウスイ</t>
    </rPh>
    <rPh sb="66" eb="68">
      <t>シュウエキ</t>
    </rPh>
    <rPh sb="68" eb="70">
      <t>ヒリツ</t>
    </rPh>
    <rPh sb="72" eb="73">
      <t>カン</t>
    </rPh>
    <rPh sb="77" eb="79">
      <t>ネンド</t>
    </rPh>
    <rPh sb="80" eb="81">
      <t>オ</t>
    </rPh>
    <rPh sb="85" eb="87">
      <t>ミギカタ</t>
    </rPh>
    <rPh sb="87" eb="88">
      <t>サ</t>
    </rPh>
    <rPh sb="91" eb="93">
      <t>スイイ</t>
    </rPh>
    <rPh sb="98" eb="101">
      <t>コンネンド</t>
    </rPh>
    <rPh sb="102" eb="104">
      <t>ルイジ</t>
    </rPh>
    <rPh sb="104" eb="106">
      <t>ダンタイ</t>
    </rPh>
    <rPh sb="106" eb="109">
      <t>ヘイキンチ</t>
    </rPh>
    <rPh sb="110" eb="112">
      <t>シタマワ</t>
    </rPh>
    <rPh sb="121" eb="123">
      <t>リョウキン</t>
    </rPh>
    <rPh sb="123" eb="125">
      <t>カイシュウ</t>
    </rPh>
    <rPh sb="125" eb="126">
      <t>リツ</t>
    </rPh>
    <rPh sb="132" eb="134">
      <t>ゼンコク</t>
    </rPh>
    <rPh sb="134" eb="136">
      <t>ヘイキン</t>
    </rPh>
    <rPh sb="137" eb="139">
      <t>シタマワ</t>
    </rPh>
    <rPh sb="144" eb="145">
      <t>イマ</t>
    </rPh>
    <rPh sb="146" eb="148">
      <t>イッパン</t>
    </rPh>
    <rPh sb="148" eb="150">
      <t>カイケイ</t>
    </rPh>
    <rPh sb="153" eb="156">
      <t>クリイレキン</t>
    </rPh>
    <rPh sb="157" eb="159">
      <t>イゾン</t>
    </rPh>
    <rPh sb="163" eb="165">
      <t>ジョウキョウ</t>
    </rPh>
    <rPh sb="183" eb="185">
      <t>ルイジ</t>
    </rPh>
    <rPh sb="185" eb="187">
      <t>ダンタイ</t>
    </rPh>
    <rPh sb="187" eb="189">
      <t>ヘイキン</t>
    </rPh>
    <rPh sb="190" eb="192">
      <t>ジャッカン</t>
    </rPh>
    <rPh sb="192" eb="194">
      <t>ウワマワ</t>
    </rPh>
    <rPh sb="203" eb="205">
      <t>シセツ</t>
    </rPh>
    <rPh sb="205" eb="208">
      <t>リヨウリツ</t>
    </rPh>
    <rPh sb="210" eb="211">
      <t>アワ</t>
    </rPh>
    <rPh sb="212" eb="214">
      <t>ケイゾク</t>
    </rPh>
    <rPh sb="216" eb="218">
      <t>チュウシ</t>
    </rPh>
    <rPh sb="222" eb="224">
      <t>ヒツヨウ</t>
    </rPh>
    <rPh sb="232" eb="234">
      <t>シセツ</t>
    </rPh>
    <rPh sb="234" eb="237">
      <t>リヨウリツ</t>
    </rPh>
    <rPh sb="243" eb="245">
      <t>ヘイセイ</t>
    </rPh>
    <rPh sb="247" eb="249">
      <t>ネンド</t>
    </rPh>
    <rPh sb="249" eb="251">
      <t>イコウ</t>
    </rPh>
    <rPh sb="251" eb="254">
      <t>ヘイキンチ</t>
    </rPh>
    <rPh sb="255" eb="257">
      <t>シタマワ</t>
    </rPh>
    <rPh sb="266" eb="269">
      <t>クイキナイ</t>
    </rPh>
    <rPh sb="270" eb="273">
      <t>ゼンシセツ</t>
    </rPh>
    <rPh sb="275" eb="277">
      <t>カツヨウ</t>
    </rPh>
    <rPh sb="282" eb="284">
      <t>ジツジョウ</t>
    </rPh>
    <rPh sb="286" eb="288">
      <t>イッテイ</t>
    </rPh>
    <rPh sb="289" eb="291">
      <t>ヒョウカ</t>
    </rPh>
    <rPh sb="295" eb="297">
      <t>コンゴ</t>
    </rPh>
    <rPh sb="297" eb="299">
      <t>キュウスイ</t>
    </rPh>
    <rPh sb="299" eb="301">
      <t>ジンコウ</t>
    </rPh>
    <rPh sb="302" eb="304">
      <t>スイイ</t>
    </rPh>
    <rPh sb="305" eb="307">
      <t>チュウシ</t>
    </rPh>
    <rPh sb="311" eb="313">
      <t>ヒツヨウ</t>
    </rPh>
    <rPh sb="321" eb="322">
      <t>ユウ</t>
    </rPh>
    <rPh sb="322" eb="323">
      <t>シュウ</t>
    </rPh>
    <rPh sb="323" eb="324">
      <t>リツ</t>
    </rPh>
    <rPh sb="335" eb="337">
      <t>イジ</t>
    </rPh>
    <rPh sb="345" eb="347">
      <t>ケイエイ</t>
    </rPh>
    <rPh sb="348" eb="351">
      <t>コウリツセイ</t>
    </rPh>
    <rPh sb="356" eb="358">
      <t>ゼンコク</t>
    </rPh>
    <rPh sb="358" eb="360">
      <t>ヘイキン</t>
    </rPh>
    <rPh sb="361" eb="363">
      <t>ドウトウ</t>
    </rPh>
    <rPh sb="371" eb="374">
      <t>ケンゼンセイ</t>
    </rPh>
    <rPh sb="375" eb="376">
      <t>オオム</t>
    </rPh>
    <rPh sb="377" eb="378">
      <t>タモ</t>
    </rPh>
    <rPh sb="384" eb="385">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</si>
</sst>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30-42EB-8E02-EE140D602D6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AF30-42EB-8E02-EE140D602D6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43.03</c:v>
                </c:pt>
                <c:pt idx="1">
                  <c:v>40.25</c:v>
                </c:pt>
                <c:pt idx="2">
                  <c:v>37.81</c:v>
                </c:pt>
                <c:pt idx="3">
                  <c:v>36.04</c:v>
                </c:pt>
                <c:pt idx="4">
                  <c:v>36.159999999999997</c:v>
                </c:pt>
              </c:numCache>
            </c:numRef>
          </c:val>
          <c:extLst>
            <c:ext xmlns:c16="http://schemas.microsoft.com/office/drawing/2014/chart" uri="{C3380CC4-5D6E-409C-BE32-E72D297353CC}">
              <c16:uniqueId val="{00000000-F0D1-4320-A82C-F6BC2286ADF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F0D1-4320-A82C-F6BC2286ADF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A18-434E-9B36-5D0419EF69C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FA18-434E-9B36-5D0419EF69C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59.06</c:v>
                </c:pt>
                <c:pt idx="1">
                  <c:v>59.82</c:v>
                </c:pt>
                <c:pt idx="2">
                  <c:v>57.3</c:v>
                </c:pt>
                <c:pt idx="3">
                  <c:v>51.55</c:v>
                </c:pt>
                <c:pt idx="4">
                  <c:v>48.27</c:v>
                </c:pt>
              </c:numCache>
            </c:numRef>
          </c:val>
          <c:extLst>
            <c:ext xmlns:c16="http://schemas.microsoft.com/office/drawing/2014/chart" uri="{C3380CC4-5D6E-409C-BE32-E72D297353CC}">
              <c16:uniqueId val="{00000000-8B47-472C-8873-1BECD59DDF8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8B47-472C-8873-1BECD59DDF8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5E-472C-956C-013EAB6486E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5E-472C-956C-013EAB6486E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6C-42D0-AF06-FDB69EC6FE9C}"/>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6C-42D0-AF06-FDB69EC6FE9C}"/>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8-4A9D-B3E6-C522D64DE9C0}"/>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8-4A9D-B3E6-C522D64DE9C0}"/>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55-43E5-BDA0-9213D3869C7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5-43E5-BDA0-9213D3869C7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1522.29</c:v>
                </c:pt>
                <c:pt idx="1">
                  <c:v>1425.62</c:v>
                </c:pt>
                <c:pt idx="2">
                  <c:v>1312.17</c:v>
                </c:pt>
                <c:pt idx="3">
                  <c:v>1203.3599999999999</c:v>
                </c:pt>
                <c:pt idx="4">
                  <c:v>1009.76</c:v>
                </c:pt>
              </c:numCache>
            </c:numRef>
          </c:val>
          <c:extLst>
            <c:ext xmlns:c16="http://schemas.microsoft.com/office/drawing/2014/chart" uri="{C3380CC4-5D6E-409C-BE32-E72D297353CC}">
              <c16:uniqueId val="{00000000-48EE-4531-ADDF-DE1E3165378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48EE-4531-ADDF-DE1E3165378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32.590000000000003</c:v>
                </c:pt>
                <c:pt idx="1">
                  <c:v>28.12</c:v>
                </c:pt>
                <c:pt idx="2">
                  <c:v>29.49</c:v>
                </c:pt>
                <c:pt idx="3">
                  <c:v>29.06</c:v>
                </c:pt>
                <c:pt idx="4">
                  <c:v>26.52</c:v>
                </c:pt>
              </c:numCache>
            </c:numRef>
          </c:val>
          <c:extLst>
            <c:ext xmlns:c16="http://schemas.microsoft.com/office/drawing/2014/chart" uri="{C3380CC4-5D6E-409C-BE32-E72D297353CC}">
              <c16:uniqueId val="{00000000-CF34-429C-AB5E-2ECC62D21AF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CF34-429C-AB5E-2ECC62D21AF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310.24</c:v>
                </c:pt>
                <c:pt idx="1">
                  <c:v>370.67</c:v>
                </c:pt>
                <c:pt idx="2">
                  <c:v>363.12</c:v>
                </c:pt>
                <c:pt idx="3">
                  <c:v>380.75</c:v>
                </c:pt>
                <c:pt idx="4">
                  <c:v>418.99</c:v>
                </c:pt>
              </c:numCache>
            </c:numRef>
          </c:val>
          <c:extLst>
            <c:ext xmlns:c16="http://schemas.microsoft.com/office/drawing/2014/chart" uri="{C3380CC4-5D6E-409C-BE32-E72D297353CC}">
              <c16:uniqueId val="{00000000-D88C-43EB-9911-5B4763D5502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D88C-43EB-9911-5B4763D5502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5546875" defaultRowHeight="13.2" x14ac:dyDescent="0.2"/>
  <cols>
    <col min="1" max="1" width="2.5546875" customWidth="1"/>
    <col min="2" max="62" width="3.664062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諸塚村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1586</v>
      </c>
      <c r="AM8" s="67"/>
      <c r="AN8" s="67"/>
      <c r="AO8" s="67"/>
      <c r="AP8" s="67"/>
      <c r="AQ8" s="67"/>
      <c r="AR8" s="67"/>
      <c r="AS8" s="67"/>
      <c r="AT8" s="66">
        <f>データ!$S$6</f>
        <v>187.56</v>
      </c>
      <c r="AU8" s="66"/>
      <c r="AV8" s="66"/>
      <c r="AW8" s="66"/>
      <c r="AX8" s="66"/>
      <c r="AY8" s="66"/>
      <c r="AZ8" s="66"/>
      <c r="BA8" s="66"/>
      <c r="BB8" s="66">
        <f>データ!$T$6</f>
        <v>8.4600000000000009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2">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40.31</v>
      </c>
      <c r="Q10" s="66"/>
      <c r="R10" s="66"/>
      <c r="S10" s="66"/>
      <c r="T10" s="66"/>
      <c r="U10" s="66"/>
      <c r="V10" s="66"/>
      <c r="W10" s="67">
        <f>データ!$Q$6</f>
        <v>2200</v>
      </c>
      <c r="X10" s="67"/>
      <c r="Y10" s="67"/>
      <c r="Z10" s="67"/>
      <c r="AA10" s="67"/>
      <c r="AB10" s="67"/>
      <c r="AC10" s="67"/>
      <c r="AD10" s="2"/>
      <c r="AE10" s="2"/>
      <c r="AF10" s="2"/>
      <c r="AG10" s="2"/>
      <c r="AH10" s="2"/>
      <c r="AI10" s="2"/>
      <c r="AJ10" s="2"/>
      <c r="AK10" s="2"/>
      <c r="AL10" s="67">
        <f>データ!$U$6</f>
        <v>626</v>
      </c>
      <c r="AM10" s="67"/>
      <c r="AN10" s="67"/>
      <c r="AO10" s="67"/>
      <c r="AP10" s="67"/>
      <c r="AQ10" s="67"/>
      <c r="AR10" s="67"/>
      <c r="AS10" s="67"/>
      <c r="AT10" s="66">
        <f>データ!$V$6</f>
        <v>0.83</v>
      </c>
      <c r="AU10" s="66"/>
      <c r="AV10" s="66"/>
      <c r="AW10" s="66"/>
      <c r="AX10" s="66"/>
      <c r="AY10" s="66"/>
      <c r="AZ10" s="66"/>
      <c r="BA10" s="66"/>
      <c r="BB10" s="66">
        <f>データ!$W$6</f>
        <v>754.22</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o4o5IiebYZvtDguEm104xyEx9cC22t123l7V9W0ISa8FWGW68jwTWBgrJ/5VJXKCr2Y/wQhHr1j1BGvnWp9hfw==" saltValue="6yqbVoc1io88TPhM9dwqB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454290</v>
      </c>
      <c r="D6" s="34">
        <f t="shared" si="3"/>
        <v>47</v>
      </c>
      <c r="E6" s="34">
        <f t="shared" si="3"/>
        <v>1</v>
      </c>
      <c r="F6" s="34">
        <f t="shared" si="3"/>
        <v>0</v>
      </c>
      <c r="G6" s="34">
        <f t="shared" si="3"/>
        <v>0</v>
      </c>
      <c r="H6" s="34" t="str">
        <f t="shared" si="3"/>
        <v>宮崎県　諸塚村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40.31</v>
      </c>
      <c r="Q6" s="35">
        <f t="shared" si="3"/>
        <v>2200</v>
      </c>
      <c r="R6" s="35">
        <f t="shared" si="3"/>
        <v>1586</v>
      </c>
      <c r="S6" s="35">
        <f t="shared" si="3"/>
        <v>187.56</v>
      </c>
      <c r="T6" s="35">
        <f t="shared" si="3"/>
        <v>8.4600000000000009</v>
      </c>
      <c r="U6" s="35">
        <f t="shared" si="3"/>
        <v>626</v>
      </c>
      <c r="V6" s="35">
        <f t="shared" si="3"/>
        <v>0.83</v>
      </c>
      <c r="W6" s="35">
        <f t="shared" si="3"/>
        <v>754.22</v>
      </c>
      <c r="X6" s="36">
        <f>IF(X7="",NA(),X7)</f>
        <v>59.06</v>
      </c>
      <c r="Y6" s="36">
        <f t="shared" ref="Y6:AG6" si="4">IF(Y7="",NA(),Y7)</f>
        <v>59.82</v>
      </c>
      <c r="Z6" s="36">
        <f t="shared" si="4"/>
        <v>57.3</v>
      </c>
      <c r="AA6" s="36">
        <f t="shared" si="4"/>
        <v>51.55</v>
      </c>
      <c r="AB6" s="36">
        <f t="shared" si="4"/>
        <v>48.27</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1522.29</v>
      </c>
      <c r="BF6" s="36">
        <f t="shared" ref="BF6:BN6" si="7">IF(BF7="",NA(),BF7)</f>
        <v>1425.62</v>
      </c>
      <c r="BG6" s="36">
        <f t="shared" si="7"/>
        <v>1312.17</v>
      </c>
      <c r="BH6" s="36">
        <f t="shared" si="7"/>
        <v>1203.3599999999999</v>
      </c>
      <c r="BI6" s="36">
        <f t="shared" si="7"/>
        <v>1009.76</v>
      </c>
      <c r="BJ6" s="36">
        <f t="shared" si="7"/>
        <v>1595.62</v>
      </c>
      <c r="BK6" s="36">
        <f t="shared" si="7"/>
        <v>1302.33</v>
      </c>
      <c r="BL6" s="36">
        <f t="shared" si="7"/>
        <v>1274.21</v>
      </c>
      <c r="BM6" s="36">
        <f t="shared" si="7"/>
        <v>1183.92</v>
      </c>
      <c r="BN6" s="36">
        <f t="shared" si="7"/>
        <v>1128.72</v>
      </c>
      <c r="BO6" s="35" t="str">
        <f>IF(BO7="","",IF(BO7="-","【-】","【"&amp;SUBSTITUTE(TEXT(BO7,"#,##0.00"),"-","△")&amp;"】"))</f>
        <v>【949.15】</v>
      </c>
      <c r="BP6" s="36">
        <f>IF(BP7="",NA(),BP7)</f>
        <v>32.590000000000003</v>
      </c>
      <c r="BQ6" s="36">
        <f t="shared" ref="BQ6:BY6" si="8">IF(BQ7="",NA(),BQ7)</f>
        <v>28.12</v>
      </c>
      <c r="BR6" s="36">
        <f t="shared" si="8"/>
        <v>29.49</v>
      </c>
      <c r="BS6" s="36">
        <f t="shared" si="8"/>
        <v>29.06</v>
      </c>
      <c r="BT6" s="36">
        <f t="shared" si="8"/>
        <v>26.52</v>
      </c>
      <c r="BU6" s="36">
        <f t="shared" si="8"/>
        <v>37.92</v>
      </c>
      <c r="BV6" s="36">
        <f t="shared" si="8"/>
        <v>40.89</v>
      </c>
      <c r="BW6" s="36">
        <f t="shared" si="8"/>
        <v>41.25</v>
      </c>
      <c r="BX6" s="36">
        <f t="shared" si="8"/>
        <v>42.5</v>
      </c>
      <c r="BY6" s="36">
        <f t="shared" si="8"/>
        <v>41.84</v>
      </c>
      <c r="BZ6" s="35" t="str">
        <f>IF(BZ7="","",IF(BZ7="-","【-】","【"&amp;SUBSTITUTE(TEXT(BZ7,"#,##0.00"),"-","△")&amp;"】"))</f>
        <v>【55.87】</v>
      </c>
      <c r="CA6" s="36">
        <f>IF(CA7="",NA(),CA7)</f>
        <v>310.24</v>
      </c>
      <c r="CB6" s="36">
        <f t="shared" ref="CB6:CJ6" si="9">IF(CB7="",NA(),CB7)</f>
        <v>370.67</v>
      </c>
      <c r="CC6" s="36">
        <f t="shared" si="9"/>
        <v>363.12</v>
      </c>
      <c r="CD6" s="36">
        <f t="shared" si="9"/>
        <v>380.75</v>
      </c>
      <c r="CE6" s="36">
        <f t="shared" si="9"/>
        <v>418.99</v>
      </c>
      <c r="CF6" s="36">
        <f t="shared" si="9"/>
        <v>423.18</v>
      </c>
      <c r="CG6" s="36">
        <f t="shared" si="9"/>
        <v>383.2</v>
      </c>
      <c r="CH6" s="36">
        <f t="shared" si="9"/>
        <v>383.25</v>
      </c>
      <c r="CI6" s="36">
        <f t="shared" si="9"/>
        <v>377.72</v>
      </c>
      <c r="CJ6" s="36">
        <f t="shared" si="9"/>
        <v>390.47</v>
      </c>
      <c r="CK6" s="35" t="str">
        <f>IF(CK7="","",IF(CK7="-","【-】","【"&amp;SUBSTITUTE(TEXT(CK7,"#,##0.00"),"-","△")&amp;"】"))</f>
        <v>【288.19】</v>
      </c>
      <c r="CL6" s="36">
        <f>IF(CL7="",NA(),CL7)</f>
        <v>43.03</v>
      </c>
      <c r="CM6" s="36">
        <f t="shared" ref="CM6:CU6" si="10">IF(CM7="",NA(),CM7)</f>
        <v>40.25</v>
      </c>
      <c r="CN6" s="36">
        <f t="shared" si="10"/>
        <v>37.81</v>
      </c>
      <c r="CO6" s="36">
        <f t="shared" si="10"/>
        <v>36.04</v>
      </c>
      <c r="CP6" s="36">
        <f t="shared" si="10"/>
        <v>36.159999999999997</v>
      </c>
      <c r="CQ6" s="36">
        <f t="shared" si="10"/>
        <v>46.9</v>
      </c>
      <c r="CR6" s="36">
        <f t="shared" si="10"/>
        <v>47.95</v>
      </c>
      <c r="CS6" s="36">
        <f t="shared" si="10"/>
        <v>48.26</v>
      </c>
      <c r="CT6" s="36">
        <f t="shared" si="10"/>
        <v>48.01</v>
      </c>
      <c r="CU6" s="36">
        <f t="shared" si="10"/>
        <v>49.08</v>
      </c>
      <c r="CV6" s="35" t="str">
        <f>IF(CV7="","",IF(CV7="-","【-】","【"&amp;SUBSTITUTE(TEXT(CV7,"#,##0.00"),"-","△")&amp;"】"))</f>
        <v>【56.31】</v>
      </c>
      <c r="CW6" s="36">
        <f>IF(CW7="",NA(),CW7)</f>
        <v>100</v>
      </c>
      <c r="CX6" s="36">
        <f t="shared" ref="CX6:DF6" si="11">IF(CX7="",NA(),CX7)</f>
        <v>100</v>
      </c>
      <c r="CY6" s="36">
        <f t="shared" si="11"/>
        <v>100</v>
      </c>
      <c r="CZ6" s="36">
        <f t="shared" si="11"/>
        <v>100</v>
      </c>
      <c r="DA6" s="36">
        <f t="shared" si="11"/>
        <v>100</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454290</v>
      </c>
      <c r="D7" s="38">
        <v>47</v>
      </c>
      <c r="E7" s="38">
        <v>1</v>
      </c>
      <c r="F7" s="38">
        <v>0</v>
      </c>
      <c r="G7" s="38">
        <v>0</v>
      </c>
      <c r="H7" s="38" t="s">
        <v>95</v>
      </c>
      <c r="I7" s="38" t="s">
        <v>96</v>
      </c>
      <c r="J7" s="38" t="s">
        <v>97</v>
      </c>
      <c r="K7" s="38" t="s">
        <v>98</v>
      </c>
      <c r="L7" s="38" t="s">
        <v>99</v>
      </c>
      <c r="M7" s="38" t="s">
        <v>100</v>
      </c>
      <c r="N7" s="39" t="s">
        <v>101</v>
      </c>
      <c r="O7" s="39" t="s">
        <v>102</v>
      </c>
      <c r="P7" s="39">
        <v>40.31</v>
      </c>
      <c r="Q7" s="39">
        <v>2200</v>
      </c>
      <c r="R7" s="39">
        <v>1586</v>
      </c>
      <c r="S7" s="39">
        <v>187.56</v>
      </c>
      <c r="T7" s="39">
        <v>8.4600000000000009</v>
      </c>
      <c r="U7" s="39">
        <v>626</v>
      </c>
      <c r="V7" s="39">
        <v>0.83</v>
      </c>
      <c r="W7" s="39">
        <v>754.22</v>
      </c>
      <c r="X7" s="39">
        <v>59.06</v>
      </c>
      <c r="Y7" s="39">
        <v>59.82</v>
      </c>
      <c r="Z7" s="39">
        <v>57.3</v>
      </c>
      <c r="AA7" s="39">
        <v>51.55</v>
      </c>
      <c r="AB7" s="39">
        <v>48.27</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1522.29</v>
      </c>
      <c r="BF7" s="39">
        <v>1425.62</v>
      </c>
      <c r="BG7" s="39">
        <v>1312.17</v>
      </c>
      <c r="BH7" s="39">
        <v>1203.3599999999999</v>
      </c>
      <c r="BI7" s="39">
        <v>1009.76</v>
      </c>
      <c r="BJ7" s="39">
        <v>1595.62</v>
      </c>
      <c r="BK7" s="39">
        <v>1302.33</v>
      </c>
      <c r="BL7" s="39">
        <v>1274.21</v>
      </c>
      <c r="BM7" s="39">
        <v>1183.92</v>
      </c>
      <c r="BN7" s="39">
        <v>1128.72</v>
      </c>
      <c r="BO7" s="39">
        <v>949.15</v>
      </c>
      <c r="BP7" s="39">
        <v>32.590000000000003</v>
      </c>
      <c r="BQ7" s="39">
        <v>28.12</v>
      </c>
      <c r="BR7" s="39">
        <v>29.49</v>
      </c>
      <c r="BS7" s="39">
        <v>29.06</v>
      </c>
      <c r="BT7" s="39">
        <v>26.52</v>
      </c>
      <c r="BU7" s="39">
        <v>37.92</v>
      </c>
      <c r="BV7" s="39">
        <v>40.89</v>
      </c>
      <c r="BW7" s="39">
        <v>41.25</v>
      </c>
      <c r="BX7" s="39">
        <v>42.5</v>
      </c>
      <c r="BY7" s="39">
        <v>41.84</v>
      </c>
      <c r="BZ7" s="39">
        <v>55.87</v>
      </c>
      <c r="CA7" s="39">
        <v>310.24</v>
      </c>
      <c r="CB7" s="39">
        <v>370.67</v>
      </c>
      <c r="CC7" s="39">
        <v>363.12</v>
      </c>
      <c r="CD7" s="39">
        <v>380.75</v>
      </c>
      <c r="CE7" s="39">
        <v>418.99</v>
      </c>
      <c r="CF7" s="39">
        <v>423.18</v>
      </c>
      <c r="CG7" s="39">
        <v>383.2</v>
      </c>
      <c r="CH7" s="39">
        <v>383.25</v>
      </c>
      <c r="CI7" s="39">
        <v>377.72</v>
      </c>
      <c r="CJ7" s="39">
        <v>390.47</v>
      </c>
      <c r="CK7" s="39">
        <v>288.19</v>
      </c>
      <c r="CL7" s="39">
        <v>43.03</v>
      </c>
      <c r="CM7" s="39">
        <v>40.25</v>
      </c>
      <c r="CN7" s="39">
        <v>37.81</v>
      </c>
      <c r="CO7" s="39">
        <v>36.04</v>
      </c>
      <c r="CP7" s="39">
        <v>36.159999999999997</v>
      </c>
      <c r="CQ7" s="39">
        <v>46.9</v>
      </c>
      <c r="CR7" s="39">
        <v>47.95</v>
      </c>
      <c r="CS7" s="39">
        <v>48.26</v>
      </c>
      <c r="CT7" s="39">
        <v>48.01</v>
      </c>
      <c r="CU7" s="39">
        <v>49.08</v>
      </c>
      <c r="CV7" s="39">
        <v>56.31</v>
      </c>
      <c r="CW7" s="39">
        <v>100</v>
      </c>
      <c r="CX7" s="39">
        <v>100</v>
      </c>
      <c r="CY7" s="39">
        <v>100</v>
      </c>
      <c r="CZ7" s="39">
        <v>100</v>
      </c>
      <c r="DA7" s="39">
        <v>100</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2022-02-04T01:46:36Z</cp:lastPrinted>
  <dcterms:created xsi:type="dcterms:W3CDTF">2021-12-03T07:05:34Z</dcterms:created>
  <dcterms:modified xsi:type="dcterms:W3CDTF">2022-02-21T04:45:08Z</dcterms:modified>
  <cp:category/>
</cp:coreProperties>
</file>