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584C3545-AFE3-48C3-8181-203827646655}" xr6:coauthVersionLast="47" xr6:coauthVersionMax="47" xr10:uidLastSave="{00000000-0000-0000-0000-000000000000}"/>
  <workbookProtection workbookAlgorithmName="SHA-512" workbookHashValue="UCROTxD4Igld+yWu+WyJtjSO9w6auNnbVlWr5mur2l299Y4+N9Y4Hp5QEwjawdr25xTtwMSOhXxnHjH5Wkq5Fw==" workbookSaltValue="rvRTYDY+QxOk4cx1vxR4R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AL10" i="4"/>
  <c r="W10" i="4"/>
  <c r="P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<sst xmlns="http://schemas.openxmlformats.org/spreadsheetml/2006/main" count="233" uniqueCount="118">
  <si>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</si>
  <si>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</si>
  <si>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</si>
  <si>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</si>
  <si>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</si>
  <si>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</si>
  <si>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</si>
  <si>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</si>
  <si>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</si>
  <si>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</si>
  <si>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</si>
  <si>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</si>
  <si>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</si>
  <si>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</si>
  <si>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</si>
  <si>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</si>
  <si>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</si>
  <si>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</si>
  <si>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</si>
  <si>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</si>
  <si>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</si>
  <si>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</si>
  <si>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</si>
  <si>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</si>
  <si>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</si>
  <si>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</si>
  <si>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</si>
  <si>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</si>
  <si>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</si>
  <si>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</si>
  <si>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</si>
  <si>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</si>
  <si>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</si>
  <si>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</si>
  <si>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</si>
  <si>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</si>
  <si>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</si>
  <si>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</si>
  <si>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</si>
  <si>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</si>
  <si>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</si>
  <si>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</si>
  <si>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</si>
  <si>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</si>
  <si>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</si>
  <si>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</si>
  <si>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</si>
  <si>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</si>
  <si>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</si>
  <si>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</si>
  <si>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</si>
  <si>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</si>
  <si>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</si>
  <si>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</si>
  <si>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</si>
  <si>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</si>
  <si>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</si>
  <si>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</si>
  <si>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</si>
  <si>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</si>
  <si>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</si>
  <si>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</si>
  <si>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</si>
  <si>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</si>
  <si>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</si>
  <si>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</si>
  <si>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</si>
  <si>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</si>
  <si>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</si>
  <si>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</si>
  <si>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</si>
  <si>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</si>
  <si>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</si>
  <si>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</si>
  <si>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</si>
  <si>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</si>
  <si>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</si>
  <si>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</si>
  <si>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</si>
  <si>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</si>
  <si>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</si>
  <si>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</si>
  <si>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</si>
  <si>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</si>
  <si>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</si>
  <si>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</si>
  <si>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</si>
  <si>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</si>
  <si>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</si>
  <si>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</si>
  <si>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</si>
  <si>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</si>
  <si>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</si>
  <si>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</si>
  <si>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</si>
  <si>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</si>
  <si>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</si>
  <si>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</si>
  <si>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</si>
  <si>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</si>
  <si>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</si>
  <si>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</si>
  <si>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</si>
  <si>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</si>
  <si>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</si>
  <si>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</si>
  <si>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</si>
  <si>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</si>
  <si>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</si>
  <si>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</si>
  <si>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</si>
  <si>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</si>
  <si>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</si>
  <si>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</si>
  <si>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</si>
  <si>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管理施設数が多いことから、維持管理費用を削減することが難しい上に、人口の減少や高齢者世帯の増加が重なり、基準外繰入に頼らなければ経営が成り立たない状態が今後も続いていく見込みである。
 H31年3月経営戦略策定済み。</t>
    <rPh sb="1" eb="3">
      <t>カンリ</t>
    </rPh>
    <rPh sb="3" eb="6">
      <t>シセツスウ</t>
    </rPh>
    <rPh sb="7" eb="8">
      <t>オオ</t>
    </rPh>
    <rPh sb="14" eb="16">
      <t>イジ</t>
    </rPh>
    <rPh sb="16" eb="18">
      <t>カンリ</t>
    </rPh>
    <rPh sb="18" eb="20">
      <t>ヒヨウ</t>
    </rPh>
    <rPh sb="21" eb="23">
      <t>サクゲン</t>
    </rPh>
    <rPh sb="28" eb="29">
      <t>ムズカ</t>
    </rPh>
    <rPh sb="31" eb="32">
      <t>ウエ</t>
    </rPh>
    <rPh sb="34" eb="36">
      <t>ジンコウ</t>
    </rPh>
    <rPh sb="37" eb="39">
      <t>ゲンショウ</t>
    </rPh>
    <rPh sb="40" eb="43">
      <t>コウレイシャ</t>
    </rPh>
    <rPh sb="43" eb="45">
      <t>セタイ</t>
    </rPh>
    <rPh sb="46" eb="48">
      <t>ゾウカ</t>
    </rPh>
    <rPh sb="49" eb="50">
      <t>カサ</t>
    </rPh>
    <rPh sb="53" eb="56">
      <t>キジュンガイ</t>
    </rPh>
    <rPh sb="56" eb="58">
      <t>クリイレ</t>
    </rPh>
    <rPh sb="59" eb="60">
      <t>タヨ</t>
    </rPh>
    <rPh sb="65" eb="67">
      <t>ケイエイ</t>
    </rPh>
    <rPh sb="68" eb="69">
      <t>ナ</t>
    </rPh>
    <rPh sb="70" eb="71">
      <t>タ</t>
    </rPh>
    <rPh sb="74" eb="76">
      <t>ジョウタイ</t>
    </rPh>
    <rPh sb="77" eb="79">
      <t>コンゴ</t>
    </rPh>
    <rPh sb="80" eb="81">
      <t>ツヅ</t>
    </rPh>
    <rPh sb="85" eb="87">
      <t>ミコ</t>
    </rPh>
    <rPh sb="97" eb="98">
      <t>ネン</t>
    </rPh>
    <rPh sb="99" eb="100">
      <t>ガツ</t>
    </rPh>
    <rPh sb="100" eb="102">
      <t>ケイエイ</t>
    </rPh>
    <rPh sb="102" eb="104">
      <t>センリャク</t>
    </rPh>
    <rPh sb="104" eb="106">
      <t>サクテイ</t>
    </rPh>
    <rPh sb="106" eb="107">
      <t>ズ</t>
    </rPh>
    <phoneticPr fontId="4"/>
  </si>
  <si>
    <t>③老朽化の状況は正確に把握できておらず、令和２年度も問題が起きた機器、管路等についての対応を行ってきた。令和４年度から公営企業会計適用に向けて固定資産の整理等を行い準備を進めていく予定であるため、管路の老朽化の状況等も整理していかなければならない。施設数も多いため、更新時期を見極めながら計画的に更新していく必要がある。</t>
    <rPh sb="1" eb="4">
      <t>ロウキュウカ</t>
    </rPh>
    <rPh sb="5" eb="7">
      <t>ジョウキョウ</t>
    </rPh>
    <rPh sb="8" eb="10">
      <t>セイカク</t>
    </rPh>
    <rPh sb="11" eb="13">
      <t>ハアク</t>
    </rPh>
    <rPh sb="20" eb="22">
      <t>レイワ</t>
    </rPh>
    <rPh sb="23" eb="25">
      <t>ネンド</t>
    </rPh>
    <rPh sb="26" eb="28">
      <t>モンダイ</t>
    </rPh>
    <rPh sb="29" eb="30">
      <t>オ</t>
    </rPh>
    <rPh sb="32" eb="34">
      <t>キキ</t>
    </rPh>
    <rPh sb="35" eb="37">
      <t>カンロ</t>
    </rPh>
    <rPh sb="37" eb="38">
      <t>トウ</t>
    </rPh>
    <rPh sb="43" eb="45">
      <t>タイオウ</t>
    </rPh>
    <rPh sb="46" eb="47">
      <t>オコナ</t>
    </rPh>
    <rPh sb="52" eb="54">
      <t>レイワ</t>
    </rPh>
    <rPh sb="55" eb="57">
      <t>ネンド</t>
    </rPh>
    <rPh sb="59" eb="61">
      <t>コウエイ</t>
    </rPh>
    <rPh sb="61" eb="63">
      <t>キギョウ</t>
    </rPh>
    <rPh sb="63" eb="65">
      <t>カイケイ</t>
    </rPh>
    <rPh sb="68" eb="69">
      <t>ム</t>
    </rPh>
    <rPh sb="71" eb="75">
      <t>コテイシサン</t>
    </rPh>
    <rPh sb="76" eb="78">
      <t>セイリ</t>
    </rPh>
    <rPh sb="78" eb="79">
      <t>トウ</t>
    </rPh>
    <rPh sb="80" eb="81">
      <t>オコナ</t>
    </rPh>
    <rPh sb="82" eb="84">
      <t>ジュンビ</t>
    </rPh>
    <rPh sb="85" eb="86">
      <t>スス</t>
    </rPh>
    <rPh sb="90" eb="92">
      <t>ヨテイ</t>
    </rPh>
    <rPh sb="98" eb="100">
      <t>カンロ</t>
    </rPh>
    <rPh sb="101" eb="104">
      <t>ロウキュウカ</t>
    </rPh>
    <rPh sb="105" eb="107">
      <t>ジョウキョウ</t>
    </rPh>
    <rPh sb="107" eb="108">
      <t>トウ</t>
    </rPh>
    <rPh sb="109" eb="111">
      <t>セイリ</t>
    </rPh>
    <rPh sb="124" eb="126">
      <t>シセツ</t>
    </rPh>
    <rPh sb="126" eb="127">
      <t>スウ</t>
    </rPh>
    <rPh sb="128" eb="129">
      <t>オオ</t>
    </rPh>
    <rPh sb="133" eb="135">
      <t>コウシン</t>
    </rPh>
    <rPh sb="135" eb="137">
      <t>ジキ</t>
    </rPh>
    <rPh sb="138" eb="140">
      <t>ミキワ</t>
    </rPh>
    <rPh sb="144" eb="147">
      <t>ケイカクテキ</t>
    </rPh>
    <rPh sb="148" eb="150">
      <t>コウシン</t>
    </rPh>
    <rPh sb="154" eb="156">
      <t>ヒツヨウ</t>
    </rPh>
    <phoneticPr fontId="4"/>
  </si>
  <si>
    <t>①収益的収支比率は67.28％と上向きであるが、給水収益以外の一般会計からの繰入金に依存しているため、今後も更なる経費削減に取り組む必要がある。
④企業債残高対給水収益比率は類似団体と比較して同程度であり、今後も必要な施設の更新時期を見極めながら経営改善を図っていく必要がある。
⑤料金回収率は52.17％で、給水収益以外の収入で賄われている状態に変わりなく、適切な料金収入の確保が出来ていない。高齢者世帯の増加や人口減少でこれ以上の料金引き上げは難しいため、更なる経費削減に努めていく必要がある。
⑥給水原価は類似団体と比較すると低い値で推移しているが、人口減少や高齢者世帯の増加を見据えた維持管理費の削減に取り組まなければならない。
⑦施設利用率は類似団体と比較すると高い数値で推移しているものの、人口減少に伴い徐々に低下していくと推測され、ダウンサイジングの検討も行っていかなければならない。
⑧有収率は比較的高い数値で推移しているが、今後とも漏水等の原因を早期に特定し、有収率の向上に努めていかなければならない。</t>
    <rPh sb="1" eb="4">
      <t>シュウエキテキ</t>
    </rPh>
    <rPh sb="4" eb="6">
      <t>シュウシ</t>
    </rPh>
    <rPh sb="6" eb="8">
      <t>ヒリツ</t>
    </rPh>
    <rPh sb="16" eb="18">
      <t>ウワム</t>
    </rPh>
    <rPh sb="24" eb="26">
      <t>キュウスイ</t>
    </rPh>
    <rPh sb="26" eb="28">
      <t>シュウエキ</t>
    </rPh>
    <rPh sb="28" eb="30">
      <t>イガイ</t>
    </rPh>
    <rPh sb="31" eb="33">
      <t>イッパン</t>
    </rPh>
    <rPh sb="33" eb="35">
      <t>カイケイ</t>
    </rPh>
    <rPh sb="38" eb="40">
      <t>クリイレ</t>
    </rPh>
    <rPh sb="40" eb="41">
      <t>キン</t>
    </rPh>
    <rPh sb="42" eb="44">
      <t>イゾン</t>
    </rPh>
    <rPh sb="51" eb="53">
      <t>コンゴ</t>
    </rPh>
    <rPh sb="54" eb="55">
      <t>サラ</t>
    </rPh>
    <rPh sb="57" eb="59">
      <t>ケイヒ</t>
    </rPh>
    <rPh sb="59" eb="61">
      <t>サクゲン</t>
    </rPh>
    <rPh sb="62" eb="63">
      <t>ト</t>
    </rPh>
    <rPh sb="64" eb="65">
      <t>ク</t>
    </rPh>
    <rPh sb="66" eb="68">
      <t>ヒツヨウ</t>
    </rPh>
    <rPh sb="75" eb="78">
      <t>キギョウサイ</t>
    </rPh>
    <rPh sb="78" eb="80">
      <t>ザンダカ</t>
    </rPh>
    <rPh sb="80" eb="81">
      <t>タイ</t>
    </rPh>
    <rPh sb="81" eb="83">
      <t>キュウスイ</t>
    </rPh>
    <rPh sb="83" eb="85">
      <t>シュウエキ</t>
    </rPh>
    <rPh sb="85" eb="87">
      <t>ヒリツ</t>
    </rPh>
    <rPh sb="88" eb="90">
      <t>ルイジ</t>
    </rPh>
    <rPh sb="90" eb="92">
      <t>ダンタイ</t>
    </rPh>
    <rPh sb="93" eb="95">
      <t>ヒカク</t>
    </rPh>
    <rPh sb="97" eb="100">
      <t>ドウテイド</t>
    </rPh>
    <rPh sb="104" eb="106">
      <t>コンゴ</t>
    </rPh>
    <rPh sb="107" eb="109">
      <t>ヒツヨウ</t>
    </rPh>
    <rPh sb="110" eb="112">
      <t>シセツ</t>
    </rPh>
    <rPh sb="113" eb="115">
      <t>コウシン</t>
    </rPh>
    <rPh sb="115" eb="117">
      <t>ジキ</t>
    </rPh>
    <rPh sb="118" eb="120">
      <t>ミキワ</t>
    </rPh>
    <rPh sb="124" eb="126">
      <t>ケイエイ</t>
    </rPh>
    <rPh sb="126" eb="128">
      <t>カイゼン</t>
    </rPh>
    <rPh sb="129" eb="130">
      <t>ハカ</t>
    </rPh>
    <rPh sb="134" eb="136">
      <t>ヒツヨウ</t>
    </rPh>
    <rPh sb="143" eb="145">
      <t>リョウキン</t>
    </rPh>
    <rPh sb="145" eb="148">
      <t>カイシュウリツ</t>
    </rPh>
    <rPh sb="157" eb="159">
      <t>キュウスイ</t>
    </rPh>
    <rPh sb="159" eb="161">
      <t>シュウエキ</t>
    </rPh>
    <rPh sb="161" eb="163">
      <t>イガイ</t>
    </rPh>
    <rPh sb="164" eb="166">
      <t>シュウニュウ</t>
    </rPh>
    <rPh sb="167" eb="168">
      <t>マカナ</t>
    </rPh>
    <rPh sb="173" eb="175">
      <t>ジョウタイ</t>
    </rPh>
    <rPh sb="176" eb="177">
      <t>カ</t>
    </rPh>
    <rPh sb="182" eb="184">
      <t>テキセツ</t>
    </rPh>
    <rPh sb="185" eb="187">
      <t>リョウキン</t>
    </rPh>
    <rPh sb="187" eb="189">
      <t>シュウニュウ</t>
    </rPh>
    <rPh sb="190" eb="192">
      <t>カクホ</t>
    </rPh>
    <rPh sb="193" eb="195">
      <t>デキ</t>
    </rPh>
    <rPh sb="209" eb="211">
      <t>ジンコウ</t>
    </rPh>
    <rPh sb="211" eb="213">
      <t>ゲンショウ</t>
    </rPh>
    <rPh sb="216" eb="218">
      <t>イジョウ</t>
    </rPh>
    <rPh sb="219" eb="221">
      <t>リョウキン</t>
    </rPh>
    <rPh sb="221" eb="222">
      <t>ヒ</t>
    </rPh>
    <rPh sb="223" eb="224">
      <t>ア</t>
    </rPh>
    <rPh sb="226" eb="227">
      <t>ムズカ</t>
    </rPh>
    <rPh sb="232" eb="233">
      <t>サラ</t>
    </rPh>
    <rPh sb="235" eb="237">
      <t>ケイヒ</t>
    </rPh>
    <rPh sb="237" eb="239">
      <t>サクゲン</t>
    </rPh>
    <rPh sb="240" eb="241">
      <t>ツト</t>
    </rPh>
    <rPh sb="245" eb="247">
      <t>ヒツヨウ</t>
    </rPh>
    <rPh sb="254" eb="256">
      <t>キュウスイ</t>
    </rPh>
    <rPh sb="256" eb="258">
      <t>ゲンカ</t>
    </rPh>
    <rPh sb="259" eb="261">
      <t>ルイジ</t>
    </rPh>
    <rPh sb="261" eb="263">
      <t>ダンタイ</t>
    </rPh>
    <rPh sb="264" eb="266">
      <t>ヒカク</t>
    </rPh>
    <rPh sb="269" eb="270">
      <t>ヒク</t>
    </rPh>
    <rPh sb="271" eb="272">
      <t>アタイ</t>
    </rPh>
    <rPh sb="273" eb="275">
      <t>スイイ</t>
    </rPh>
    <rPh sb="281" eb="283">
      <t>ジンコウ</t>
    </rPh>
    <rPh sb="283" eb="285">
      <t>ゲンショウ</t>
    </rPh>
    <rPh sb="295" eb="297">
      <t>ミス</t>
    </rPh>
    <rPh sb="299" eb="301">
      <t>イジ</t>
    </rPh>
    <rPh sb="301" eb="304">
      <t>カンリヒ</t>
    </rPh>
    <rPh sb="305" eb="307">
      <t>サクゲン</t>
    </rPh>
    <rPh sb="308" eb="309">
      <t>ト</t>
    </rPh>
    <rPh sb="310" eb="311">
      <t>ク</t>
    </rPh>
    <rPh sb="324" eb="326">
      <t>シセツ</t>
    </rPh>
    <rPh sb="326" eb="329">
      <t>リヨウリツ</t>
    </rPh>
    <rPh sb="330" eb="332">
      <t>ルイジ</t>
    </rPh>
    <rPh sb="332" eb="334">
      <t>ダンタイ</t>
    </rPh>
    <rPh sb="335" eb="337">
      <t>ヒカク</t>
    </rPh>
    <rPh sb="340" eb="341">
      <t>タカ</t>
    </rPh>
    <rPh sb="342" eb="344">
      <t>スウチ</t>
    </rPh>
    <rPh sb="345" eb="347">
      <t>スイイ</t>
    </rPh>
    <rPh sb="355" eb="357">
      <t>ジンコウ</t>
    </rPh>
    <rPh sb="357" eb="359">
      <t>ゲンショウ</t>
    </rPh>
    <rPh sb="360" eb="361">
      <t>トモナ</t>
    </rPh>
    <rPh sb="362" eb="364">
      <t>ジョジョ</t>
    </rPh>
    <rPh sb="365" eb="367">
      <t>テイカ</t>
    </rPh>
    <rPh sb="372" eb="374">
      <t>スイソク</t>
    </rPh>
    <rPh sb="386" eb="388">
      <t>ケントウ</t>
    </rPh>
    <rPh sb="389" eb="390">
      <t>オコナ</t>
    </rPh>
    <rPh sb="406" eb="408">
      <t>ユウシュウ</t>
    </rPh>
    <rPh sb="408" eb="409">
      <t>リツ</t>
    </rPh>
    <rPh sb="410" eb="413">
      <t>ヒカクテキ</t>
    </rPh>
    <rPh sb="413" eb="414">
      <t>タカ</t>
    </rPh>
    <rPh sb="415" eb="417">
      <t>スウチ</t>
    </rPh>
    <rPh sb="418" eb="420">
      <t>スイイ</t>
    </rPh>
    <rPh sb="426" eb="428">
      <t>コンゴ</t>
    </rPh>
    <rPh sb="430" eb="432">
      <t>ロウスイ</t>
    </rPh>
    <rPh sb="432" eb="433">
      <t>トウ</t>
    </rPh>
    <rPh sb="434" eb="436">
      <t>ゲンイン</t>
    </rPh>
    <rPh sb="437" eb="439">
      <t>ソウキ</t>
    </rPh>
    <rPh sb="440" eb="442">
      <t>トクテイ</t>
    </rPh>
    <rPh sb="444" eb="446">
      <t>ユウシュウ</t>
    </rPh>
    <rPh sb="446" eb="447">
      <t>リツ</t>
    </rPh>
    <rPh sb="448" eb="450">
      <t>コウジョウ</t>
    </rPh>
    <rPh sb="451" eb="4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</si>
</sst>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1.35</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A7-43C5-BBFE-B189AE3F2526}"/>
            </c:ext>
          </c:extLst>
        </c:ser>
        <c:dLbls>
          <c:showLegendKey val="0"/>
          <c:showVal val="0"/>
          <c:showCatName val="0"/>
          <c:showSerName val="0"/>
          <c:showPercent val="0"/>
          <c:showBubbleSize val="0"/>
        </c:dLbls>
        <c:gapWidth val="150"/>
        <c:axId val="533018256"/>
        <c:axId val="53301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89A7-43C5-BBFE-B189AE3F2526}"/>
            </c:ext>
          </c:extLst>
        </c:ser>
        <c:dLbls>
          <c:showLegendKey val="0"/>
          <c:showVal val="0"/>
          <c:showCatName val="0"/>
          <c:showSerName val="0"/>
          <c:showPercent val="0"/>
          <c:showBubbleSize val="0"/>
        </c:dLbls>
        <c:marker val="1"/>
        <c:smooth val="0"/>
        <c:axId val="533018256"/>
        <c:axId val="533018648"/>
      </c:lineChart>
      <c:dateAx>
        <c:axId val="533018256"/>
        <c:scaling>
          <c:orientation val="minMax"/>
        </c:scaling>
        <c:delete val="1"/>
        <c:axPos val="b"/>
        <c:numFmt formatCode="&quot;H&quot;yy" sourceLinked="1"/>
        <c:majorTickMark val="none"/>
        <c:minorTickMark val="none"/>
        <c:tickLblPos val="none"/>
        <c:crossAx val="533018648"/>
        <c:crosses val="autoZero"/>
        <c:auto val="1"/>
        <c:lblOffset val="100"/>
        <c:baseTimeUnit val="years"/>
      </c:dateAx>
      <c:valAx>
        <c:axId val="53301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0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81.180000000000007</c:v>
                </c:pt>
                <c:pt idx="1">
                  <c:v>71.27</c:v>
                </c:pt>
                <c:pt idx="2">
                  <c:v>72</c:v>
                </c:pt>
                <c:pt idx="3">
                  <c:v>70.33</c:v>
                </c:pt>
                <c:pt idx="4">
                  <c:v>70.41</c:v>
                </c:pt>
              </c:numCache>
            </c:numRef>
          </c:val>
          <c:extLst>
            <c:ext xmlns:c16="http://schemas.microsoft.com/office/drawing/2014/chart" uri="{C3380CC4-5D6E-409C-BE32-E72D297353CC}">
              <c16:uniqueId val="{00000000-3ABA-409A-9B8D-DB3615AC4E07}"/>
            </c:ext>
          </c:extLst>
        </c:ser>
        <c:dLbls>
          <c:showLegendKey val="0"/>
          <c:showVal val="0"/>
          <c:showCatName val="0"/>
          <c:showSerName val="0"/>
          <c:showPercent val="0"/>
          <c:showBubbleSize val="0"/>
        </c:dLbls>
        <c:gapWidth val="150"/>
        <c:axId val="505615800"/>
        <c:axId val="50561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3ABA-409A-9B8D-DB3615AC4E07}"/>
            </c:ext>
          </c:extLst>
        </c:ser>
        <c:dLbls>
          <c:showLegendKey val="0"/>
          <c:showVal val="0"/>
          <c:showCatName val="0"/>
          <c:showSerName val="0"/>
          <c:showPercent val="0"/>
          <c:showBubbleSize val="0"/>
        </c:dLbls>
        <c:marker val="1"/>
        <c:smooth val="0"/>
        <c:axId val="505615800"/>
        <c:axId val="505612664"/>
      </c:lineChart>
      <c:dateAx>
        <c:axId val="505615800"/>
        <c:scaling>
          <c:orientation val="minMax"/>
        </c:scaling>
        <c:delete val="1"/>
        <c:axPos val="b"/>
        <c:numFmt formatCode="&quot;H&quot;yy" sourceLinked="1"/>
        <c:majorTickMark val="none"/>
        <c:minorTickMark val="none"/>
        <c:tickLblPos val="none"/>
        <c:crossAx val="505612664"/>
        <c:crosses val="autoZero"/>
        <c:auto val="1"/>
        <c:lblOffset val="100"/>
        <c:baseTimeUnit val="years"/>
      </c:dateAx>
      <c:valAx>
        <c:axId val="50561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1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81.3</c:v>
                </c:pt>
                <c:pt idx="1">
                  <c:v>90.91</c:v>
                </c:pt>
                <c:pt idx="2">
                  <c:v>87.51</c:v>
                </c:pt>
                <c:pt idx="3">
                  <c:v>87.72</c:v>
                </c:pt>
                <c:pt idx="4">
                  <c:v>87.72</c:v>
                </c:pt>
              </c:numCache>
            </c:numRef>
          </c:val>
          <c:extLst>
            <c:ext xmlns:c16="http://schemas.microsoft.com/office/drawing/2014/chart" uri="{C3380CC4-5D6E-409C-BE32-E72D297353CC}">
              <c16:uniqueId val="{00000000-E958-41FD-BCF8-2829D594290F}"/>
            </c:ext>
          </c:extLst>
        </c:ser>
        <c:dLbls>
          <c:showLegendKey val="0"/>
          <c:showVal val="0"/>
          <c:showCatName val="0"/>
          <c:showSerName val="0"/>
          <c:showPercent val="0"/>
          <c:showBubbleSize val="0"/>
        </c:dLbls>
        <c:gapWidth val="150"/>
        <c:axId val="505611096"/>
        <c:axId val="50561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E958-41FD-BCF8-2829D594290F}"/>
            </c:ext>
          </c:extLst>
        </c:ser>
        <c:dLbls>
          <c:showLegendKey val="0"/>
          <c:showVal val="0"/>
          <c:showCatName val="0"/>
          <c:showSerName val="0"/>
          <c:showPercent val="0"/>
          <c:showBubbleSize val="0"/>
        </c:dLbls>
        <c:marker val="1"/>
        <c:smooth val="0"/>
        <c:axId val="505611096"/>
        <c:axId val="505615408"/>
      </c:lineChart>
      <c:dateAx>
        <c:axId val="505611096"/>
        <c:scaling>
          <c:orientation val="minMax"/>
        </c:scaling>
        <c:delete val="1"/>
        <c:axPos val="b"/>
        <c:numFmt formatCode="&quot;H&quot;yy" sourceLinked="1"/>
        <c:majorTickMark val="none"/>
        <c:minorTickMark val="none"/>
        <c:tickLblPos val="none"/>
        <c:crossAx val="505615408"/>
        <c:crosses val="autoZero"/>
        <c:auto val="1"/>
        <c:lblOffset val="100"/>
        <c:baseTimeUnit val="years"/>
      </c:dateAx>
      <c:valAx>
        <c:axId val="50561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73.78</c:v>
                </c:pt>
                <c:pt idx="1">
                  <c:v>77.180000000000007</c:v>
                </c:pt>
                <c:pt idx="2">
                  <c:v>66.41</c:v>
                </c:pt>
                <c:pt idx="3">
                  <c:v>58.96</c:v>
                </c:pt>
                <c:pt idx="4">
                  <c:v>67.28</c:v>
                </c:pt>
              </c:numCache>
            </c:numRef>
          </c:val>
          <c:extLst>
            <c:ext xmlns:c16="http://schemas.microsoft.com/office/drawing/2014/chart" uri="{C3380CC4-5D6E-409C-BE32-E72D297353CC}">
              <c16:uniqueId val="{00000000-ED0A-411A-929F-E01BAA38EEBF}"/>
            </c:ext>
          </c:extLst>
        </c:ser>
        <c:dLbls>
          <c:showLegendKey val="0"/>
          <c:showVal val="0"/>
          <c:showCatName val="0"/>
          <c:showSerName val="0"/>
          <c:showPercent val="0"/>
          <c:showBubbleSize val="0"/>
        </c:dLbls>
        <c:gapWidth val="150"/>
        <c:axId val="500641744"/>
        <c:axId val="50064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ED0A-411A-929F-E01BAA38EEBF}"/>
            </c:ext>
          </c:extLst>
        </c:ser>
        <c:dLbls>
          <c:showLegendKey val="0"/>
          <c:showVal val="0"/>
          <c:showCatName val="0"/>
          <c:showSerName val="0"/>
          <c:showPercent val="0"/>
          <c:showBubbleSize val="0"/>
        </c:dLbls>
        <c:marker val="1"/>
        <c:smooth val="0"/>
        <c:axId val="500641744"/>
        <c:axId val="500642920"/>
      </c:lineChart>
      <c:dateAx>
        <c:axId val="500641744"/>
        <c:scaling>
          <c:orientation val="minMax"/>
        </c:scaling>
        <c:delete val="1"/>
        <c:axPos val="b"/>
        <c:numFmt formatCode="&quot;H&quot;yy" sourceLinked="1"/>
        <c:majorTickMark val="none"/>
        <c:minorTickMark val="none"/>
        <c:tickLblPos val="none"/>
        <c:crossAx val="500642920"/>
        <c:crosses val="autoZero"/>
        <c:auto val="1"/>
        <c:lblOffset val="100"/>
        <c:baseTimeUnit val="years"/>
      </c:dateAx>
      <c:valAx>
        <c:axId val="50064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B-412F-A7C2-32EE08325045}"/>
            </c:ext>
          </c:extLst>
        </c:ser>
        <c:dLbls>
          <c:showLegendKey val="0"/>
          <c:showVal val="0"/>
          <c:showCatName val="0"/>
          <c:showSerName val="0"/>
          <c:showPercent val="0"/>
          <c:showBubbleSize val="0"/>
        </c:dLbls>
        <c:gapWidth val="150"/>
        <c:axId val="416618184"/>
        <c:axId val="41661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B-412F-A7C2-32EE08325045}"/>
            </c:ext>
          </c:extLst>
        </c:ser>
        <c:dLbls>
          <c:showLegendKey val="0"/>
          <c:showVal val="0"/>
          <c:showCatName val="0"/>
          <c:showSerName val="0"/>
          <c:showPercent val="0"/>
          <c:showBubbleSize val="0"/>
        </c:dLbls>
        <c:marker val="1"/>
        <c:smooth val="0"/>
        <c:axId val="416618184"/>
        <c:axId val="416618968"/>
      </c:lineChart>
      <c:dateAx>
        <c:axId val="416618184"/>
        <c:scaling>
          <c:orientation val="minMax"/>
        </c:scaling>
        <c:delete val="1"/>
        <c:axPos val="b"/>
        <c:numFmt formatCode="&quot;H&quot;yy" sourceLinked="1"/>
        <c:majorTickMark val="none"/>
        <c:minorTickMark val="none"/>
        <c:tickLblPos val="none"/>
        <c:crossAx val="416618968"/>
        <c:crosses val="autoZero"/>
        <c:auto val="1"/>
        <c:lblOffset val="100"/>
        <c:baseTimeUnit val="years"/>
      </c:dateAx>
      <c:valAx>
        <c:axId val="41661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1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F-4B88-8792-141A8FD35901}"/>
            </c:ext>
          </c:extLst>
        </c:ser>
        <c:dLbls>
          <c:showLegendKey val="0"/>
          <c:showVal val="0"/>
          <c:showCatName val="0"/>
          <c:showSerName val="0"/>
          <c:showPercent val="0"/>
          <c:showBubbleSize val="0"/>
        </c:dLbls>
        <c:gapWidth val="150"/>
        <c:axId val="416880008"/>
        <c:axId val="53450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F-4B88-8792-141A8FD35901}"/>
            </c:ext>
          </c:extLst>
        </c:ser>
        <c:dLbls>
          <c:showLegendKey val="0"/>
          <c:showVal val="0"/>
          <c:showCatName val="0"/>
          <c:showSerName val="0"/>
          <c:showPercent val="0"/>
          <c:showBubbleSize val="0"/>
        </c:dLbls>
        <c:marker val="1"/>
        <c:smooth val="0"/>
        <c:axId val="416880008"/>
        <c:axId val="534502280"/>
      </c:lineChart>
      <c:dateAx>
        <c:axId val="416880008"/>
        <c:scaling>
          <c:orientation val="minMax"/>
        </c:scaling>
        <c:delete val="1"/>
        <c:axPos val="b"/>
        <c:numFmt formatCode="&quot;H&quot;yy" sourceLinked="1"/>
        <c:majorTickMark val="none"/>
        <c:minorTickMark val="none"/>
        <c:tickLblPos val="none"/>
        <c:crossAx val="534502280"/>
        <c:crosses val="autoZero"/>
        <c:auto val="1"/>
        <c:lblOffset val="100"/>
        <c:baseTimeUnit val="years"/>
      </c:dateAx>
      <c:valAx>
        <c:axId val="53450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C-4A0A-9319-3F1306AE6F36}"/>
            </c:ext>
          </c:extLst>
        </c:ser>
        <c:dLbls>
          <c:showLegendKey val="0"/>
          <c:showVal val="0"/>
          <c:showCatName val="0"/>
          <c:showSerName val="0"/>
          <c:showPercent val="0"/>
          <c:showBubbleSize val="0"/>
        </c:dLbls>
        <c:gapWidth val="150"/>
        <c:axId val="534502672"/>
        <c:axId val="53449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C-4A0A-9319-3F1306AE6F36}"/>
            </c:ext>
          </c:extLst>
        </c:ser>
        <c:dLbls>
          <c:showLegendKey val="0"/>
          <c:showVal val="0"/>
          <c:showCatName val="0"/>
          <c:showSerName val="0"/>
          <c:showPercent val="0"/>
          <c:showBubbleSize val="0"/>
        </c:dLbls>
        <c:marker val="1"/>
        <c:smooth val="0"/>
        <c:axId val="534502672"/>
        <c:axId val="534497968"/>
      </c:lineChart>
      <c:dateAx>
        <c:axId val="534502672"/>
        <c:scaling>
          <c:orientation val="minMax"/>
        </c:scaling>
        <c:delete val="1"/>
        <c:axPos val="b"/>
        <c:numFmt formatCode="&quot;H&quot;yy" sourceLinked="1"/>
        <c:majorTickMark val="none"/>
        <c:minorTickMark val="none"/>
        <c:tickLblPos val="none"/>
        <c:crossAx val="534497968"/>
        <c:crosses val="autoZero"/>
        <c:auto val="1"/>
        <c:lblOffset val="100"/>
        <c:baseTimeUnit val="years"/>
      </c:dateAx>
      <c:valAx>
        <c:axId val="53449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5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C-4988-9301-FFC7D3C77C24}"/>
            </c:ext>
          </c:extLst>
        </c:ser>
        <c:dLbls>
          <c:showLegendKey val="0"/>
          <c:showVal val="0"/>
          <c:showCatName val="0"/>
          <c:showSerName val="0"/>
          <c:showPercent val="0"/>
          <c:showBubbleSize val="0"/>
        </c:dLbls>
        <c:gapWidth val="150"/>
        <c:axId val="534501104"/>
        <c:axId val="53450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C-4988-9301-FFC7D3C77C24}"/>
            </c:ext>
          </c:extLst>
        </c:ser>
        <c:dLbls>
          <c:showLegendKey val="0"/>
          <c:showVal val="0"/>
          <c:showCatName val="0"/>
          <c:showSerName val="0"/>
          <c:showPercent val="0"/>
          <c:showBubbleSize val="0"/>
        </c:dLbls>
        <c:marker val="1"/>
        <c:smooth val="0"/>
        <c:axId val="534501104"/>
        <c:axId val="534500712"/>
      </c:lineChart>
      <c:dateAx>
        <c:axId val="534501104"/>
        <c:scaling>
          <c:orientation val="minMax"/>
        </c:scaling>
        <c:delete val="1"/>
        <c:axPos val="b"/>
        <c:numFmt formatCode="&quot;H&quot;yy" sourceLinked="1"/>
        <c:majorTickMark val="none"/>
        <c:minorTickMark val="none"/>
        <c:tickLblPos val="none"/>
        <c:crossAx val="534500712"/>
        <c:crosses val="autoZero"/>
        <c:auto val="1"/>
        <c:lblOffset val="100"/>
        <c:baseTimeUnit val="years"/>
      </c:dateAx>
      <c:valAx>
        <c:axId val="5345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5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913.8</c:v>
                </c:pt>
                <c:pt idx="1">
                  <c:v>921.61</c:v>
                </c:pt>
                <c:pt idx="2">
                  <c:v>880.36</c:v>
                </c:pt>
                <c:pt idx="3">
                  <c:v>823.77</c:v>
                </c:pt>
                <c:pt idx="4">
                  <c:v>918.93</c:v>
                </c:pt>
              </c:numCache>
            </c:numRef>
          </c:val>
          <c:extLst>
            <c:ext xmlns:c16="http://schemas.microsoft.com/office/drawing/2014/chart" uri="{C3380CC4-5D6E-409C-BE32-E72D297353CC}">
              <c16:uniqueId val="{00000000-3A48-49D9-A2F5-5B2764FFC05D}"/>
            </c:ext>
          </c:extLst>
        </c:ser>
        <c:dLbls>
          <c:showLegendKey val="0"/>
          <c:showVal val="0"/>
          <c:showCatName val="0"/>
          <c:showSerName val="0"/>
          <c:showPercent val="0"/>
          <c:showBubbleSize val="0"/>
        </c:dLbls>
        <c:gapWidth val="150"/>
        <c:axId val="534504240"/>
        <c:axId val="53449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A48-49D9-A2F5-5B2764FFC05D}"/>
            </c:ext>
          </c:extLst>
        </c:ser>
        <c:dLbls>
          <c:showLegendKey val="0"/>
          <c:showVal val="0"/>
          <c:showCatName val="0"/>
          <c:showSerName val="0"/>
          <c:showPercent val="0"/>
          <c:showBubbleSize val="0"/>
        </c:dLbls>
        <c:marker val="1"/>
        <c:smooth val="0"/>
        <c:axId val="534504240"/>
        <c:axId val="534499536"/>
      </c:lineChart>
      <c:dateAx>
        <c:axId val="534504240"/>
        <c:scaling>
          <c:orientation val="minMax"/>
        </c:scaling>
        <c:delete val="1"/>
        <c:axPos val="b"/>
        <c:numFmt formatCode="&quot;H&quot;yy" sourceLinked="1"/>
        <c:majorTickMark val="none"/>
        <c:minorTickMark val="none"/>
        <c:tickLblPos val="none"/>
        <c:crossAx val="534499536"/>
        <c:crosses val="autoZero"/>
        <c:auto val="1"/>
        <c:lblOffset val="100"/>
        <c:baseTimeUnit val="years"/>
      </c:dateAx>
      <c:valAx>
        <c:axId val="5344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5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64.27</c:v>
                </c:pt>
                <c:pt idx="1">
                  <c:v>62.26</c:v>
                </c:pt>
                <c:pt idx="2">
                  <c:v>59.4</c:v>
                </c:pt>
                <c:pt idx="3">
                  <c:v>54.5</c:v>
                </c:pt>
                <c:pt idx="4">
                  <c:v>52.17</c:v>
                </c:pt>
              </c:numCache>
            </c:numRef>
          </c:val>
          <c:extLst>
            <c:ext xmlns:c16="http://schemas.microsoft.com/office/drawing/2014/chart" uri="{C3380CC4-5D6E-409C-BE32-E72D297353CC}">
              <c16:uniqueId val="{00000000-A61C-4B43-BEEC-4729E65A59D1}"/>
            </c:ext>
          </c:extLst>
        </c:ser>
        <c:dLbls>
          <c:showLegendKey val="0"/>
          <c:showVal val="0"/>
          <c:showCatName val="0"/>
          <c:showSerName val="0"/>
          <c:showPercent val="0"/>
          <c:showBubbleSize val="0"/>
        </c:dLbls>
        <c:gapWidth val="150"/>
        <c:axId val="534497184"/>
        <c:axId val="53449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A61C-4B43-BEEC-4729E65A59D1}"/>
            </c:ext>
          </c:extLst>
        </c:ser>
        <c:dLbls>
          <c:showLegendKey val="0"/>
          <c:showVal val="0"/>
          <c:showCatName val="0"/>
          <c:showSerName val="0"/>
          <c:showPercent val="0"/>
          <c:showBubbleSize val="0"/>
        </c:dLbls>
        <c:marker val="1"/>
        <c:smooth val="0"/>
        <c:axId val="534497184"/>
        <c:axId val="534497576"/>
      </c:lineChart>
      <c:dateAx>
        <c:axId val="534497184"/>
        <c:scaling>
          <c:orientation val="minMax"/>
        </c:scaling>
        <c:delete val="1"/>
        <c:axPos val="b"/>
        <c:numFmt formatCode="&quot;H&quot;yy" sourceLinked="1"/>
        <c:majorTickMark val="none"/>
        <c:minorTickMark val="none"/>
        <c:tickLblPos val="none"/>
        <c:crossAx val="534497576"/>
        <c:crosses val="autoZero"/>
        <c:auto val="1"/>
        <c:lblOffset val="100"/>
        <c:baseTimeUnit val="years"/>
      </c:dateAx>
      <c:valAx>
        <c:axId val="53449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193.69</c:v>
                </c:pt>
                <c:pt idx="1">
                  <c:v>202.39</c:v>
                </c:pt>
                <c:pt idx="2">
                  <c:v>212.84</c:v>
                </c:pt>
                <c:pt idx="3">
                  <c:v>234.3</c:v>
                </c:pt>
                <c:pt idx="4">
                  <c:v>210.78</c:v>
                </c:pt>
              </c:numCache>
            </c:numRef>
          </c:val>
          <c:extLst>
            <c:ext xmlns:c16="http://schemas.microsoft.com/office/drawing/2014/chart" uri="{C3380CC4-5D6E-409C-BE32-E72D297353CC}">
              <c16:uniqueId val="{00000000-1DC4-4997-A453-5A16C51D1895}"/>
            </c:ext>
          </c:extLst>
        </c:ser>
        <c:dLbls>
          <c:showLegendKey val="0"/>
          <c:showVal val="0"/>
          <c:showCatName val="0"/>
          <c:showSerName val="0"/>
          <c:showPercent val="0"/>
          <c:showBubbleSize val="0"/>
        </c:dLbls>
        <c:gapWidth val="150"/>
        <c:axId val="534501888"/>
        <c:axId val="5056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1DC4-4997-A453-5A16C51D1895}"/>
            </c:ext>
          </c:extLst>
        </c:ser>
        <c:dLbls>
          <c:showLegendKey val="0"/>
          <c:showVal val="0"/>
          <c:showCatName val="0"/>
          <c:showSerName val="0"/>
          <c:showPercent val="0"/>
          <c:showBubbleSize val="0"/>
        </c:dLbls>
        <c:marker val="1"/>
        <c:smooth val="0"/>
        <c:axId val="534501888"/>
        <c:axId val="505611488"/>
      </c:lineChart>
      <c:dateAx>
        <c:axId val="534501888"/>
        <c:scaling>
          <c:orientation val="minMax"/>
        </c:scaling>
        <c:delete val="1"/>
        <c:axPos val="b"/>
        <c:numFmt formatCode="&quot;H&quot;yy" sourceLinked="1"/>
        <c:majorTickMark val="none"/>
        <c:minorTickMark val="none"/>
        <c:tickLblPos val="none"/>
        <c:crossAx val="505611488"/>
        <c:crosses val="autoZero"/>
        <c:auto val="1"/>
        <c:lblOffset val="100"/>
        <c:baseTimeUnit val="years"/>
      </c:dateAx>
      <c:valAx>
        <c:axId val="5056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5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5123</v>
      </c>
      <c r="AM8" s="67"/>
      <c r="AN8" s="67"/>
      <c r="AO8" s="67"/>
      <c r="AP8" s="67"/>
      <c r="AQ8" s="67"/>
      <c r="AR8" s="67"/>
      <c r="AS8" s="67"/>
      <c r="AT8" s="66">
        <f>データ!$S$6</f>
        <v>448.84</v>
      </c>
      <c r="AU8" s="66"/>
      <c r="AV8" s="66"/>
      <c r="AW8" s="66"/>
      <c r="AX8" s="66"/>
      <c r="AY8" s="66"/>
      <c r="AZ8" s="66"/>
      <c r="BA8" s="66"/>
      <c r="BB8" s="66">
        <f>データ!$T$6</f>
        <v>11.41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87.88</v>
      </c>
      <c r="Q10" s="66"/>
      <c r="R10" s="66"/>
      <c r="S10" s="66"/>
      <c r="T10" s="66"/>
      <c r="U10" s="66"/>
      <c r="V10" s="66"/>
      <c r="W10" s="67">
        <f>データ!$Q$6</f>
        <v>2396</v>
      </c>
      <c r="X10" s="67"/>
      <c r="Y10" s="67"/>
      <c r="Z10" s="67"/>
      <c r="AA10" s="67"/>
      <c r="AB10" s="67"/>
      <c r="AC10" s="67"/>
      <c r="AD10" s="2"/>
      <c r="AE10" s="2"/>
      <c r="AF10" s="2"/>
      <c r="AG10" s="2"/>
      <c r="AH10" s="2"/>
      <c r="AI10" s="2"/>
      <c r="AJ10" s="2"/>
      <c r="AK10" s="2"/>
      <c r="AL10" s="67">
        <f>データ!$U$6</f>
        <v>4458</v>
      </c>
      <c r="AM10" s="67"/>
      <c r="AN10" s="67"/>
      <c r="AO10" s="67"/>
      <c r="AP10" s="67"/>
      <c r="AQ10" s="67"/>
      <c r="AR10" s="67"/>
      <c r="AS10" s="67"/>
      <c r="AT10" s="66">
        <f>データ!$V$6</f>
        <v>21.75</v>
      </c>
      <c r="AU10" s="66"/>
      <c r="AV10" s="66"/>
      <c r="AW10" s="66"/>
      <c r="AX10" s="66"/>
      <c r="AY10" s="66"/>
      <c r="AZ10" s="66"/>
      <c r="BA10" s="66"/>
      <c r="BB10" s="66">
        <f>データ!$W$6</f>
        <v>204.97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o+tuw2tlweIiz+ohSreXMa9TIUkxHCIqTAEl6SLRJILlgBwEK4NM9JRCponKnjGYLFwUp//k9V3imoo8tYE5kg==" saltValue="e5lnPCy0qkaANtQdbBZJ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454311</v>
      </c>
      <c r="D6" s="34">
        <f t="shared" si="3"/>
        <v>47</v>
      </c>
      <c r="E6" s="34">
        <f t="shared" si="3"/>
        <v>1</v>
      </c>
      <c r="F6" s="34">
        <f t="shared" si="3"/>
        <v>0</v>
      </c>
      <c r="G6" s="34">
        <f t="shared" si="3"/>
        <v>0</v>
      </c>
      <c r="H6" s="34" t="str">
        <f t="shared" si="3"/>
        <v>宮崎県　美郷町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87.88</v>
      </c>
      <c r="Q6" s="35">
        <f t="shared" si="3"/>
        <v>2396</v>
      </c>
      <c r="R6" s="35">
        <f t="shared" si="3"/>
        <v>5123</v>
      </c>
      <c r="S6" s="35">
        <f t="shared" si="3"/>
        <v>448.84</v>
      </c>
      <c r="T6" s="35">
        <f t="shared" si="3"/>
        <v>11.41</v>
      </c>
      <c r="U6" s="35">
        <f t="shared" si="3"/>
        <v>4458</v>
      </c>
      <c r="V6" s="35">
        <f t="shared" si="3"/>
        <v>21.75</v>
      </c>
      <c r="W6" s="35">
        <f t="shared" si="3"/>
        <v>204.97</v>
      </c>
      <c r="X6" s="36">
        <f>IF(X7="",NA(),X7)</f>
        <v>73.78</v>
      </c>
      <c r="Y6" s="36">
        <f t="shared" ref="Y6:AG6" si="4">IF(Y7="",NA(),Y7)</f>
        <v>77.180000000000007</v>
      </c>
      <c r="Z6" s="36">
        <f t="shared" si="4"/>
        <v>66.41</v>
      </c>
      <c r="AA6" s="36">
        <f t="shared" si="4"/>
        <v>58.96</v>
      </c>
      <c r="AB6" s="36">
        <f t="shared" si="4"/>
        <v>67.28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913.8</v>
      </c>
      <c r="BF6" s="36">
        <f t="shared" ref="BF6:BN6" si="7">IF(BF7="",NA(),BF7)</f>
        <v>921.61</v>
      </c>
      <c r="BG6" s="36">
        <f t="shared" si="7"/>
        <v>880.36</v>
      </c>
      <c r="BH6" s="36">
        <f t="shared" si="7"/>
        <v>823.77</v>
      </c>
      <c r="BI6" s="36">
        <f t="shared" si="7"/>
        <v>918.93</v>
      </c>
      <c r="BJ6" s="36">
        <f t="shared" si="7"/>
        <v>1144.79</v>
      </c>
      <c r="BK6" s="36">
        <f t="shared" si="7"/>
        <v>1061.58</v>
      </c>
      <c r="BL6" s="36">
        <f t="shared" si="7"/>
        <v>1007.7</v>
      </c>
      <c r="BM6" s="36">
        <f t="shared" si="7"/>
        <v>1018.52</v>
      </c>
      <c r="BN6" s="36">
        <f t="shared" si="7"/>
        <v>949.61</v>
      </c>
      <c r="BO6" s="35" t="str">
        <f>IF(BO7="","",IF(BO7="-","【-】","【"&amp;SUBSTITUTE(TEXT(BO7,"#,##0.00"),"-","△")&amp;"】"))</f>
        <v>【949.15】</v>
      </c>
      <c r="BP6" s="36">
        <f>IF(BP7="",NA(),BP7)</f>
        <v>64.27</v>
      </c>
      <c r="BQ6" s="36">
        <f t="shared" ref="BQ6:BY6" si="8">IF(BQ7="",NA(),BQ7)</f>
        <v>62.26</v>
      </c>
      <c r="BR6" s="36">
        <f t="shared" si="8"/>
        <v>59.4</v>
      </c>
      <c r="BS6" s="36">
        <f t="shared" si="8"/>
        <v>54.5</v>
      </c>
      <c r="BT6" s="36">
        <f t="shared" si="8"/>
        <v>52.17</v>
      </c>
      <c r="BU6" s="36">
        <f t="shared" si="8"/>
        <v>56.04</v>
      </c>
      <c r="BV6" s="36">
        <f t="shared" si="8"/>
        <v>58.52</v>
      </c>
      <c r="BW6" s="36">
        <f t="shared" si="8"/>
        <v>59.22</v>
      </c>
      <c r="BX6" s="36">
        <f t="shared" si="8"/>
        <v>58.79</v>
      </c>
      <c r="BY6" s="36">
        <f t="shared" si="8"/>
        <v>58.41</v>
      </c>
      <c r="BZ6" s="35" t="str">
        <f>IF(BZ7="","",IF(BZ7="-","【-】","【"&amp;SUBSTITUTE(TEXT(BZ7,"#,##0.00"),"-","△")&amp;"】"))</f>
        <v>【55.87】</v>
      </c>
      <c r="CA6" s="36">
        <f>IF(CA7="",NA(),CA7)</f>
        <v>193.69</v>
      </c>
      <c r="CB6" s="36">
        <f t="shared" ref="CB6:CJ6" si="9">IF(CB7="",NA(),CB7)</f>
        <v>202.39</v>
      </c>
      <c r="CC6" s="36">
        <f t="shared" si="9"/>
        <v>212.84</v>
      </c>
      <c r="CD6" s="36">
        <f t="shared" si="9"/>
        <v>234.3</v>
      </c>
      <c r="CE6" s="36">
        <f t="shared" si="9"/>
        <v>210.78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81.180000000000007</v>
      </c>
      <c r="CM6" s="36">
        <f t="shared" ref="CM6:CU6" si="10">IF(CM7="",NA(),CM7)</f>
        <v>71.27</v>
      </c>
      <c r="CN6" s="36">
        <f t="shared" si="10"/>
        <v>72</v>
      </c>
      <c r="CO6" s="36">
        <f t="shared" si="10"/>
        <v>70.33</v>
      </c>
      <c r="CP6" s="36">
        <f t="shared" si="10"/>
        <v>70.41</v>
      </c>
      <c r="CQ6" s="36">
        <f t="shared" si="10"/>
        <v>55.9</v>
      </c>
      <c r="CR6" s="36">
        <f t="shared" si="10"/>
        <v>57.3</v>
      </c>
      <c r="CS6" s="36">
        <f t="shared" si="10"/>
        <v>56.76</v>
      </c>
      <c r="CT6" s="36">
        <f t="shared" si="10"/>
        <v>56.04</v>
      </c>
      <c r="CU6" s="36">
        <f t="shared" si="10"/>
        <v>58.52</v>
      </c>
      <c r="CV6" s="35" t="str">
        <f>IF(CV7="","",IF(CV7="-","【-】","【"&amp;SUBSTITUTE(TEXT(CV7,"#,##0.00"),"-","△")&amp;"】"))</f>
        <v>【56.31】</v>
      </c>
      <c r="CW6" s="36">
        <f>IF(CW7="",NA(),CW7)</f>
        <v>81.3</v>
      </c>
      <c r="CX6" s="36">
        <f t="shared" ref="CX6:DF6" si="11">IF(CX7="",NA(),CX7)</f>
        <v>90.91</v>
      </c>
      <c r="CY6" s="36">
        <f t="shared" si="11"/>
        <v>87.51</v>
      </c>
      <c r="CZ6" s="36">
        <f t="shared" si="11"/>
        <v>87.72</v>
      </c>
      <c r="DA6" s="36">
        <f t="shared" si="11"/>
        <v>87.72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1.35</v>
      </c>
      <c r="EE6" s="36">
        <f t="shared" ref="EE6:EM6" si="14">IF(EE7="",NA(),EE7)</f>
        <v>0.06</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454311</v>
      </c>
      <c r="D7" s="38">
        <v>47</v>
      </c>
      <c r="E7" s="38">
        <v>1</v>
      </c>
      <c r="F7" s="38">
        <v>0</v>
      </c>
      <c r="G7" s="38">
        <v>0</v>
      </c>
      <c r="H7" s="38" t="s">
        <v>95</v>
      </c>
      <c r="I7" s="38" t="s">
        <v>96</v>
      </c>
      <c r="J7" s="38" t="s">
        <v>97</v>
      </c>
      <c r="K7" s="38" t="s">
        <v>98</v>
      </c>
      <c r="L7" s="38" t="s">
        <v>99</v>
      </c>
      <c r="M7" s="38" t="s">
        <v>100</v>
      </c>
      <c r="N7" s="39" t="s">
        <v>101</v>
      </c>
      <c r="O7" s="39" t="s">
        <v>102</v>
      </c>
      <c r="P7" s="39">
        <v>87.88</v>
      </c>
      <c r="Q7" s="39">
        <v>2396</v>
      </c>
      <c r="R7" s="39">
        <v>5123</v>
      </c>
      <c r="S7" s="39">
        <v>448.84</v>
      </c>
      <c r="T7" s="39">
        <v>11.41</v>
      </c>
      <c r="U7" s="39">
        <v>4458</v>
      </c>
      <c r="V7" s="39">
        <v>21.75</v>
      </c>
      <c r="W7" s="39">
        <v>204.97</v>
      </c>
      <c r="X7" s="39">
        <v>73.78</v>
      </c>
      <c r="Y7" s="39">
        <v>77.180000000000007</v>
      </c>
      <c r="Z7" s="39">
        <v>66.41</v>
      </c>
      <c r="AA7" s="39">
        <v>58.96</v>
      </c>
      <c r="AB7" s="39">
        <v>67.28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913.8</v>
      </c>
      <c r="BF7" s="39">
        <v>921.61</v>
      </c>
      <c r="BG7" s="39">
        <v>880.36</v>
      </c>
      <c r="BH7" s="39">
        <v>823.77</v>
      </c>
      <c r="BI7" s="39">
        <v>918.93</v>
      </c>
      <c r="BJ7" s="39">
        <v>1144.79</v>
      </c>
      <c r="BK7" s="39">
        <v>1061.58</v>
      </c>
      <c r="BL7" s="39">
        <v>1007.7</v>
      </c>
      <c r="BM7" s="39">
        <v>1018.52</v>
      </c>
      <c r="BN7" s="39">
        <v>949.61</v>
      </c>
      <c r="BO7" s="39">
        <v>949.15</v>
      </c>
      <c r="BP7" s="39">
        <v>64.27</v>
      </c>
      <c r="BQ7" s="39">
        <v>62.26</v>
      </c>
      <c r="BR7" s="39">
        <v>59.4</v>
      </c>
      <c r="BS7" s="39">
        <v>54.5</v>
      </c>
      <c r="BT7" s="39">
        <v>52.17</v>
      </c>
      <c r="BU7" s="39">
        <v>56.04</v>
      </c>
      <c r="BV7" s="39">
        <v>58.52</v>
      </c>
      <c r="BW7" s="39">
        <v>59.22</v>
      </c>
      <c r="BX7" s="39">
        <v>58.79</v>
      </c>
      <c r="BY7" s="39">
        <v>58.41</v>
      </c>
      <c r="BZ7" s="39">
        <v>55.87</v>
      </c>
      <c r="CA7" s="39">
        <v>193.69</v>
      </c>
      <c r="CB7" s="39">
        <v>202.39</v>
      </c>
      <c r="CC7" s="39">
        <v>212.84</v>
      </c>
      <c r="CD7" s="39">
        <v>234.3</v>
      </c>
      <c r="CE7" s="39">
        <v>210.78</v>
      </c>
      <c r="CF7" s="39">
        <v>304.35000000000002</v>
      </c>
      <c r="CG7" s="39">
        <v>296.3</v>
      </c>
      <c r="CH7" s="39">
        <v>292.89999999999998</v>
      </c>
      <c r="CI7" s="39">
        <v>298.25</v>
      </c>
      <c r="CJ7" s="39">
        <v>303.27999999999997</v>
      </c>
      <c r="CK7" s="39">
        <v>288.19</v>
      </c>
      <c r="CL7" s="39">
        <v>81.180000000000007</v>
      </c>
      <c r="CM7" s="39">
        <v>71.27</v>
      </c>
      <c r="CN7" s="39">
        <v>72</v>
      </c>
      <c r="CO7" s="39">
        <v>70.33</v>
      </c>
      <c r="CP7" s="39">
        <v>70.41</v>
      </c>
      <c r="CQ7" s="39">
        <v>55.9</v>
      </c>
      <c r="CR7" s="39">
        <v>57.3</v>
      </c>
      <c r="CS7" s="39">
        <v>56.76</v>
      </c>
      <c r="CT7" s="39">
        <v>56.04</v>
      </c>
      <c r="CU7" s="39">
        <v>58.52</v>
      </c>
      <c r="CV7" s="39">
        <v>56.31</v>
      </c>
      <c r="CW7" s="39">
        <v>81.3</v>
      </c>
      <c r="CX7" s="39">
        <v>90.91</v>
      </c>
      <c r="CY7" s="39">
        <v>87.51</v>
      </c>
      <c r="CZ7" s="39">
        <v>87.72</v>
      </c>
      <c r="DA7" s="39">
        <v>87.72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1.35</v>
      </c>
      <c r="EE7" s="39">
        <v>0.06</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111</v>
      </c>
      <c r="D13" t="s">
        <v>110</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2022-01-27T23:37:58Z</cp:lastPrinted>
  <dcterms:created xsi:type="dcterms:W3CDTF">2021-12-03T07:05:36Z</dcterms:created>
  <dcterms:modified xsi:type="dcterms:W3CDTF">2022-02-21T04:45:41Z</dcterms:modified>
  <cp:category/>
</cp:coreProperties>
</file>