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1簡易水道事業\"/>
    </mc:Choice>
  </mc:AlternateContent>
  <xr:revisionPtr revIDLastSave="0" documentId="13_ncr:1_{67F95D3E-CF8E-44E0-9648-7C7880C905CA}" xr6:coauthVersionLast="47" xr6:coauthVersionMax="47" xr10:uidLastSave="{00000000-0000-0000-0000-000000000000}"/>
  <workbookProtection workbookAlgorithmName="SHA-512" workbookHashValue="0voln+jQ9erkww0PkiEDxDkm5a8FQZ5pmseQ1jgVsLK+cNQogZj6H/HZJJDkfv4fM+2eUMBP2TL663yadKn7Lg==" workbookSaltValue="fAebZUrIii+vsOYYu7ANMg=="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BB10" i="4"/>
  <c r="AT10" i="4"/>
  <c r="AL10" i="4"/>
  <c r="W10" i="4"/>
  <c r="I10" i="4"/>
  <c r="BB8" i="4"/>
  <c r="P8" i="4"/>
  <c r="I8" i="4"/>
  <c r="B8" i="4"/>
  <c r="B6"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<sst xmlns="http://schemas.openxmlformats.org/spreadsheetml/2006/main" count="233" uniqueCount="119">
  <si>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</si>
  <si>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</si>
  <si>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</si>
  <si>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</si>
  <si>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</si>
  <si>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</si>
  <si>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</si>
  <si>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</si>
  <si>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</si>
  <si>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</si>
  <si>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</si>
  <si>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</si>
  <si>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</si>
  <si>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</si>
  <si>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</si>
  <si>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</si>
  <si>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</si>
  <si>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</si>
  <si>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</si>
  <si>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</si>
  <si>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</si>
  <si>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</si>
  <si>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</si>
  <si>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</si>
  <si>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</si>
  <si>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</si>
  <si>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</si>
  <si>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</si>
  <si>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</si>
  <si>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</si>
  <si>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</si>
  <si>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</si>
  <si>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</si>
  <si>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</si>
  <si>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</si>
  <si>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</si>
  <si>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</si>
  <si>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</si>
  <si>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</si>
  <si>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</si>
  <si>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</si>
  <si>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</si>
  <si>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</si>
  <si>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</si>
  <si>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</si>
  <si>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</si>
  <si>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</si>
  <si>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</si>
  <si>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</si>
  <si>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</si>
  <si>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</si>
  <si>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</si>
  <si>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</si>
  <si>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</si>
  <si>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</si>
  <si>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</si>
  <si>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</si>
  <si>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</si>
  <si>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</si>
  <si>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</si>
  <si>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</si>
  <si>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</si>
  <si>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</si>
  <si>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</si>
  <si>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</si>
  <si>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</si>
  <si>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</si>
  <si>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</si>
  <si>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</si>
  <si>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</si>
  <si>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</si>
  <si>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</si>
  <si>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</si>
  <si>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</si>
  <si>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</si>
  <si>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</si>
  <si>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</si>
  <si>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</si>
  <si>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</si>
  <si>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</si>
  <si>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</si>
  <si>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</si>
  <si>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</si>
  <si>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</si>
  <si>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</si>
  <si>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</si>
  <si>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</si>
  <si>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</si>
  <si>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</si>
  <si>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</si>
  <si>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</si>
  <si>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</si>
  <si>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</si>
  <si>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</si>
  <si>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</si>
  <si>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</si>
  <si>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高千穂町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</si>
  <si>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</si>
  <si>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</si>
  <si>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</si>
  <si>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</si>
  <si>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</si>
  <si>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</si>
  <si>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</si>
  <si>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</si>
  <si>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</si>
  <si>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</si>
  <si>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</si>
  <si>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</si>
  <si>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</si>
  <si>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</si>
  <si>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</si>
  <si>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</si>
  <si>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</si>
  <si>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</si>
  <si>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</si>
  <si>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➀「収益的収支比率」は、高水準と言えるが、給水収益と一般会計からの繰入金で管理運営しているため、繰入金で賄っている部分も大きい。給水収益を上げるためには、滞納整理を強化することで収納率を向上させ、料金の見直しも今後検討していかなければならない。
⑤「料金回収率」も高く安定した経営状態であるが、不足分については一般会計繰入金で賄っているのが現状である。今後も更なる費用削減に取り組まなければならない。
⑥「給水原価」は、管理する費用を抑えているため、低く保たれている。費用の効率性は良好である。
⑦「施設利用率」は、類似団体と比較して高いが、給水人口の減少が予想されるため、施設規模の見直しも検討していかなければならない。
⑧「有収率」は、類似団体と比較して低く、施設の老朽化による漏水等も考えられる。今後、施設等の適正な維持管理のため更新計画を検討しなければならない。</t>
    <phoneticPr fontId="4"/>
  </si>
  <si>
    <t>　施設等の中には３０年以上経過している箇所もあり、各簡水組合で補助金制度等を利用して、施設の改修、管路の更新等老朽化に対応しているが、組合員の減少、高齢化により組合員の負担が大きくなり老朽化への対応が厳しくなってきている。
　老朽化への対応を行ううえでも、早期統合を目指していく必要がある。</t>
    <phoneticPr fontId="4"/>
  </si>
  <si>
    <t>　各簡水組合とも組合員の減少及び高齢化が進み、施設等の管理運営が年々厳しくなってきている。
　よって、施設等の管理運営を町で実施することにより、施設の適正な管理及び老朽化した管路の更新などの問題点に対応していかなければならないと思われるが、早期の統合も諸般の事情により困難な状況である。</t>
    <rPh sb="8" eb="11">
      <t>クミアイイン</t>
    </rPh>
    <rPh sb="12" eb="14">
      <t>ゲンショウ</t>
    </rPh>
    <rPh sb="14" eb="15">
      <t>オヨ</t>
    </rPh>
    <rPh sb="32" eb="34">
      <t>ネンネン</t>
    </rPh>
    <rPh sb="62" eb="64">
      <t>ジッシ</t>
    </rPh>
    <rPh sb="75" eb="77">
      <t>テキセイ</t>
    </rPh>
    <rPh sb="80" eb="81">
      <t>オヨ</t>
    </rPh>
    <rPh sb="82" eb="85">
      <t>ロウキュウカ</t>
    </rPh>
    <rPh sb="114" eb="115">
      <t>オモ</t>
    </rPh>
    <rPh sb="120" eb="122">
      <t>ソウキ</t>
    </rPh>
    <rPh sb="123" eb="125">
      <t>トウゴウ</t>
    </rPh>
    <rPh sb="126" eb="128">
      <t>ショハン</t>
    </rPh>
    <rPh sb="129" eb="131">
      <t>ジジョウ</t>
    </rPh>
    <rPh sb="134" eb="136">
      <t>コンナン</t>
    </rPh>
    <rPh sb="137" eb="13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</si>
</sst>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7.0000000000000007E-2</c:v>
                </c:pt>
                <c:pt idx="2">
                  <c:v>0.2</c:v>
                </c:pt>
                <c:pt idx="3" formatCode="#,##0.00;&quot;△&quot;#,##0.00">
                  <c:v>0</c:v>
                </c:pt>
                <c:pt idx="4" formatCode="#,##0.00;&quot;△&quot;#,##0.00">
                  <c:v>0</c:v>
                </c:pt>
              </c:numCache>
            </c:numRef>
          </c:val>
          <c:extLst>
            <c:ext xmlns:c16="http://schemas.microsoft.com/office/drawing/2014/chart" uri="{C3380CC4-5D6E-409C-BE32-E72D297353CC}">
              <c16:uniqueId val="{00000000-8A25-4F9C-A6CA-1162C8838DC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0.53</c:v>
                </c:pt>
                <c:pt idx="3">
                  <c:v>0.71</c:v>
                </c:pt>
                <c:pt idx="4">
                  <c:v>0.72</c:v>
                </c:pt>
              </c:numCache>
            </c:numRef>
          </c:val>
          <c:smooth val="0"/>
          <c:extLst>
            <c:ext xmlns:c16="http://schemas.microsoft.com/office/drawing/2014/chart" uri="{C3380CC4-5D6E-409C-BE32-E72D297353CC}">
              <c16:uniqueId val="{00000001-8A25-4F9C-A6CA-1162C8838DC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48.82</c:v>
                </c:pt>
                <c:pt idx="1">
                  <c:v>58.68</c:v>
                </c:pt>
                <c:pt idx="2">
                  <c:v>57.99</c:v>
                </c:pt>
                <c:pt idx="3">
                  <c:v>62.56</c:v>
                </c:pt>
                <c:pt idx="4">
                  <c:v>70.67</c:v>
                </c:pt>
              </c:numCache>
            </c:numRef>
          </c:val>
          <c:extLst>
            <c:ext xmlns:c16="http://schemas.microsoft.com/office/drawing/2014/chart" uri="{C3380CC4-5D6E-409C-BE32-E72D297353CC}">
              <c16:uniqueId val="{00000000-A142-41AB-9A08-771AF534C11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56.19</c:v>
                </c:pt>
                <c:pt idx="1">
                  <c:v>57.3</c:v>
                </c:pt>
                <c:pt idx="2">
                  <c:v>56.76</c:v>
                </c:pt>
                <c:pt idx="3">
                  <c:v>56.04</c:v>
                </c:pt>
                <c:pt idx="4">
                  <c:v>58.52</c:v>
                </c:pt>
              </c:numCache>
            </c:numRef>
          </c:val>
          <c:smooth val="0"/>
          <c:extLst>
            <c:ext xmlns:c16="http://schemas.microsoft.com/office/drawing/2014/chart" uri="{C3380CC4-5D6E-409C-BE32-E72D297353CC}">
              <c16:uniqueId val="{00000001-A142-41AB-9A08-771AF534C11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c:v>
                </c:pt>
                <c:pt idx="1">
                  <c:v>70</c:v>
                </c:pt>
                <c:pt idx="2">
                  <c:v>68.7</c:v>
                </c:pt>
                <c:pt idx="3">
                  <c:v>62.4</c:v>
                </c:pt>
                <c:pt idx="4">
                  <c:v>55.2</c:v>
                </c:pt>
              </c:numCache>
            </c:numRef>
          </c:val>
          <c:extLst>
            <c:ext xmlns:c16="http://schemas.microsoft.com/office/drawing/2014/chart" uri="{C3380CC4-5D6E-409C-BE32-E72D297353CC}">
              <c16:uniqueId val="{00000000-2D3A-4FE4-8878-18FFB949E8E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77.180000000000007</c:v>
                </c:pt>
                <c:pt idx="1">
                  <c:v>72.42</c:v>
                </c:pt>
                <c:pt idx="2">
                  <c:v>73.069999999999993</c:v>
                </c:pt>
                <c:pt idx="3">
                  <c:v>72.78</c:v>
                </c:pt>
                <c:pt idx="4">
                  <c:v>71.33</c:v>
                </c:pt>
              </c:numCache>
            </c:numRef>
          </c:val>
          <c:smooth val="0"/>
          <c:extLst>
            <c:ext xmlns:c16="http://schemas.microsoft.com/office/drawing/2014/chart" uri="{C3380CC4-5D6E-409C-BE32-E72D297353CC}">
              <c16:uniqueId val="{00000001-2D3A-4FE4-8878-18FFB949E8E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108.85</c:v>
                </c:pt>
                <c:pt idx="1">
                  <c:v>124.23</c:v>
                </c:pt>
                <c:pt idx="2">
                  <c:v>143.11000000000001</c:v>
                </c:pt>
                <c:pt idx="3">
                  <c:v>127.79</c:v>
                </c:pt>
                <c:pt idx="4">
                  <c:v>142.34</c:v>
                </c:pt>
              </c:numCache>
            </c:numRef>
          </c:val>
          <c:extLst>
            <c:ext xmlns:c16="http://schemas.microsoft.com/office/drawing/2014/chart" uri="{C3380CC4-5D6E-409C-BE32-E72D297353CC}">
              <c16:uniqueId val="{00000000-15F9-4186-B2A5-8D279FED406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76.650000000000006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15F9-4186-B2A5-8D279FED406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8D-4237-BF3B-7CF13E5598C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8D-4237-BF3B-7CF13E5598C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C4-488A-B902-E05E6CA6768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C4-488A-B902-E05E6CA6768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CC-4639-B4DE-CD893E07CE0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CC-4639-B4DE-CD893E07CE0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42-4B4E-B35C-ED03340D9F9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42-4B4E-B35C-ED03340D9F9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E5-45F6-8C71-A866B6E7D33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1346.23</c:v>
                </c:pt>
                <c:pt idx="1">
                  <c:v>1061.58</c:v>
                </c:pt>
                <c:pt idx="2">
                  <c:v>1007.7</c:v>
                </c:pt>
                <c:pt idx="3">
                  <c:v>1018.52</c:v>
                </c:pt>
                <c:pt idx="4">
                  <c:v>949.61</c:v>
                </c:pt>
              </c:numCache>
            </c:numRef>
          </c:val>
          <c:smooth val="0"/>
          <c:extLst>
            <c:ext xmlns:c16="http://schemas.microsoft.com/office/drawing/2014/chart" uri="{C3380CC4-5D6E-409C-BE32-E72D297353CC}">
              <c16:uniqueId val="{00000001-B7E5-45F6-8C71-A866B6E7D33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81.8</c:v>
                </c:pt>
                <c:pt idx="1">
                  <c:v>98.99</c:v>
                </c:pt>
                <c:pt idx="2">
                  <c:v>100.69</c:v>
                </c:pt>
                <c:pt idx="3">
                  <c:v>96.26</c:v>
                </c:pt>
                <c:pt idx="4">
                  <c:v>94.62</c:v>
                </c:pt>
              </c:numCache>
            </c:numRef>
          </c:val>
          <c:extLst>
            <c:ext xmlns:c16="http://schemas.microsoft.com/office/drawing/2014/chart" uri="{C3380CC4-5D6E-409C-BE32-E72D297353CC}">
              <c16:uniqueId val="{00000000-FEFB-463B-882A-02D4582A4F5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53.41</c:v>
                </c:pt>
                <c:pt idx="1">
                  <c:v>58.52</c:v>
                </c:pt>
                <c:pt idx="2">
                  <c:v>59.22</c:v>
                </c:pt>
                <c:pt idx="3">
                  <c:v>58.79</c:v>
                </c:pt>
                <c:pt idx="4">
                  <c:v>58.41</c:v>
                </c:pt>
              </c:numCache>
            </c:numRef>
          </c:val>
          <c:smooth val="0"/>
          <c:extLst>
            <c:ext xmlns:c16="http://schemas.microsoft.com/office/drawing/2014/chart" uri="{C3380CC4-5D6E-409C-BE32-E72D297353CC}">
              <c16:uniqueId val="{00000001-FEFB-463B-882A-02D4582A4F5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111.21</c:v>
                </c:pt>
                <c:pt idx="1">
                  <c:v>98.91</c:v>
                </c:pt>
                <c:pt idx="2">
                  <c:v>107.88</c:v>
                </c:pt>
                <c:pt idx="3">
                  <c:v>123.53</c:v>
                </c:pt>
                <c:pt idx="4">
                  <c:v>132.6</c:v>
                </c:pt>
              </c:numCache>
            </c:numRef>
          </c:val>
          <c:extLst>
            <c:ext xmlns:c16="http://schemas.microsoft.com/office/drawing/2014/chart" uri="{C3380CC4-5D6E-409C-BE32-E72D297353CC}">
              <c16:uniqueId val="{00000000-7D23-4098-90AF-2CCAD752718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277.39999999999998</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7D23-4098-90AF-2CCAD752718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C73" sqref="CC7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高千穂町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11874</v>
      </c>
      <c r="AM8" s="67"/>
      <c r="AN8" s="67"/>
      <c r="AO8" s="67"/>
      <c r="AP8" s="67"/>
      <c r="AQ8" s="67"/>
      <c r="AR8" s="67"/>
      <c r="AS8" s="67"/>
      <c r="AT8" s="66">
        <f>データ!$S$6</f>
        <v>237.54</v>
      </c>
      <c r="AU8" s="66"/>
      <c r="AV8" s="66"/>
      <c r="AW8" s="66"/>
      <c r="AX8" s="66"/>
      <c r="AY8" s="66"/>
      <c r="AZ8" s="66"/>
      <c r="BA8" s="66"/>
      <c r="BB8" s="66">
        <f>データ!$T$6</f>
        <v>49.99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38.200000000000003</v>
      </c>
      <c r="Q10" s="66"/>
      <c r="R10" s="66"/>
      <c r="S10" s="66"/>
      <c r="T10" s="66"/>
      <c r="U10" s="66"/>
      <c r="V10" s="66"/>
      <c r="W10" s="67">
        <f>データ!$Q$6</f>
        <v>1470</v>
      </c>
      <c r="X10" s="67"/>
      <c r="Y10" s="67"/>
      <c r="Z10" s="67"/>
      <c r="AA10" s="67"/>
      <c r="AB10" s="67"/>
      <c r="AC10" s="67"/>
      <c r="AD10" s="2"/>
      <c r="AE10" s="2"/>
      <c r="AF10" s="2"/>
      <c r="AG10" s="2"/>
      <c r="AH10" s="2"/>
      <c r="AI10" s="2"/>
      <c r="AJ10" s="2"/>
      <c r="AK10" s="2"/>
      <c r="AL10" s="67">
        <f>データ!$U$6</f>
        <v>4473</v>
      </c>
      <c r="AM10" s="67"/>
      <c r="AN10" s="67"/>
      <c r="AO10" s="67"/>
      <c r="AP10" s="67"/>
      <c r="AQ10" s="67"/>
      <c r="AR10" s="67"/>
      <c r="AS10" s="67"/>
      <c r="AT10" s="66">
        <f>データ!$V$6</f>
        <v>36</v>
      </c>
      <c r="AU10" s="66"/>
      <c r="AV10" s="66"/>
      <c r="AW10" s="66"/>
      <c r="AX10" s="66"/>
      <c r="AY10" s="66"/>
      <c r="AZ10" s="66"/>
      <c r="BA10" s="66"/>
      <c r="BB10" s="66">
        <f>データ!$W$6</f>
        <v>124.25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117</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118</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x6zpcaFvN4II9JgDh7JX3RG8C2aDhgMwks1xSRyMRQ/xG7+tBEA+C7JbB2NN86Gm9hpmg6V/YCCjSEgLO536lA==" saltValue="xql7sr00SYBDk+N5sdpiy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2020</v>
      </c>
      <c r="C6" s="34">
        <f t="shared" ref="C6:W6" si="3">C7</f>
        <v>454419</v>
      </c>
      <c r="D6" s="34">
        <f t="shared" si="3"/>
        <v>47</v>
      </c>
      <c r="E6" s="34">
        <f t="shared" si="3"/>
        <v>1</v>
      </c>
      <c r="F6" s="34">
        <f t="shared" si="3"/>
        <v>0</v>
      </c>
      <c r="G6" s="34">
        <f t="shared" si="3"/>
        <v>0</v>
      </c>
      <c r="H6" s="34" t="str">
        <f t="shared" si="3"/>
        <v>宮崎県　高千穂町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38.200000000000003</v>
      </c>
      <c r="Q6" s="35">
        <f t="shared" si="3"/>
        <v>1470</v>
      </c>
      <c r="R6" s="35">
        <f t="shared" si="3"/>
        <v>11874</v>
      </c>
      <c r="S6" s="35">
        <f t="shared" si="3"/>
        <v>237.54</v>
      </c>
      <c r="T6" s="35">
        <f t="shared" si="3"/>
        <v>49.99</v>
      </c>
      <c r="U6" s="35">
        <f t="shared" si="3"/>
        <v>4473</v>
      </c>
      <c r="V6" s="35">
        <f t="shared" si="3"/>
        <v>36</v>
      </c>
      <c r="W6" s="35">
        <f t="shared" si="3"/>
        <v>124.25</v>
      </c>
      <c r="X6" s="36">
        <f>IF(X7="",NA(),X7)</f>
        <v>108.85</v>
      </c>
      <c r="Y6" s="36">
        <f t="shared" ref="Y6:AG6" si="4">IF(Y7="",NA(),Y7)</f>
        <v>124.23</v>
      </c>
      <c r="Z6" s="36">
        <f t="shared" si="4"/>
        <v>143.11000000000001</v>
      </c>
      <c r="AA6" s="36">
        <f t="shared" si="4"/>
        <v>127.79</v>
      </c>
      <c r="AB6" s="36">
        <f t="shared" si="4"/>
        <v>142.34</v>
      </c>
      <c r="AC6" s="36">
        <f t="shared" si="4"/>
        <v>76.650000000000006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1346.23</v>
      </c>
      <c r="BK6" s="36">
        <f t="shared" si="7"/>
        <v>1061.58</v>
      </c>
      <c r="BL6" s="36">
        <f t="shared" si="7"/>
        <v>1007.7</v>
      </c>
      <c r="BM6" s="36">
        <f t="shared" si="7"/>
        <v>1018.52</v>
      </c>
      <c r="BN6" s="36">
        <f t="shared" si="7"/>
        <v>949.61</v>
      </c>
      <c r="BO6" s="35" t="str">
        <f>IF(BO7="","",IF(BO7="-","【-】","【"&amp;SUBSTITUTE(TEXT(BO7,"#,##0.00"),"-","△")&amp;"】"))</f>
        <v>【949.15】</v>
      </c>
      <c r="BP6" s="36">
        <f>IF(BP7="",NA(),BP7)</f>
        <v>81.8</v>
      </c>
      <c r="BQ6" s="36">
        <f t="shared" ref="BQ6:BY6" si="8">IF(BQ7="",NA(),BQ7)</f>
        <v>98.99</v>
      </c>
      <c r="BR6" s="36">
        <f t="shared" si="8"/>
        <v>100.69</v>
      </c>
      <c r="BS6" s="36">
        <f t="shared" si="8"/>
        <v>96.26</v>
      </c>
      <c r="BT6" s="36">
        <f t="shared" si="8"/>
        <v>94.62</v>
      </c>
      <c r="BU6" s="36">
        <f t="shared" si="8"/>
        <v>53.41</v>
      </c>
      <c r="BV6" s="36">
        <f t="shared" si="8"/>
        <v>58.52</v>
      </c>
      <c r="BW6" s="36">
        <f t="shared" si="8"/>
        <v>59.22</v>
      </c>
      <c r="BX6" s="36">
        <f t="shared" si="8"/>
        <v>58.79</v>
      </c>
      <c r="BY6" s="36">
        <f t="shared" si="8"/>
        <v>58.41</v>
      </c>
      <c r="BZ6" s="35" t="str">
        <f>IF(BZ7="","",IF(BZ7="-","【-】","【"&amp;SUBSTITUTE(TEXT(BZ7,"#,##0.00"),"-","△")&amp;"】"))</f>
        <v>【55.87】</v>
      </c>
      <c r="CA6" s="36">
        <f>IF(CA7="",NA(),CA7)</f>
        <v>111.21</v>
      </c>
      <c r="CB6" s="36">
        <f t="shared" ref="CB6:CJ6" si="9">IF(CB7="",NA(),CB7)</f>
        <v>98.91</v>
      </c>
      <c r="CC6" s="36">
        <f t="shared" si="9"/>
        <v>107.88</v>
      </c>
      <c r="CD6" s="36">
        <f t="shared" si="9"/>
        <v>123.53</v>
      </c>
      <c r="CE6" s="36">
        <f t="shared" si="9"/>
        <v>132.6</v>
      </c>
      <c r="CF6" s="36">
        <f t="shared" si="9"/>
        <v>277.39999999999998</v>
      </c>
      <c r="CG6" s="36">
        <f t="shared" si="9"/>
        <v>296.3</v>
      </c>
      <c r="CH6" s="36">
        <f t="shared" si="9"/>
        <v>292.89999999999998</v>
      </c>
      <c r="CI6" s="36">
        <f t="shared" si="9"/>
        <v>298.25</v>
      </c>
      <c r="CJ6" s="36">
        <f t="shared" si="9"/>
        <v>303.27999999999997</v>
      </c>
      <c r="CK6" s="35" t="str">
        <f>IF(CK7="","",IF(CK7="-","【-】","【"&amp;SUBSTITUTE(TEXT(CK7,"#,##0.00"),"-","△")&amp;"】"))</f>
        <v>【288.19】</v>
      </c>
      <c r="CL6" s="36">
        <f>IF(CL7="",NA(),CL7)</f>
        <v>48.82</v>
      </c>
      <c r="CM6" s="36">
        <f t="shared" ref="CM6:CU6" si="10">IF(CM7="",NA(),CM7)</f>
        <v>58.68</v>
      </c>
      <c r="CN6" s="36">
        <f t="shared" si="10"/>
        <v>57.99</v>
      </c>
      <c r="CO6" s="36">
        <f t="shared" si="10"/>
        <v>62.56</v>
      </c>
      <c r="CP6" s="36">
        <f t="shared" si="10"/>
        <v>70.67</v>
      </c>
      <c r="CQ6" s="36">
        <f t="shared" si="10"/>
        <v>56.19</v>
      </c>
      <c r="CR6" s="36">
        <f t="shared" si="10"/>
        <v>57.3</v>
      </c>
      <c r="CS6" s="36">
        <f t="shared" si="10"/>
        <v>56.76</v>
      </c>
      <c r="CT6" s="36">
        <f t="shared" si="10"/>
        <v>56.04</v>
      </c>
      <c r="CU6" s="36">
        <f t="shared" si="10"/>
        <v>58.52</v>
      </c>
      <c r="CV6" s="35" t="str">
        <f>IF(CV7="","",IF(CV7="-","【-】","【"&amp;SUBSTITUTE(TEXT(CV7,"#,##0.00"),"-","△")&amp;"】"))</f>
        <v>【56.31】</v>
      </c>
      <c r="CW6" s="36">
        <f>IF(CW7="",NA(),CW7)</f>
        <v>83</v>
      </c>
      <c r="CX6" s="36">
        <f t="shared" ref="CX6:DF6" si="11">IF(CX7="",NA(),CX7)</f>
        <v>70</v>
      </c>
      <c r="CY6" s="36">
        <f t="shared" si="11"/>
        <v>68.7</v>
      </c>
      <c r="CZ6" s="36">
        <f t="shared" si="11"/>
        <v>62.4</v>
      </c>
      <c r="DA6" s="36">
        <f t="shared" si="11"/>
        <v>55.2</v>
      </c>
      <c r="DB6" s="36">
        <f t="shared" si="11"/>
        <v>77.180000000000007</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7.0000000000000007E-2</v>
      </c>
      <c r="EF6" s="36">
        <f t="shared" si="14"/>
        <v>0.2</v>
      </c>
      <c r="EG6" s="35">
        <f t="shared" si="14"/>
        <v>0</v>
      </c>
      <c r="EH6" s="35">
        <f t="shared" si="14"/>
        <v>0</v>
      </c>
      <c r="EI6" s="36">
        <f t="shared" si="14"/>
        <v>0.8</v>
      </c>
      <c r="EJ6" s="36">
        <f t="shared" si="14"/>
        <v>0.72</v>
      </c>
      <c r="EK6" s="36">
        <f t="shared" si="14"/>
        <v>0.53</v>
      </c>
      <c r="EL6" s="36">
        <f t="shared" si="14"/>
        <v>0.71</v>
      </c>
      <c r="EM6" s="36">
        <f t="shared" si="14"/>
        <v>0.72</v>
      </c>
      <c r="EN6" s="35" t="str">
        <f>IF(EN7="","",IF(EN7="-","【-】","【"&amp;SUBSTITUTE(TEXT(EN7,"#,##0.00"),"-","△")&amp;"】"))</f>
        <v>【0.80】</v>
      </c>
    </row>
    <row r="7" spans="1:144" s="37" customFormat="1" x14ac:dyDescent="0.2">
      <c r="A7" s="29"/>
      <c r="B7" s="38">
        <v>2020</v>
      </c>
      <c r="C7" s="38">
        <v>454419</v>
      </c>
      <c r="D7" s="38">
        <v>47</v>
      </c>
      <c r="E7" s="38">
        <v>1</v>
      </c>
      <c r="F7" s="38">
        <v>0</v>
      </c>
      <c r="G7" s="38">
        <v>0</v>
      </c>
      <c r="H7" s="38" t="s">
        <v>96</v>
      </c>
      <c r="I7" s="38" t="s">
        <v>97</v>
      </c>
      <c r="J7" s="38" t="s">
        <v>98</v>
      </c>
      <c r="K7" s="38" t="s">
        <v>99</v>
      </c>
      <c r="L7" s="38" t="s">
        <v>100</v>
      </c>
      <c r="M7" s="38" t="s">
        <v>101</v>
      </c>
      <c r="N7" s="39" t="s">
        <v>102</v>
      </c>
      <c r="O7" s="39" t="s">
        <v>103</v>
      </c>
      <c r="P7" s="39">
        <v>38.200000000000003</v>
      </c>
      <c r="Q7" s="39">
        <v>1470</v>
      </c>
      <c r="R7" s="39">
        <v>11874</v>
      </c>
      <c r="S7" s="39">
        <v>237.54</v>
      </c>
      <c r="T7" s="39">
        <v>49.99</v>
      </c>
      <c r="U7" s="39">
        <v>4473</v>
      </c>
      <c r="V7" s="39">
        <v>36</v>
      </c>
      <c r="W7" s="39">
        <v>124.25</v>
      </c>
      <c r="X7" s="39">
        <v>108.85</v>
      </c>
      <c r="Y7" s="39">
        <v>124.23</v>
      </c>
      <c r="Z7" s="39">
        <v>143.11000000000001</v>
      </c>
      <c r="AA7" s="39">
        <v>127.79</v>
      </c>
      <c r="AB7" s="39">
        <v>142.34</v>
      </c>
      <c r="AC7" s="39">
        <v>76.650000000000006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1346.23</v>
      </c>
      <c r="BK7" s="39">
        <v>1061.58</v>
      </c>
      <c r="BL7" s="39">
        <v>1007.7</v>
      </c>
      <c r="BM7" s="39">
        <v>1018.52</v>
      </c>
      <c r="BN7" s="39">
        <v>949.61</v>
      </c>
      <c r="BO7" s="39">
        <v>949.15</v>
      </c>
      <c r="BP7" s="39">
        <v>81.8</v>
      </c>
      <c r="BQ7" s="39">
        <v>98.99</v>
      </c>
      <c r="BR7" s="39">
        <v>100.69</v>
      </c>
      <c r="BS7" s="39">
        <v>96.26</v>
      </c>
      <c r="BT7" s="39">
        <v>94.62</v>
      </c>
      <c r="BU7" s="39">
        <v>53.41</v>
      </c>
      <c r="BV7" s="39">
        <v>58.52</v>
      </c>
      <c r="BW7" s="39">
        <v>59.22</v>
      </c>
      <c r="BX7" s="39">
        <v>58.79</v>
      </c>
      <c r="BY7" s="39">
        <v>58.41</v>
      </c>
      <c r="BZ7" s="39">
        <v>55.87</v>
      </c>
      <c r="CA7" s="39">
        <v>111.21</v>
      </c>
      <c r="CB7" s="39">
        <v>98.91</v>
      </c>
      <c r="CC7" s="39">
        <v>107.88</v>
      </c>
      <c r="CD7" s="39">
        <v>123.53</v>
      </c>
      <c r="CE7" s="39">
        <v>132.6</v>
      </c>
      <c r="CF7" s="39">
        <v>277.39999999999998</v>
      </c>
      <c r="CG7" s="39">
        <v>296.3</v>
      </c>
      <c r="CH7" s="39">
        <v>292.89999999999998</v>
      </c>
      <c r="CI7" s="39">
        <v>298.25</v>
      </c>
      <c r="CJ7" s="39">
        <v>303.27999999999997</v>
      </c>
      <c r="CK7" s="39">
        <v>288.19</v>
      </c>
      <c r="CL7" s="39">
        <v>48.82</v>
      </c>
      <c r="CM7" s="39">
        <v>58.68</v>
      </c>
      <c r="CN7" s="39">
        <v>57.99</v>
      </c>
      <c r="CO7" s="39">
        <v>62.56</v>
      </c>
      <c r="CP7" s="39">
        <v>70.67</v>
      </c>
      <c r="CQ7" s="39">
        <v>56.19</v>
      </c>
      <c r="CR7" s="39">
        <v>57.3</v>
      </c>
      <c r="CS7" s="39">
        <v>56.76</v>
      </c>
      <c r="CT7" s="39">
        <v>56.04</v>
      </c>
      <c r="CU7" s="39">
        <v>58.52</v>
      </c>
      <c r="CV7" s="39">
        <v>56.31</v>
      </c>
      <c r="CW7" s="39">
        <v>83</v>
      </c>
      <c r="CX7" s="39">
        <v>70</v>
      </c>
      <c r="CY7" s="39">
        <v>68.7</v>
      </c>
      <c r="CZ7" s="39">
        <v>62.4</v>
      </c>
      <c r="DA7" s="39">
        <v>55.2</v>
      </c>
      <c r="DB7" s="39">
        <v>77.180000000000007</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7.0000000000000007E-2</v>
      </c>
      <c r="EF7" s="39">
        <v>0.2</v>
      </c>
      <c r="EG7" s="39">
        <v>0</v>
      </c>
      <c r="EH7" s="39">
        <v>0</v>
      </c>
      <c r="EI7" s="39">
        <v>0.8</v>
      </c>
      <c r="EJ7" s="39">
        <v>0.72</v>
      </c>
      <c r="EK7" s="39">
        <v>0.53</v>
      </c>
      <c r="EL7" s="39">
        <v>0.71</v>
      </c>
      <c r="EM7" s="39">
        <v>0.72</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109</v>
      </c>
    </row>
    <row r="12" spans="1:144" x14ac:dyDescent="0.2">
      <c r="B12">
        <v>1</v>
      </c>
      <c r="C12">
        <v>1</v>
      </c>
      <c r="D12">
        <v>1</v>
      </c>
      <c r="E12">
        <v>1</v>
      </c>
      <c r="F12">
        <v>2</v>
      </c>
      <c r="G12" t="s">
        <v>110</v>
      </c>
    </row>
    <row r="13" spans="1:144" x14ac:dyDescent="0.2">
      <c r="B13" t="s">
        <v>111</v>
      </c>
      <c r="C13" t="s">
        <v>112</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2022-01-30T01:44:55Z</cp:lastPrinted>
  <dcterms:created xsi:type="dcterms:W3CDTF">2021-12-03T07:05:37Z</dcterms:created>
  <dcterms:modified xsi:type="dcterms:W3CDTF">2022-02-21T04:46:03Z</dcterms:modified>
  <cp:category/>
</cp:coreProperties>
</file>