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2法非適用\01簡易水道事業\"/>
    </mc:Choice>
  </mc:AlternateContent>
  <xr:revisionPtr revIDLastSave="0" documentId="13_ncr:1_{1CDC87C3-20B6-4AAA-BD89-5EFCD34A2310}" xr6:coauthVersionLast="47" xr6:coauthVersionMax="47" xr10:uidLastSave="{00000000-0000-0000-0000-000000000000}"/>
  <workbookProtection workbookAlgorithmName="SHA-512" workbookHashValue="COr60Lzd6ShERTGV26yv6rggJMKk35NRDRxNLdRyYBLc7xxPSrHDTE/CPlyUlnTdN/itCci2O56j4GxffioPcg==" workbookSaltValue="1zKYVcghygjC/6AUpVv8IA=="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BB8" i="4" s="1"/>
  <c r="S6" i="5"/>
  <c r="AT8" i="4" s="1"/>
  <c r="R6" i="5"/>
  <c r="AL8" i="4" s="1"/>
  <c r="Q6" i="5"/>
  <c r="P6" i="5"/>
  <c r="P10" i="4" s="1"/>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AL10" i="4"/>
  <c r="W10" i="4"/>
  <c r="AD8" i="4"/>
  <c r="W8" i="4"/>
  <c r="P8" i="4"/>
  <c r="B8" i="4"/>
  <c r="B6" i="4"/>
</calcChain>
</file>

<file path=xl/sharedStrings.xml><?xml version="1.0" encoding="utf-8"?>
<sst xmlns="http://schemas.openxmlformats.org/spreadsheetml/2006/main" count="233" uniqueCount="119">
  <si>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</si>
  <si>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</si>
  <si>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</si>
  <si>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</si>
  <si>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</si>
  <si>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</si>
  <si>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</si>
  <si>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</si>
  <si>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</si>
  <si>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</si>
  <si>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</si>
  <si>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</si>
  <si>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</si>
  <si>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</si>
  <si>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</si>
  <si>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</si>
  <si>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</si>
  <si>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</si>
  <si>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</si>
  <si>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</si>
  <si>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</si>
  <si>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</si>
  <si>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</si>
  <si>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</si>
  <si>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</si>
  <si>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</si>
  <si>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</si>
  <si>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</si>
  <si>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</si>
  <si>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</si>
  <si>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</si>
  <si>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</si>
  <si>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</si>
  <si>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</si>
  <si>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</si>
  <si>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</si>
  <si>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</si>
  <si>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</si>
  <si>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</si>
  <si>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</si>
  <si>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</si>
  <si>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</si>
  <si>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</si>
  <si>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</si>
  <si>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</si>
  <si>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</si>
  <si>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</si>
  <si>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</si>
  <si>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</si>
  <si>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</si>
  <si>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</si>
  <si>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</si>
  <si>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</si>
  <si>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</si>
  <si>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</si>
  <si>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</si>
  <si>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</si>
  <si>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</si>
  <si>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</si>
  <si>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</si>
  <si>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</si>
  <si>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</si>
  <si>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</si>
  <si>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</si>
  <si>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</si>
  <si>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</si>
  <si>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</si>
  <si>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</si>
  <si>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</si>
  <si>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</si>
  <si>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</si>
  <si>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</si>
  <si>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</si>
  <si>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</si>
  <si>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</si>
  <si>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</si>
  <si>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</si>
  <si>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</si>
  <si>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</si>
  <si>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</si>
  <si>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</si>
  <si>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</si>
  <si>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</si>
  <si>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</si>
  <si>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</si>
  <si>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</si>
  <si>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</si>
  <si>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</si>
  <si>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</si>
  <si>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</si>
  <si>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</si>
  <si>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</si>
  <si>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</si>
  <si>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</si>
  <si>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</si>
  <si>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</si>
  <si>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日之影町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</si>
  <si>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</si>
  <si>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</si>
  <si>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</si>
  <si>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</si>
  <si>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</si>
  <si>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</si>
  <si>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</si>
  <si>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</si>
  <si>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</si>
  <si>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</si>
  <si>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</si>
  <si>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</si>
  <si>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</si>
  <si>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</si>
  <si>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</si>
  <si>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</si>
  <si>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</si>
  <si>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</si>
  <si>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</si>
  <si>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収益的収支比率は、１００％を下回る状態が続いており、繰入金に頼る経営となっている。今後も経費削減等に努め、より有効な経営改善を目指していく。
　企業債残高対給水収益比率は、平均を下回ってはいるものの起債発行により依然として高い比率となっている。
　料金回収率は、平均を上回っているものの前年度に比べ低下した。引き続き料金回収に力を入れていく。
　給水原価については、今後施設の老朽化が進むことで、改修や更新の費用や維持管理費が増加し、それに伴う起債償還金の増加により高額化が見込まれるため、効率的な投資計画を立てる必要がある。
　施設の利用率については、小規模水道事業体の上、過疎化による利用率の低下が問題である。</t>
    <rPh sb="132" eb="134">
      <t>ヘイキン</t>
    </rPh>
    <rPh sb="135" eb="137">
      <t>ウワマワ</t>
    </rPh>
    <rPh sb="150" eb="152">
      <t>テイカ</t>
    </rPh>
    <rPh sb="159" eb="161">
      <t>リョウキン</t>
    </rPh>
    <rPh sb="161" eb="163">
      <t>カイシュウ</t>
    </rPh>
    <rPh sb="199" eb="201">
      <t>カイシュウ</t>
    </rPh>
    <rPh sb="202" eb="204">
      <t>コウシン</t>
    </rPh>
    <rPh sb="214" eb="216">
      <t>ゾウカ</t>
    </rPh>
    <phoneticPr fontId="4"/>
  </si>
  <si>
    <t>　浄水施設は、更新やメンテナンスを併せて維持管理しており、現状では施設の運転や浄水能力上の問題はない。
　管路更新については、道路改良工事や漏水修理等にあわせて更新している部分もあるが、本来必要な管路の老朽化対策及び更新を先送りしているために更新率が低くなっている。設備更新とも併せて、耐用年数の状況等を把握したうえで更新計画を策定し、有効な補助事業等を活用しながら、緊急性・必要性の高い箇所から更新を行うことが必要である。</t>
    <rPh sb="133" eb="135">
      <t>セツビ</t>
    </rPh>
    <rPh sb="135" eb="137">
      <t>コウシン</t>
    </rPh>
    <rPh sb="139" eb="140">
      <t>アワ</t>
    </rPh>
    <rPh sb="188" eb="191">
      <t>ヒツヨウセイ</t>
    </rPh>
    <phoneticPr fontId="4"/>
  </si>
  <si>
    <t>　人口減少や高齢化に伴う料金収入の減少や施設の老朽化による更新費用等が増加してくることが考えられ、一般会計からの繰入金や新たな起債の増加が懸念される。
　また、既設設備等の修繕に追われる状況の中、管路や設備の更新費用をしっかり捻出していくことも本町の課題である。
　このまま水道事業経営を続けていくことは困難が予想されるが、現段階から施設・経営状況を見定めて、将来的には適正な料金水準に設定し、計画的な更新を行っていく事業運営が求められる。
　</t>
    <rPh sb="33" eb="34">
      <t>トウ</t>
    </rPh>
    <rPh sb="35" eb="37">
      <t>ゾウカ</t>
    </rPh>
    <rPh sb="82" eb="84">
      <t>セツビ</t>
    </rPh>
    <rPh sb="84" eb="85">
      <t>トウ</t>
    </rPh>
    <rPh sb="101" eb="103">
      <t>セツビ</t>
    </rPh>
    <rPh sb="155" eb="157">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</si>
</sst>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B0-4D11-B0AF-66CD830C7B5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6CB0-4D11-B0AF-66CD830C7B5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42.61</c:v>
                </c:pt>
                <c:pt idx="1">
                  <c:v>42.25</c:v>
                </c:pt>
                <c:pt idx="2">
                  <c:v>41.42</c:v>
                </c:pt>
                <c:pt idx="3">
                  <c:v>40.49</c:v>
                </c:pt>
                <c:pt idx="4">
                  <c:v>39.340000000000003</c:v>
                </c:pt>
              </c:numCache>
            </c:numRef>
          </c:val>
          <c:extLst>
            <c:ext xmlns:c16="http://schemas.microsoft.com/office/drawing/2014/chart" uri="{C3380CC4-5D6E-409C-BE32-E72D297353CC}">
              <c16:uniqueId val="{00000000-B539-49A2-ACE2-F18D37DE1D6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B539-49A2-ACE2-F18D37DE1D6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c:v>
                </c:pt>
                <c:pt idx="1">
                  <c:v>90</c:v>
                </c:pt>
                <c:pt idx="2">
                  <c:v>90</c:v>
                </c:pt>
                <c:pt idx="3">
                  <c:v>90</c:v>
                </c:pt>
                <c:pt idx="4">
                  <c:v>90</c:v>
                </c:pt>
              </c:numCache>
            </c:numRef>
          </c:val>
          <c:extLst>
            <c:ext xmlns:c16="http://schemas.microsoft.com/office/drawing/2014/chart" uri="{C3380CC4-5D6E-409C-BE32-E72D297353CC}">
              <c16:uniqueId val="{00000000-C155-4F38-A171-112A25E12B3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C155-4F38-A171-112A25E12B3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83.72</c:v>
                </c:pt>
                <c:pt idx="1">
                  <c:v>90.42</c:v>
                </c:pt>
                <c:pt idx="2">
                  <c:v>86.9</c:v>
                </c:pt>
                <c:pt idx="3">
                  <c:v>88.53</c:v>
                </c:pt>
                <c:pt idx="4">
                  <c:v>92.11</c:v>
                </c:pt>
              </c:numCache>
            </c:numRef>
          </c:val>
          <c:extLst>
            <c:ext xmlns:c16="http://schemas.microsoft.com/office/drawing/2014/chart" uri="{C3380CC4-5D6E-409C-BE32-E72D297353CC}">
              <c16:uniqueId val="{00000000-55B5-49C2-B24D-4E771DECD7B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55B5-49C2-B24D-4E771DECD7B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B4-4A4F-8DFC-925A6B06318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B4-4A4F-8DFC-925A6B06318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EC-48B9-9054-36EB6B31F54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EC-48B9-9054-36EB6B31F54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E0-498B-830E-51CD52F867D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E0-498B-830E-51CD52F867D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5E-4FDF-B8F7-D551FF6DA73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5E-4FDF-B8F7-D551FF6DA73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646.21</c:v>
                </c:pt>
                <c:pt idx="1">
                  <c:v>515.72</c:v>
                </c:pt>
                <c:pt idx="2">
                  <c:v>449.82</c:v>
                </c:pt>
                <c:pt idx="3">
                  <c:v>442.3</c:v>
                </c:pt>
                <c:pt idx="4">
                  <c:v>414.33</c:v>
                </c:pt>
              </c:numCache>
            </c:numRef>
          </c:val>
          <c:extLst>
            <c:ext xmlns:c16="http://schemas.microsoft.com/office/drawing/2014/chart" uri="{C3380CC4-5D6E-409C-BE32-E72D297353CC}">
              <c16:uniqueId val="{00000000-E633-4E8A-8143-D8B8C91DA5D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E633-4E8A-8143-D8B8C91DA5D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55.99</c:v>
                </c:pt>
                <c:pt idx="1">
                  <c:v>63</c:v>
                </c:pt>
                <c:pt idx="2">
                  <c:v>72.91</c:v>
                </c:pt>
                <c:pt idx="3">
                  <c:v>70.89</c:v>
                </c:pt>
                <c:pt idx="4">
                  <c:v>67.150000000000006</c:v>
                </c:pt>
              </c:numCache>
            </c:numRef>
          </c:val>
          <c:extLst>
            <c:ext xmlns:c16="http://schemas.microsoft.com/office/drawing/2014/chart" uri="{C3380CC4-5D6E-409C-BE32-E72D297353CC}">
              <c16:uniqueId val="{00000000-5A5B-4E47-B071-836623F82D5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5A5B-4E47-B071-836623F82D5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295.98</c:v>
                </c:pt>
                <c:pt idx="1">
                  <c:v>313.45999999999998</c:v>
                </c:pt>
                <c:pt idx="2">
                  <c:v>297.41000000000003</c:v>
                </c:pt>
                <c:pt idx="3">
                  <c:v>295.89999999999998</c:v>
                </c:pt>
                <c:pt idx="4">
                  <c:v>322.60000000000002</c:v>
                </c:pt>
              </c:numCache>
            </c:numRef>
          </c:val>
          <c:extLst>
            <c:ext xmlns:c16="http://schemas.microsoft.com/office/drawing/2014/chart" uri="{C3380CC4-5D6E-409C-BE32-E72D297353CC}">
              <c16:uniqueId val="{00000000-D363-467A-BB99-D19947D82B9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D363-467A-BB99-D19947D82B9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宮崎県　日之影町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3844</v>
      </c>
      <c r="AM8" s="51"/>
      <c r="AN8" s="51"/>
      <c r="AO8" s="51"/>
      <c r="AP8" s="51"/>
      <c r="AQ8" s="51"/>
      <c r="AR8" s="51"/>
      <c r="AS8" s="51"/>
      <c r="AT8" s="47">
        <f>データ!$S$6</f>
        <v>277.67</v>
      </c>
      <c r="AU8" s="47"/>
      <c r="AV8" s="47"/>
      <c r="AW8" s="47"/>
      <c r="AX8" s="47"/>
      <c r="AY8" s="47"/>
      <c r="AZ8" s="47"/>
      <c r="BA8" s="47"/>
      <c r="BB8" s="47">
        <f>データ!$T$6</f>
        <v>13.84</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74.13</v>
      </c>
      <c r="Q10" s="47"/>
      <c r="R10" s="47"/>
      <c r="S10" s="47"/>
      <c r="T10" s="47"/>
      <c r="U10" s="47"/>
      <c r="V10" s="47"/>
      <c r="W10" s="51">
        <f>データ!$Q$6</f>
        <v>3146</v>
      </c>
      <c r="X10" s="51"/>
      <c r="Y10" s="51"/>
      <c r="Z10" s="51"/>
      <c r="AA10" s="51"/>
      <c r="AB10" s="51"/>
      <c r="AC10" s="51"/>
      <c r="AD10" s="2"/>
      <c r="AE10" s="2"/>
      <c r="AF10" s="2"/>
      <c r="AG10" s="2"/>
      <c r="AH10" s="2"/>
      <c r="AI10" s="2"/>
      <c r="AJ10" s="2"/>
      <c r="AK10" s="2"/>
      <c r="AL10" s="51">
        <f>データ!$U$6</f>
        <v>2806</v>
      </c>
      <c r="AM10" s="51"/>
      <c r="AN10" s="51"/>
      <c r="AO10" s="51"/>
      <c r="AP10" s="51"/>
      <c r="AQ10" s="51"/>
      <c r="AR10" s="51"/>
      <c r="AS10" s="51"/>
      <c r="AT10" s="47">
        <f>データ!$V$6</f>
        <v>0.48</v>
      </c>
      <c r="AU10" s="47"/>
      <c r="AV10" s="47"/>
      <c r="AW10" s="47"/>
      <c r="AX10" s="47"/>
      <c r="AY10" s="47"/>
      <c r="AZ10" s="47"/>
      <c r="BA10" s="47"/>
      <c r="BB10" s="47">
        <f>データ!$W$6</f>
        <v>5845.83</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117</v>
      </c>
      <c r="BM47" s="63"/>
      <c r="BN47" s="63"/>
      <c r="BO47" s="63"/>
      <c r="BP47" s="63"/>
      <c r="BQ47" s="63"/>
      <c r="BR47" s="63"/>
      <c r="BS47" s="63"/>
      <c r="BT47" s="63"/>
      <c r="BU47" s="63"/>
      <c r="BV47" s="63"/>
      <c r="BW47" s="63"/>
      <c r="BX47" s="63"/>
      <c r="BY47" s="63"/>
      <c r="BZ47" s="6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118</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【78.36】</v>
      </c>
      <c r="F85" s="27" t="s">
        <v>41</v>
      </c>
      <c r="G85" s="27" t="s">
        <v>42</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WI9Yav7gYOtEX229W+BjWAonctpNaF7jZo0EhOLdLfDgyXgBCTRtMS9e23kAIr1zegcUx1IwfZNBmwsxD5D9jg==" saltValue="IPeozMOL2KGO/GhpzNs8C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2020</v>
      </c>
      <c r="C6" s="34">
        <f t="shared" ref="C6:W6" si="3">C7</f>
        <v>454427</v>
      </c>
      <c r="D6" s="34">
        <f t="shared" si="3"/>
        <v>47</v>
      </c>
      <c r="E6" s="34">
        <f t="shared" si="3"/>
        <v>1</v>
      </c>
      <c r="F6" s="34">
        <f t="shared" si="3"/>
        <v>0</v>
      </c>
      <c r="G6" s="34">
        <f t="shared" si="3"/>
        <v>0</v>
      </c>
      <c r="H6" s="34" t="str">
        <f t="shared" si="3"/>
        <v>宮崎県　日之影町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74.13</v>
      </c>
      <c r="Q6" s="35">
        <f t="shared" si="3"/>
        <v>3146</v>
      </c>
      <c r="R6" s="35">
        <f t="shared" si="3"/>
        <v>3844</v>
      </c>
      <c r="S6" s="35">
        <f t="shared" si="3"/>
        <v>277.67</v>
      </c>
      <c r="T6" s="35">
        <f t="shared" si="3"/>
        <v>13.84</v>
      </c>
      <c r="U6" s="35">
        <f t="shared" si="3"/>
        <v>2806</v>
      </c>
      <c r="V6" s="35">
        <f t="shared" si="3"/>
        <v>0.48</v>
      </c>
      <c r="W6" s="35">
        <f t="shared" si="3"/>
        <v>5845.83</v>
      </c>
      <c r="X6" s="36">
        <f>IF(X7="",NA(),X7)</f>
        <v>83.72</v>
      </c>
      <c r="Y6" s="36">
        <f t="shared" ref="Y6:AG6" si="4">IF(Y7="",NA(),Y7)</f>
        <v>90.42</v>
      </c>
      <c r="Z6" s="36">
        <f t="shared" si="4"/>
        <v>86.9</v>
      </c>
      <c r="AA6" s="36">
        <f t="shared" si="4"/>
        <v>88.53</v>
      </c>
      <c r="AB6" s="36">
        <f t="shared" si="4"/>
        <v>92.11</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646.21</v>
      </c>
      <c r="BF6" s="36">
        <f t="shared" ref="BF6:BN6" si="7">IF(BF7="",NA(),BF7)</f>
        <v>515.72</v>
      </c>
      <c r="BG6" s="36">
        <f t="shared" si="7"/>
        <v>449.82</v>
      </c>
      <c r="BH6" s="36">
        <f t="shared" si="7"/>
        <v>442.3</v>
      </c>
      <c r="BI6" s="36">
        <f t="shared" si="7"/>
        <v>414.33</v>
      </c>
      <c r="BJ6" s="36">
        <f t="shared" si="7"/>
        <v>1144.79</v>
      </c>
      <c r="BK6" s="36">
        <f t="shared" si="7"/>
        <v>1061.58</v>
      </c>
      <c r="BL6" s="36">
        <f t="shared" si="7"/>
        <v>1007.7</v>
      </c>
      <c r="BM6" s="36">
        <f t="shared" si="7"/>
        <v>1018.52</v>
      </c>
      <c r="BN6" s="36">
        <f t="shared" si="7"/>
        <v>949.61</v>
      </c>
      <c r="BO6" s="35" t="str">
        <f>IF(BO7="","",IF(BO7="-","【-】","【"&amp;SUBSTITUTE(TEXT(BO7,"#,##0.00"),"-","△")&amp;"】"))</f>
        <v>【949.15】</v>
      </c>
      <c r="BP6" s="36">
        <f>IF(BP7="",NA(),BP7)</f>
        <v>55.99</v>
      </c>
      <c r="BQ6" s="36">
        <f t="shared" ref="BQ6:BY6" si="8">IF(BQ7="",NA(),BQ7)</f>
        <v>63</v>
      </c>
      <c r="BR6" s="36">
        <f t="shared" si="8"/>
        <v>72.91</v>
      </c>
      <c r="BS6" s="36">
        <f t="shared" si="8"/>
        <v>70.89</v>
      </c>
      <c r="BT6" s="36">
        <f t="shared" si="8"/>
        <v>67.150000000000006</v>
      </c>
      <c r="BU6" s="36">
        <f t="shared" si="8"/>
        <v>56.04</v>
      </c>
      <c r="BV6" s="36">
        <f t="shared" si="8"/>
        <v>58.52</v>
      </c>
      <c r="BW6" s="36">
        <f t="shared" si="8"/>
        <v>59.22</v>
      </c>
      <c r="BX6" s="36">
        <f t="shared" si="8"/>
        <v>58.79</v>
      </c>
      <c r="BY6" s="36">
        <f t="shared" si="8"/>
        <v>58.41</v>
      </c>
      <c r="BZ6" s="35" t="str">
        <f>IF(BZ7="","",IF(BZ7="-","【-】","【"&amp;SUBSTITUTE(TEXT(BZ7,"#,##0.00"),"-","△")&amp;"】"))</f>
        <v>【55.87】</v>
      </c>
      <c r="CA6" s="36">
        <f>IF(CA7="",NA(),CA7)</f>
        <v>295.98</v>
      </c>
      <c r="CB6" s="36">
        <f t="shared" ref="CB6:CJ6" si="9">IF(CB7="",NA(),CB7)</f>
        <v>313.45999999999998</v>
      </c>
      <c r="CC6" s="36">
        <f t="shared" si="9"/>
        <v>297.41000000000003</v>
      </c>
      <c r="CD6" s="36">
        <f t="shared" si="9"/>
        <v>295.89999999999998</v>
      </c>
      <c r="CE6" s="36">
        <f t="shared" si="9"/>
        <v>322.60000000000002</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42.61</v>
      </c>
      <c r="CM6" s="36">
        <f t="shared" ref="CM6:CU6" si="10">IF(CM7="",NA(),CM7)</f>
        <v>42.25</v>
      </c>
      <c r="CN6" s="36">
        <f t="shared" si="10"/>
        <v>41.42</v>
      </c>
      <c r="CO6" s="36">
        <f t="shared" si="10"/>
        <v>40.49</v>
      </c>
      <c r="CP6" s="36">
        <f t="shared" si="10"/>
        <v>39.340000000000003</v>
      </c>
      <c r="CQ6" s="36">
        <f t="shared" si="10"/>
        <v>55.9</v>
      </c>
      <c r="CR6" s="36">
        <f t="shared" si="10"/>
        <v>57.3</v>
      </c>
      <c r="CS6" s="36">
        <f t="shared" si="10"/>
        <v>56.76</v>
      </c>
      <c r="CT6" s="36">
        <f t="shared" si="10"/>
        <v>56.04</v>
      </c>
      <c r="CU6" s="36">
        <f t="shared" si="10"/>
        <v>58.52</v>
      </c>
      <c r="CV6" s="35" t="str">
        <f>IF(CV7="","",IF(CV7="-","【-】","【"&amp;SUBSTITUTE(TEXT(CV7,"#,##0.00"),"-","△")&amp;"】"))</f>
        <v>【56.31】</v>
      </c>
      <c r="CW6" s="36">
        <f>IF(CW7="",NA(),CW7)</f>
        <v>90</v>
      </c>
      <c r="CX6" s="36">
        <f t="shared" ref="CX6:DF6" si="11">IF(CX7="",NA(),CX7)</f>
        <v>90</v>
      </c>
      <c r="CY6" s="36">
        <f t="shared" si="11"/>
        <v>90</v>
      </c>
      <c r="CZ6" s="36">
        <f t="shared" si="11"/>
        <v>90</v>
      </c>
      <c r="DA6" s="36">
        <f t="shared" si="11"/>
        <v>90</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2">
      <c r="A7" s="29"/>
      <c r="B7" s="38">
        <v>2020</v>
      </c>
      <c r="C7" s="38">
        <v>454427</v>
      </c>
      <c r="D7" s="38">
        <v>47</v>
      </c>
      <c r="E7" s="38">
        <v>1</v>
      </c>
      <c r="F7" s="38">
        <v>0</v>
      </c>
      <c r="G7" s="38">
        <v>0</v>
      </c>
      <c r="H7" s="38" t="s">
        <v>96</v>
      </c>
      <c r="I7" s="38" t="s">
        <v>97</v>
      </c>
      <c r="J7" s="38" t="s">
        <v>98</v>
      </c>
      <c r="K7" s="38" t="s">
        <v>99</v>
      </c>
      <c r="L7" s="38" t="s">
        <v>100</v>
      </c>
      <c r="M7" s="38" t="s">
        <v>101</v>
      </c>
      <c r="N7" s="39" t="s">
        <v>102</v>
      </c>
      <c r="O7" s="39" t="s">
        <v>103</v>
      </c>
      <c r="P7" s="39">
        <v>74.13</v>
      </c>
      <c r="Q7" s="39">
        <v>3146</v>
      </c>
      <c r="R7" s="39">
        <v>3844</v>
      </c>
      <c r="S7" s="39">
        <v>277.67</v>
      </c>
      <c r="T7" s="39">
        <v>13.84</v>
      </c>
      <c r="U7" s="39">
        <v>2806</v>
      </c>
      <c r="V7" s="39">
        <v>0.48</v>
      </c>
      <c r="W7" s="39">
        <v>5845.83</v>
      </c>
      <c r="X7" s="39">
        <v>83.72</v>
      </c>
      <c r="Y7" s="39">
        <v>90.42</v>
      </c>
      <c r="Z7" s="39">
        <v>86.9</v>
      </c>
      <c r="AA7" s="39">
        <v>88.53</v>
      </c>
      <c r="AB7" s="39">
        <v>92.11</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646.21</v>
      </c>
      <c r="BF7" s="39">
        <v>515.72</v>
      </c>
      <c r="BG7" s="39">
        <v>449.82</v>
      </c>
      <c r="BH7" s="39">
        <v>442.3</v>
      </c>
      <c r="BI7" s="39">
        <v>414.33</v>
      </c>
      <c r="BJ7" s="39">
        <v>1144.79</v>
      </c>
      <c r="BK7" s="39">
        <v>1061.58</v>
      </c>
      <c r="BL7" s="39">
        <v>1007.7</v>
      </c>
      <c r="BM7" s="39">
        <v>1018.52</v>
      </c>
      <c r="BN7" s="39">
        <v>949.61</v>
      </c>
      <c r="BO7" s="39">
        <v>949.15</v>
      </c>
      <c r="BP7" s="39">
        <v>55.99</v>
      </c>
      <c r="BQ7" s="39">
        <v>63</v>
      </c>
      <c r="BR7" s="39">
        <v>72.91</v>
      </c>
      <c r="BS7" s="39">
        <v>70.89</v>
      </c>
      <c r="BT7" s="39">
        <v>67.150000000000006</v>
      </c>
      <c r="BU7" s="39">
        <v>56.04</v>
      </c>
      <c r="BV7" s="39">
        <v>58.52</v>
      </c>
      <c r="BW7" s="39">
        <v>59.22</v>
      </c>
      <c r="BX7" s="39">
        <v>58.79</v>
      </c>
      <c r="BY7" s="39">
        <v>58.41</v>
      </c>
      <c r="BZ7" s="39">
        <v>55.87</v>
      </c>
      <c r="CA7" s="39">
        <v>295.98</v>
      </c>
      <c r="CB7" s="39">
        <v>313.45999999999998</v>
      </c>
      <c r="CC7" s="39">
        <v>297.41000000000003</v>
      </c>
      <c r="CD7" s="39">
        <v>295.89999999999998</v>
      </c>
      <c r="CE7" s="39">
        <v>322.60000000000002</v>
      </c>
      <c r="CF7" s="39">
        <v>304.35000000000002</v>
      </c>
      <c r="CG7" s="39">
        <v>296.3</v>
      </c>
      <c r="CH7" s="39">
        <v>292.89999999999998</v>
      </c>
      <c r="CI7" s="39">
        <v>298.25</v>
      </c>
      <c r="CJ7" s="39">
        <v>303.27999999999997</v>
      </c>
      <c r="CK7" s="39">
        <v>288.19</v>
      </c>
      <c r="CL7" s="39">
        <v>42.61</v>
      </c>
      <c r="CM7" s="39">
        <v>42.25</v>
      </c>
      <c r="CN7" s="39">
        <v>41.42</v>
      </c>
      <c r="CO7" s="39">
        <v>40.49</v>
      </c>
      <c r="CP7" s="39">
        <v>39.340000000000003</v>
      </c>
      <c r="CQ7" s="39">
        <v>55.9</v>
      </c>
      <c r="CR7" s="39">
        <v>57.3</v>
      </c>
      <c r="CS7" s="39">
        <v>56.76</v>
      </c>
      <c r="CT7" s="39">
        <v>56.04</v>
      </c>
      <c r="CU7" s="39">
        <v>58.52</v>
      </c>
      <c r="CV7" s="39">
        <v>56.31</v>
      </c>
      <c r="CW7" s="39">
        <v>90</v>
      </c>
      <c r="CX7" s="39">
        <v>90</v>
      </c>
      <c r="CY7" s="39">
        <v>90</v>
      </c>
      <c r="CZ7" s="39">
        <v>90</v>
      </c>
      <c r="DA7" s="39">
        <v>90</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0.53</v>
      </c>
      <c r="EJ7" s="39">
        <v>0.72</v>
      </c>
      <c r="EK7" s="39">
        <v>0.53</v>
      </c>
      <c r="EL7" s="39">
        <v>0.71</v>
      </c>
      <c r="EM7" s="39">
        <v>0.72</v>
      </c>
      <c r="EN7" s="39">
        <v>0.8</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2">
      <c r="B11">
        <v>4</v>
      </c>
      <c r="C11">
        <v>3</v>
      </c>
      <c r="D11">
        <v>2</v>
      </c>
      <c r="E11">
        <v>1</v>
      </c>
      <c r="F11">
        <v>0</v>
      </c>
      <c r="G11" t="s">
        <v>109</v>
      </c>
    </row>
    <row r="12" spans="1:144" x14ac:dyDescent="0.2">
      <c r="B12">
        <v>1</v>
      </c>
      <c r="C12">
        <v>1</v>
      </c>
      <c r="D12">
        <v>1</v>
      </c>
      <c r="E12">
        <v>1</v>
      </c>
      <c r="F12">
        <v>2</v>
      </c>
      <c r="G12" t="s">
        <v>110</v>
      </c>
    </row>
    <row r="13" spans="1:144" x14ac:dyDescent="0.2">
      <c r="B13" t="s">
        <v>111</v>
      </c>
      <c r="C13" t="s">
        <v>111</v>
      </c>
      <c r="D13" t="s">
        <v>112</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2021-12-03T07:05:38Z</dcterms:created>
  <dcterms:modified xsi:type="dcterms:W3CDTF">2022-02-21T04:46:24Z</dcterms:modified>
  <cp:category/>
</cp:coreProperties>
</file>