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1簡易水道事業\"/>
    </mc:Choice>
  </mc:AlternateContent>
  <xr:revisionPtr revIDLastSave="0" documentId="13_ncr:1_{4CCB5F7B-8D11-4C74-BC57-1DFF17F384A0}" xr6:coauthVersionLast="47" xr6:coauthVersionMax="47" xr10:uidLastSave="{00000000-0000-0000-0000-000000000000}"/>
  <workbookProtection workbookAlgorithmName="SHA-512" workbookHashValue="A5wjTaZCkSo11KO6gpOon8GW90LYMoDW47ztvgCgQwpqm51EG0dvDlJ9znRFrs+mT8Es3ZTbPAZI8LNQDxZ9gw==" workbookSaltValue="wyvfSduyld13TUCn+eF1b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BB10" i="4"/>
  <c r="AL10" i="4"/>
  <c r="W10" i="4"/>
  <c r="AD8" i="4"/>
  <c r="W8" i="4"/>
  <c r="P8" i="4"/>
  <c r="B8"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<sst xmlns="http://schemas.openxmlformats.org/spreadsheetml/2006/main" count="233" uniqueCount="116">
  <si>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</si>
  <si>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</si>
  <si>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</si>
  <si>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</si>
  <si>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</si>
  <si>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</si>
  <si>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</si>
  <si>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</si>
  <si>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</si>
  <si>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</si>
  <si>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</si>
  <si>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</si>
  <si>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</si>
  <si>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</si>
  <si>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</si>
  <si>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</si>
  <si>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</si>
  <si>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</si>
  <si>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</si>
  <si>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</si>
  <si>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</si>
  <si>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</si>
  <si>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</si>
  <si>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</si>
  <si>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</si>
  <si>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</si>
  <si>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</si>
  <si>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</si>
  <si>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</si>
  <si>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</si>
  <si>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</si>
  <si>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</si>
  <si>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</si>
  <si>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</si>
  <si>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</si>
  <si>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</si>
  <si>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</si>
  <si>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</si>
  <si>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</si>
  <si>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</si>
  <si>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</si>
  <si>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</si>
  <si>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</si>
  <si>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</si>
  <si>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</si>
  <si>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</si>
  <si>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</si>
  <si>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</si>
  <si>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</si>
  <si>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</si>
  <si>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</si>
  <si>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</si>
  <si>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</si>
  <si>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</si>
  <si>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</si>
  <si>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</si>
  <si>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</si>
  <si>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</si>
  <si>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</si>
  <si>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</si>
  <si>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</si>
  <si>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</si>
  <si>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</si>
  <si>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</si>
  <si>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</si>
  <si>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</si>
  <si>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</si>
  <si>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</si>
  <si>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</si>
  <si>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</si>
  <si>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</si>
  <si>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</si>
  <si>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</si>
  <si>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</si>
  <si>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</si>
  <si>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</si>
  <si>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</si>
  <si>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</si>
  <si>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</si>
  <si>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</si>
  <si>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</si>
  <si>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</si>
  <si>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</si>
  <si>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</si>
  <si>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</si>
  <si>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</si>
  <si>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</si>
  <si>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</si>
  <si>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</si>
  <si>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</si>
  <si>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</si>
  <si>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</si>
  <si>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</si>
  <si>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</si>
  <si>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</si>
  <si>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五ケ瀬町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</si>
  <si>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</si>
  <si>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</si>
  <si>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</si>
  <si>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</si>
  <si>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</si>
  <si>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</si>
  <si>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</si>
  <si>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</si>
  <si>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</si>
  <si>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</si>
  <si>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</si>
  <si>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</si>
  <si>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</si>
  <si>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</si>
  <si>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</si>
  <si>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</si>
  <si>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</si>
  <si>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普及率7割程度の本町においては、今後も繰入金や地方債に依存する経営状況が続くことが予想される。しかしながら、人口増加が見込めない中では、特別会計、さらには一般会計の財政圧迫が必至となる。財政負担の軽減を図るには、水道料金水準を見直し、計画的な引き上げ等を検討する必要がある。令和3年度内に経営戦略を含めた五ヶ瀬町新水道ビジョンを策定するため、これをもとに、水道料金の改定等を検討していく。</t>
    <rPh sb="1" eb="3">
      <t>スイドウ</t>
    </rPh>
    <rPh sb="3" eb="6">
      <t>フキュウリツ</t>
    </rPh>
    <rPh sb="7" eb="8">
      <t>ワリ</t>
    </rPh>
    <rPh sb="8" eb="10">
      <t>テイド</t>
    </rPh>
    <rPh sb="11" eb="13">
      <t>ホンチョウ</t>
    </rPh>
    <rPh sb="19" eb="21">
      <t>コンゴ</t>
    </rPh>
    <rPh sb="22" eb="24">
      <t>クリイレ</t>
    </rPh>
    <rPh sb="24" eb="25">
      <t>キン</t>
    </rPh>
    <rPh sb="26" eb="29">
      <t>チホウサイ</t>
    </rPh>
    <rPh sb="30" eb="32">
      <t>イゾン</t>
    </rPh>
    <rPh sb="34" eb="36">
      <t>ケイエイ</t>
    </rPh>
    <rPh sb="36" eb="38">
      <t>ジョウキョウ</t>
    </rPh>
    <rPh sb="39" eb="40">
      <t>ツヅ</t>
    </rPh>
    <rPh sb="44" eb="46">
      <t>ヨソウ</t>
    </rPh>
    <rPh sb="57" eb="59">
      <t>ジンコウ</t>
    </rPh>
    <rPh sb="59" eb="61">
      <t>ゾウカ</t>
    </rPh>
    <rPh sb="62" eb="64">
      <t>ミコ</t>
    </rPh>
    <rPh sb="67" eb="68">
      <t>ナカ</t>
    </rPh>
    <rPh sb="71" eb="73">
      <t>トクベツ</t>
    </rPh>
    <rPh sb="73" eb="75">
      <t>カイケイ</t>
    </rPh>
    <rPh sb="80" eb="84">
      <t>イッパンカイケイ</t>
    </rPh>
    <rPh sb="85" eb="87">
      <t>ザイセイ</t>
    </rPh>
    <rPh sb="87" eb="89">
      <t>アッパク</t>
    </rPh>
    <rPh sb="90" eb="92">
      <t>ヒッシ</t>
    </rPh>
    <rPh sb="96" eb="98">
      <t>ザイセイ</t>
    </rPh>
    <rPh sb="98" eb="100">
      <t>フタン</t>
    </rPh>
    <rPh sb="101" eb="103">
      <t>ケイゲン</t>
    </rPh>
    <rPh sb="104" eb="105">
      <t>ハカ</t>
    </rPh>
    <rPh sb="109" eb="111">
      <t>スイドウ</t>
    </rPh>
    <rPh sb="111" eb="113">
      <t>リョウキン</t>
    </rPh>
    <rPh sb="113" eb="115">
      <t>スイジュン</t>
    </rPh>
    <rPh sb="116" eb="118">
      <t>ミナオ</t>
    </rPh>
    <phoneticPr fontId="4"/>
  </si>
  <si>
    <t>　本町簡易水道事業は、一般会計・地方債の補填によって賄われている現状にある。
　収益的収支比率については、昨年度より上がっており、平均値を上回っている。要因として、雑入の増加による総収益の増加が考えられる。
　企業債残高対給水収益比率については、昨年度より上がっており、要因として、施設新設により地方債現在高が増加したことが考えられる。
　料金回収率については、昨年度より下がっており、依然として水準は低い。要因として、給水人口の減少による料金収入の減少、施設新設及び更新等による総費用の増加、地方債償還金の増加などが考えられる。
　施設利用率については、昨年度より上がっており、要因として、給水区域の拡大が考えられる。　有収率については平均値を上回っているが、急峻な地形の当該地域特性を考慮すると、広域連携や施設の統廃合等はハードルが高く、経営改善への第一歩として料金水準の見直しが望ましいと考える。</t>
    <rPh sb="1" eb="3">
      <t>ホンチョウ</t>
    </rPh>
    <rPh sb="3" eb="5">
      <t>カンイ</t>
    </rPh>
    <rPh sb="5" eb="7">
      <t>スイドウ</t>
    </rPh>
    <rPh sb="7" eb="9">
      <t>ジギョウ</t>
    </rPh>
    <rPh sb="11" eb="13">
      <t>イッパン</t>
    </rPh>
    <rPh sb="13" eb="15">
      <t>カイケイ</t>
    </rPh>
    <rPh sb="16" eb="19">
      <t>チホウサイ</t>
    </rPh>
    <rPh sb="20" eb="22">
      <t>ホテン</t>
    </rPh>
    <rPh sb="26" eb="27">
      <t>マカナ</t>
    </rPh>
    <rPh sb="32" eb="34">
      <t>ゲンジョウ</t>
    </rPh>
    <rPh sb="40" eb="43">
      <t>シュウエキテキ</t>
    </rPh>
    <rPh sb="43" eb="45">
      <t>シュウシ</t>
    </rPh>
    <rPh sb="45" eb="47">
      <t>ヒリツ</t>
    </rPh>
    <rPh sb="53" eb="56">
      <t>サクネンド</t>
    </rPh>
    <rPh sb="58" eb="59">
      <t>ア</t>
    </rPh>
    <rPh sb="65" eb="68">
      <t>ヘイキンチ</t>
    </rPh>
    <rPh sb="69" eb="71">
      <t>ウワマワ</t>
    </rPh>
    <rPh sb="76" eb="78">
      <t>ヨウイン</t>
    </rPh>
    <rPh sb="82" eb="84">
      <t>ザツニュウ</t>
    </rPh>
    <rPh sb="85" eb="87">
      <t>ゾウカ</t>
    </rPh>
    <rPh sb="90" eb="93">
      <t>ソウシュウエキ</t>
    </rPh>
    <rPh sb="94" eb="96">
      <t>ゾウカ</t>
    </rPh>
    <rPh sb="97" eb="98">
      <t>カンガ</t>
    </rPh>
    <rPh sb="105" eb="108">
      <t>キギョウサイ</t>
    </rPh>
    <rPh sb="108" eb="110">
      <t>ザンダカ</t>
    </rPh>
    <rPh sb="267" eb="269">
      <t>シセツ</t>
    </rPh>
    <rPh sb="269" eb="272">
      <t>リヨウリツ</t>
    </rPh>
    <rPh sb="278" eb="281">
      <t>サクネンド</t>
    </rPh>
    <rPh sb="283" eb="284">
      <t>ウエ</t>
    </rPh>
    <rPh sb="290" eb="292">
      <t>ヨウイン</t>
    </rPh>
    <rPh sb="296" eb="298">
      <t>キュウスイ</t>
    </rPh>
    <rPh sb="298" eb="300">
      <t>クイキ</t>
    </rPh>
    <rPh sb="301" eb="303">
      <t>カクダイ</t>
    </rPh>
    <rPh sb="304" eb="305">
      <t>カンガ</t>
    </rPh>
    <rPh sb="311" eb="314">
      <t>ユウシュウリツ</t>
    </rPh>
    <rPh sb="319" eb="322">
      <t>ヘイキンチ</t>
    </rPh>
    <rPh sb="323" eb="325">
      <t>ウワマワ</t>
    </rPh>
    <rPh sb="331" eb="332">
      <t>キュウ</t>
    </rPh>
    <rPh sb="332" eb="333">
      <t>シュン</t>
    </rPh>
    <rPh sb="334" eb="336">
      <t>チケイ</t>
    </rPh>
    <rPh sb="337" eb="339">
      <t>トウガイ</t>
    </rPh>
    <rPh sb="339" eb="341">
      <t>チイキ</t>
    </rPh>
    <rPh sb="341" eb="343">
      <t>トクセイ</t>
    </rPh>
    <rPh sb="344" eb="346">
      <t>コウリョ</t>
    </rPh>
    <rPh sb="350" eb="352">
      <t>コウイキ</t>
    </rPh>
    <rPh sb="352" eb="354">
      <t>レンケイ</t>
    </rPh>
    <rPh sb="355" eb="357">
      <t>シセツ</t>
    </rPh>
    <rPh sb="358" eb="361">
      <t>トウハイゴウ</t>
    </rPh>
    <rPh sb="361" eb="362">
      <t>トウ</t>
    </rPh>
    <rPh sb="368" eb="369">
      <t>タカ</t>
    </rPh>
    <rPh sb="371" eb="373">
      <t>ケイエイ</t>
    </rPh>
    <rPh sb="373" eb="375">
      <t>カイゼン</t>
    </rPh>
    <rPh sb="377" eb="380">
      <t>ダイイッポ</t>
    </rPh>
    <rPh sb="383" eb="385">
      <t>リョウキン</t>
    </rPh>
    <rPh sb="385" eb="387">
      <t>スイジュン</t>
    </rPh>
    <rPh sb="388" eb="390">
      <t>ミナオ</t>
    </rPh>
    <rPh sb="392" eb="393">
      <t>ノゾ</t>
    </rPh>
    <rPh sb="397" eb="398">
      <t>カンガ</t>
    </rPh>
    <phoneticPr fontId="4"/>
  </si>
  <si>
    <t>　管路は比較的新しく、最も古いもので敷設後20年程である。
　今後も定期的に管路更新を実施していくこととなるが、長期的には管路の更新時期を迎える地区が重複してくることから、漏水の状況等を踏まえて、優先順位を決めるなど計画的な更新を行っていく。</t>
    <rPh sb="1" eb="3">
      <t>カンロ</t>
    </rPh>
    <rPh sb="4" eb="7">
      <t>ヒカクテキ</t>
    </rPh>
    <rPh sb="7" eb="8">
      <t>アタラ</t>
    </rPh>
    <rPh sb="11" eb="12">
      <t>モット</t>
    </rPh>
    <rPh sb="13" eb="14">
      <t>フル</t>
    </rPh>
    <rPh sb="18" eb="21">
      <t>フセツゴ</t>
    </rPh>
    <rPh sb="23" eb="24">
      <t>ネン</t>
    </rPh>
    <rPh sb="24" eb="25">
      <t>ホド</t>
    </rPh>
    <rPh sb="31" eb="33">
      <t>コンゴ</t>
    </rPh>
    <rPh sb="34" eb="37">
      <t>テイキテキ</t>
    </rPh>
    <rPh sb="38" eb="40">
      <t>カンロ</t>
    </rPh>
    <rPh sb="40" eb="42">
      <t>コウシン</t>
    </rPh>
    <rPh sb="43" eb="45">
      <t>ジッシ</t>
    </rPh>
    <rPh sb="56" eb="59">
      <t>チョウキテキ</t>
    </rPh>
    <rPh sb="61" eb="63">
      <t>カンロ</t>
    </rPh>
    <rPh sb="64" eb="66">
      <t>コウシン</t>
    </rPh>
    <rPh sb="66" eb="68">
      <t>ジキ</t>
    </rPh>
    <rPh sb="69" eb="70">
      <t>ムカ</t>
    </rPh>
    <rPh sb="72" eb="74">
      <t>チク</t>
    </rPh>
    <rPh sb="75" eb="77">
      <t>チョウフク</t>
    </rPh>
    <rPh sb="86" eb="88">
      <t>ロウスイ</t>
    </rPh>
    <rPh sb="89" eb="92">
      <t>ジョウキョウトウ</t>
    </rPh>
    <rPh sb="93" eb="94">
      <t>フ</t>
    </rPh>
    <rPh sb="98" eb="100">
      <t>ユウセン</t>
    </rPh>
    <rPh sb="100" eb="102">
      <t>ジュンイ</t>
    </rPh>
    <rPh sb="103" eb="104">
      <t>キ</t>
    </rPh>
    <rPh sb="108" eb="111">
      <t>ケイカクテキ</t>
    </rPh>
    <rPh sb="112" eb="114">
      <t>コウシン</t>
    </rPh>
    <rPh sb="115" eb="11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</si>
</sst>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1.34</c:v>
                </c:pt>
                <c:pt idx="4">
                  <c:v>0</c:v>
                </c:pt>
              </c:numCache>
            </c:numRef>
          </c:val>
          <c:extLst>
            <c:ext xmlns:c16="http://schemas.microsoft.com/office/drawing/2014/chart" uri="{C3380CC4-5D6E-409C-BE32-E72D297353CC}">
              <c16:uniqueId val="{00000000-816A-4337-8F45-19F3D124454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816A-4337-8F45-19F3D124454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63.18</c:v>
                </c:pt>
                <c:pt idx="1">
                  <c:v>62.6</c:v>
                </c:pt>
                <c:pt idx="2">
                  <c:v>62.08</c:v>
                </c:pt>
                <c:pt idx="3">
                  <c:v>54.2</c:v>
                </c:pt>
                <c:pt idx="4">
                  <c:v>55.37</c:v>
                </c:pt>
              </c:numCache>
            </c:numRef>
          </c:val>
          <c:extLst>
            <c:ext xmlns:c16="http://schemas.microsoft.com/office/drawing/2014/chart" uri="{C3380CC4-5D6E-409C-BE32-E72D297353CC}">
              <c16:uniqueId val="{00000000-915C-4787-BBA6-1DA5D625C0B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915C-4787-BBA6-1DA5D625C0B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99.09</c:v>
                </c:pt>
                <c:pt idx="1">
                  <c:v>99.08</c:v>
                </c:pt>
                <c:pt idx="2">
                  <c:v>99.07</c:v>
                </c:pt>
                <c:pt idx="3">
                  <c:v>99.62</c:v>
                </c:pt>
                <c:pt idx="4">
                  <c:v>99.63</c:v>
                </c:pt>
              </c:numCache>
            </c:numRef>
          </c:val>
          <c:extLst>
            <c:ext xmlns:c16="http://schemas.microsoft.com/office/drawing/2014/chart" uri="{C3380CC4-5D6E-409C-BE32-E72D297353CC}">
              <c16:uniqueId val="{00000000-7D57-4F61-98F0-152A94F70D8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7D57-4F61-98F0-152A94F70D8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78.81</c:v>
                </c:pt>
                <c:pt idx="1">
                  <c:v>79.84</c:v>
                </c:pt>
                <c:pt idx="2">
                  <c:v>73.61</c:v>
                </c:pt>
                <c:pt idx="3">
                  <c:v>71.319999999999993</c:v>
                </c:pt>
                <c:pt idx="4">
                  <c:v>79.7</c:v>
                </c:pt>
              </c:numCache>
            </c:numRef>
          </c:val>
          <c:extLst>
            <c:ext xmlns:c16="http://schemas.microsoft.com/office/drawing/2014/chart" uri="{C3380CC4-5D6E-409C-BE32-E72D297353CC}">
              <c16:uniqueId val="{00000000-8AFD-4CB3-9E05-FBBB67E95CF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8AFD-4CB3-9E05-FBBB67E95CF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43-43ED-B5DF-09B283CF5BD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43-43ED-B5DF-09B283CF5BD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56-4D0B-9FC9-3876567A766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56-4D0B-9FC9-3876567A766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7A-42F4-9CE1-26F44DF3992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7A-42F4-9CE1-26F44DF3992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0D-4A0C-B8D9-18BEB232AE4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0D-4A0C-B8D9-18BEB232AE4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746.67</c:v>
                </c:pt>
                <c:pt idx="1">
                  <c:v>801.36</c:v>
                </c:pt>
                <c:pt idx="2">
                  <c:v>790.76</c:v>
                </c:pt>
                <c:pt idx="3">
                  <c:v>1015.03</c:v>
                </c:pt>
                <c:pt idx="4">
                  <c:v>1083.74</c:v>
                </c:pt>
              </c:numCache>
            </c:numRef>
          </c:val>
          <c:extLst>
            <c:ext xmlns:c16="http://schemas.microsoft.com/office/drawing/2014/chart" uri="{C3380CC4-5D6E-409C-BE32-E72D297353CC}">
              <c16:uniqueId val="{00000000-876A-4B8C-B1E0-343EE934474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876A-4B8C-B1E0-343EE934474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60.66</c:v>
                </c:pt>
                <c:pt idx="1">
                  <c:v>60.86</c:v>
                </c:pt>
                <c:pt idx="2">
                  <c:v>59.34</c:v>
                </c:pt>
                <c:pt idx="3">
                  <c:v>55.61</c:v>
                </c:pt>
                <c:pt idx="4">
                  <c:v>52.52</c:v>
                </c:pt>
              </c:numCache>
            </c:numRef>
          </c:val>
          <c:extLst>
            <c:ext xmlns:c16="http://schemas.microsoft.com/office/drawing/2014/chart" uri="{C3380CC4-5D6E-409C-BE32-E72D297353CC}">
              <c16:uniqueId val="{00000000-6C02-4C0E-BC21-85600CED875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6C02-4C0E-BC21-85600CED875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123.3</c:v>
                </c:pt>
                <c:pt idx="1">
                  <c:v>132.47</c:v>
                </c:pt>
                <c:pt idx="2">
                  <c:v>132.35</c:v>
                </c:pt>
                <c:pt idx="3">
                  <c:v>161.86000000000001</c:v>
                </c:pt>
                <c:pt idx="4">
                  <c:v>177.73</c:v>
                </c:pt>
              </c:numCache>
            </c:numRef>
          </c:val>
          <c:extLst>
            <c:ext xmlns:c16="http://schemas.microsoft.com/office/drawing/2014/chart" uri="{C3380CC4-5D6E-409C-BE32-E72D297353CC}">
              <c16:uniqueId val="{00000000-8B80-4E65-B368-C645B79D5DB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8B80-4E65-B368-C645B79D5DB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五ケ瀬町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3723</v>
      </c>
      <c r="AM8" s="51"/>
      <c r="AN8" s="51"/>
      <c r="AO8" s="51"/>
      <c r="AP8" s="51"/>
      <c r="AQ8" s="51"/>
      <c r="AR8" s="51"/>
      <c r="AS8" s="51"/>
      <c r="AT8" s="47">
        <f>データ!$S$6</f>
        <v>171.73</v>
      </c>
      <c r="AU8" s="47"/>
      <c r="AV8" s="47"/>
      <c r="AW8" s="47"/>
      <c r="AX8" s="47"/>
      <c r="AY8" s="47"/>
      <c r="AZ8" s="47"/>
      <c r="BA8" s="47"/>
      <c r="BB8" s="47">
        <f>データ!$T$6</f>
        <v>21.68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72.239999999999995</v>
      </c>
      <c r="Q10" s="47"/>
      <c r="R10" s="47"/>
      <c r="S10" s="47"/>
      <c r="T10" s="47"/>
      <c r="U10" s="47"/>
      <c r="V10" s="47"/>
      <c r="W10" s="51">
        <f>データ!$Q$6</f>
        <v>2200</v>
      </c>
      <c r="X10" s="51"/>
      <c r="Y10" s="51"/>
      <c r="Z10" s="51"/>
      <c r="AA10" s="51"/>
      <c r="AB10" s="51"/>
      <c r="AC10" s="51"/>
      <c r="AD10" s="2"/>
      <c r="AE10" s="2"/>
      <c r="AF10" s="2"/>
      <c r="AG10" s="2"/>
      <c r="AH10" s="2"/>
      <c r="AI10" s="2"/>
      <c r="AJ10" s="2"/>
      <c r="AK10" s="2"/>
      <c r="AL10" s="51">
        <f>データ!$U$6</f>
        <v>2607</v>
      </c>
      <c r="AM10" s="51"/>
      <c r="AN10" s="51"/>
      <c r="AO10" s="51"/>
      <c r="AP10" s="51"/>
      <c r="AQ10" s="51"/>
      <c r="AR10" s="51"/>
      <c r="AS10" s="51"/>
      <c r="AT10" s="47">
        <f>データ!$V$6</f>
        <v>9.84</v>
      </c>
      <c r="AU10" s="47"/>
      <c r="AV10" s="47"/>
      <c r="AW10" s="47"/>
      <c r="AX10" s="47"/>
      <c r="AY10" s="47"/>
      <c r="AZ10" s="47"/>
      <c r="BA10" s="47"/>
      <c r="BB10" s="47">
        <f>データ!$W$6</f>
        <v>264.94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113</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VCsOLxyWU5sLtqe7ZiJKSx84kjHN4EcRTd/jy+CQ28VZ9S1Iof/xh9ssMVQegnvdKN1+Wf15KwJFWW8/MTe1xA==" saltValue="Kx/CsQlEfXDGrWlCbXCb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454435</v>
      </c>
      <c r="D6" s="34">
        <f t="shared" si="3"/>
        <v>47</v>
      </c>
      <c r="E6" s="34">
        <f t="shared" si="3"/>
        <v>1</v>
      </c>
      <c r="F6" s="34">
        <f t="shared" si="3"/>
        <v>0</v>
      </c>
      <c r="G6" s="34">
        <f t="shared" si="3"/>
        <v>0</v>
      </c>
      <c r="H6" s="34" t="str">
        <f t="shared" si="3"/>
        <v>宮崎県　五ケ瀬町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72.239999999999995</v>
      </c>
      <c r="Q6" s="35">
        <f t="shared" si="3"/>
        <v>2200</v>
      </c>
      <c r="R6" s="35">
        <f t="shared" si="3"/>
        <v>3723</v>
      </c>
      <c r="S6" s="35">
        <f t="shared" si="3"/>
        <v>171.73</v>
      </c>
      <c r="T6" s="35">
        <f t="shared" si="3"/>
        <v>21.68</v>
      </c>
      <c r="U6" s="35">
        <f t="shared" si="3"/>
        <v>2607</v>
      </c>
      <c r="V6" s="35">
        <f t="shared" si="3"/>
        <v>9.84</v>
      </c>
      <c r="W6" s="35">
        <f t="shared" si="3"/>
        <v>264.94</v>
      </c>
      <c r="X6" s="36">
        <f>IF(X7="",NA(),X7)</f>
        <v>78.81</v>
      </c>
      <c r="Y6" s="36">
        <f t="shared" ref="Y6:AG6" si="4">IF(Y7="",NA(),Y7)</f>
        <v>79.84</v>
      </c>
      <c r="Z6" s="36">
        <f t="shared" si="4"/>
        <v>73.61</v>
      </c>
      <c r="AA6" s="36">
        <f t="shared" si="4"/>
        <v>71.319999999999993</v>
      </c>
      <c r="AB6" s="36">
        <f t="shared" si="4"/>
        <v>79.7</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746.67</v>
      </c>
      <c r="BF6" s="36">
        <f t="shared" ref="BF6:BN6" si="7">IF(BF7="",NA(),BF7)</f>
        <v>801.36</v>
      </c>
      <c r="BG6" s="36">
        <f t="shared" si="7"/>
        <v>790.76</v>
      </c>
      <c r="BH6" s="36">
        <f t="shared" si="7"/>
        <v>1015.03</v>
      </c>
      <c r="BI6" s="36">
        <f t="shared" si="7"/>
        <v>1083.74</v>
      </c>
      <c r="BJ6" s="36">
        <f t="shared" si="7"/>
        <v>1144.79</v>
      </c>
      <c r="BK6" s="36">
        <f t="shared" si="7"/>
        <v>1061.58</v>
      </c>
      <c r="BL6" s="36">
        <f t="shared" si="7"/>
        <v>1007.7</v>
      </c>
      <c r="BM6" s="36">
        <f t="shared" si="7"/>
        <v>1018.52</v>
      </c>
      <c r="BN6" s="36">
        <f t="shared" si="7"/>
        <v>949.61</v>
      </c>
      <c r="BO6" s="35" t="str">
        <f>IF(BO7="","",IF(BO7="-","【-】","【"&amp;SUBSTITUTE(TEXT(BO7,"#,##0.00"),"-","△")&amp;"】"))</f>
        <v>【949.15】</v>
      </c>
      <c r="BP6" s="36">
        <f>IF(BP7="",NA(),BP7)</f>
        <v>60.66</v>
      </c>
      <c r="BQ6" s="36">
        <f t="shared" ref="BQ6:BY6" si="8">IF(BQ7="",NA(),BQ7)</f>
        <v>60.86</v>
      </c>
      <c r="BR6" s="36">
        <f t="shared" si="8"/>
        <v>59.34</v>
      </c>
      <c r="BS6" s="36">
        <f t="shared" si="8"/>
        <v>55.61</v>
      </c>
      <c r="BT6" s="36">
        <f t="shared" si="8"/>
        <v>52.52</v>
      </c>
      <c r="BU6" s="36">
        <f t="shared" si="8"/>
        <v>56.04</v>
      </c>
      <c r="BV6" s="36">
        <f t="shared" si="8"/>
        <v>58.52</v>
      </c>
      <c r="BW6" s="36">
        <f t="shared" si="8"/>
        <v>59.22</v>
      </c>
      <c r="BX6" s="36">
        <f t="shared" si="8"/>
        <v>58.79</v>
      </c>
      <c r="BY6" s="36">
        <f t="shared" si="8"/>
        <v>58.41</v>
      </c>
      <c r="BZ6" s="35" t="str">
        <f>IF(BZ7="","",IF(BZ7="-","【-】","【"&amp;SUBSTITUTE(TEXT(BZ7,"#,##0.00"),"-","△")&amp;"】"))</f>
        <v>【55.87】</v>
      </c>
      <c r="CA6" s="36">
        <f>IF(CA7="",NA(),CA7)</f>
        <v>123.3</v>
      </c>
      <c r="CB6" s="36">
        <f t="shared" ref="CB6:CJ6" si="9">IF(CB7="",NA(),CB7)</f>
        <v>132.47</v>
      </c>
      <c r="CC6" s="36">
        <f t="shared" si="9"/>
        <v>132.35</v>
      </c>
      <c r="CD6" s="36">
        <f t="shared" si="9"/>
        <v>161.86000000000001</v>
      </c>
      <c r="CE6" s="36">
        <f t="shared" si="9"/>
        <v>177.73</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63.18</v>
      </c>
      <c r="CM6" s="36">
        <f t="shared" ref="CM6:CU6" si="10">IF(CM7="",NA(),CM7)</f>
        <v>62.6</v>
      </c>
      <c r="CN6" s="36">
        <f t="shared" si="10"/>
        <v>62.08</v>
      </c>
      <c r="CO6" s="36">
        <f t="shared" si="10"/>
        <v>54.2</v>
      </c>
      <c r="CP6" s="36">
        <f t="shared" si="10"/>
        <v>55.37</v>
      </c>
      <c r="CQ6" s="36">
        <f t="shared" si="10"/>
        <v>55.9</v>
      </c>
      <c r="CR6" s="36">
        <f t="shared" si="10"/>
        <v>57.3</v>
      </c>
      <c r="CS6" s="36">
        <f t="shared" si="10"/>
        <v>56.76</v>
      </c>
      <c r="CT6" s="36">
        <f t="shared" si="10"/>
        <v>56.04</v>
      </c>
      <c r="CU6" s="36">
        <f t="shared" si="10"/>
        <v>58.52</v>
      </c>
      <c r="CV6" s="35" t="str">
        <f>IF(CV7="","",IF(CV7="-","【-】","【"&amp;SUBSTITUTE(TEXT(CV7,"#,##0.00"),"-","△")&amp;"】"))</f>
        <v>【56.31】</v>
      </c>
      <c r="CW6" s="36">
        <f>IF(CW7="",NA(),CW7)</f>
        <v>99.09</v>
      </c>
      <c r="CX6" s="36">
        <f t="shared" ref="CX6:DF6" si="11">IF(CX7="",NA(),CX7)</f>
        <v>99.08</v>
      </c>
      <c r="CY6" s="36">
        <f t="shared" si="11"/>
        <v>99.07</v>
      </c>
      <c r="CZ6" s="36">
        <f t="shared" si="11"/>
        <v>99.62</v>
      </c>
      <c r="DA6" s="36">
        <f t="shared" si="11"/>
        <v>99.63</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1.34</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454435</v>
      </c>
      <c r="D7" s="38">
        <v>47</v>
      </c>
      <c r="E7" s="38">
        <v>1</v>
      </c>
      <c r="F7" s="38">
        <v>0</v>
      </c>
      <c r="G7" s="38">
        <v>0</v>
      </c>
      <c r="H7" s="38" t="s">
        <v>95</v>
      </c>
      <c r="I7" s="38" t="s">
        <v>96</v>
      </c>
      <c r="J7" s="38" t="s">
        <v>97</v>
      </c>
      <c r="K7" s="38" t="s">
        <v>98</v>
      </c>
      <c r="L7" s="38" t="s">
        <v>99</v>
      </c>
      <c r="M7" s="38" t="s">
        <v>100</v>
      </c>
      <c r="N7" s="39" t="s">
        <v>101</v>
      </c>
      <c r="O7" s="39" t="s">
        <v>102</v>
      </c>
      <c r="P7" s="39">
        <v>72.239999999999995</v>
      </c>
      <c r="Q7" s="39">
        <v>2200</v>
      </c>
      <c r="R7" s="39">
        <v>3723</v>
      </c>
      <c r="S7" s="39">
        <v>171.73</v>
      </c>
      <c r="T7" s="39">
        <v>21.68</v>
      </c>
      <c r="U7" s="39">
        <v>2607</v>
      </c>
      <c r="V7" s="39">
        <v>9.84</v>
      </c>
      <c r="W7" s="39">
        <v>264.94</v>
      </c>
      <c r="X7" s="39">
        <v>78.81</v>
      </c>
      <c r="Y7" s="39">
        <v>79.84</v>
      </c>
      <c r="Z7" s="39">
        <v>73.61</v>
      </c>
      <c r="AA7" s="39">
        <v>71.319999999999993</v>
      </c>
      <c r="AB7" s="39">
        <v>79.7</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746.67</v>
      </c>
      <c r="BF7" s="39">
        <v>801.36</v>
      </c>
      <c r="BG7" s="39">
        <v>790.76</v>
      </c>
      <c r="BH7" s="39">
        <v>1015.03</v>
      </c>
      <c r="BI7" s="39">
        <v>1083.74</v>
      </c>
      <c r="BJ7" s="39">
        <v>1144.79</v>
      </c>
      <c r="BK7" s="39">
        <v>1061.58</v>
      </c>
      <c r="BL7" s="39">
        <v>1007.7</v>
      </c>
      <c r="BM7" s="39">
        <v>1018.52</v>
      </c>
      <c r="BN7" s="39">
        <v>949.61</v>
      </c>
      <c r="BO7" s="39">
        <v>949.15</v>
      </c>
      <c r="BP7" s="39">
        <v>60.66</v>
      </c>
      <c r="BQ7" s="39">
        <v>60.86</v>
      </c>
      <c r="BR7" s="39">
        <v>59.34</v>
      </c>
      <c r="BS7" s="39">
        <v>55.61</v>
      </c>
      <c r="BT7" s="39">
        <v>52.52</v>
      </c>
      <c r="BU7" s="39">
        <v>56.04</v>
      </c>
      <c r="BV7" s="39">
        <v>58.52</v>
      </c>
      <c r="BW7" s="39">
        <v>59.22</v>
      </c>
      <c r="BX7" s="39">
        <v>58.79</v>
      </c>
      <c r="BY7" s="39">
        <v>58.41</v>
      </c>
      <c r="BZ7" s="39">
        <v>55.87</v>
      </c>
      <c r="CA7" s="39">
        <v>123.3</v>
      </c>
      <c r="CB7" s="39">
        <v>132.47</v>
      </c>
      <c r="CC7" s="39">
        <v>132.35</v>
      </c>
      <c r="CD7" s="39">
        <v>161.86000000000001</v>
      </c>
      <c r="CE7" s="39">
        <v>177.73</v>
      </c>
      <c r="CF7" s="39">
        <v>304.35000000000002</v>
      </c>
      <c r="CG7" s="39">
        <v>296.3</v>
      </c>
      <c r="CH7" s="39">
        <v>292.89999999999998</v>
      </c>
      <c r="CI7" s="39">
        <v>298.25</v>
      </c>
      <c r="CJ7" s="39">
        <v>303.27999999999997</v>
      </c>
      <c r="CK7" s="39">
        <v>288.19</v>
      </c>
      <c r="CL7" s="39">
        <v>63.18</v>
      </c>
      <c r="CM7" s="39">
        <v>62.6</v>
      </c>
      <c r="CN7" s="39">
        <v>62.08</v>
      </c>
      <c r="CO7" s="39">
        <v>54.2</v>
      </c>
      <c r="CP7" s="39">
        <v>55.37</v>
      </c>
      <c r="CQ7" s="39">
        <v>55.9</v>
      </c>
      <c r="CR7" s="39">
        <v>57.3</v>
      </c>
      <c r="CS7" s="39">
        <v>56.76</v>
      </c>
      <c r="CT7" s="39">
        <v>56.04</v>
      </c>
      <c r="CU7" s="39">
        <v>58.52</v>
      </c>
      <c r="CV7" s="39">
        <v>56.31</v>
      </c>
      <c r="CW7" s="39">
        <v>99.09</v>
      </c>
      <c r="CX7" s="39">
        <v>99.08</v>
      </c>
      <c r="CY7" s="39">
        <v>99.07</v>
      </c>
      <c r="CZ7" s="39">
        <v>99.62</v>
      </c>
      <c r="DA7" s="39">
        <v>99.63</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1.34</v>
      </c>
      <c r="EH7" s="39">
        <v>0</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2022-02-14T05:59:21Z</cp:lastPrinted>
  <dcterms:created xsi:type="dcterms:W3CDTF">2021-12-03T07:05:39Z</dcterms:created>
  <dcterms:modified xsi:type="dcterms:W3CDTF">2022-02-21T04:46:42Z</dcterms:modified>
  <cp:category/>
</cp:coreProperties>
</file>