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10" yWindow="1605" windowWidth="20730" windowHeight="6270" tabRatio="87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4519"/>
</workbook>
</file>

<file path=xl/calcChain.xml><?xml version="1.0" encoding="utf-8"?>
<calcChain xmlns="http://schemas.openxmlformats.org/spreadsheetml/2006/main">
  <c r="BG36" i="9"/>
  <c r="BG35"/>
  <c r="BG34"/>
  <c r="AO39"/>
  <c r="AO38"/>
  <c r="AO37"/>
  <c r="AO36"/>
  <c r="AO35"/>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BW43" l="1"/>
  <c r="BE43"/>
  <c r="AM43"/>
  <c r="U43"/>
  <c r="C43"/>
  <c r="BW42"/>
  <c r="BE42"/>
  <c r="AM42"/>
  <c r="U42"/>
  <c r="C42"/>
  <c r="BW41"/>
  <c r="BE41"/>
  <c r="AM41"/>
  <c r="U41"/>
  <c r="C41"/>
  <c r="BW40"/>
  <c r="BE40"/>
  <c r="AM40"/>
  <c r="U40"/>
  <c r="C40"/>
  <c r="BE39"/>
  <c r="AM39"/>
  <c r="U39"/>
  <c r="C39"/>
  <c r="BE38"/>
  <c r="AM38"/>
  <c r="U38"/>
  <c r="C38"/>
  <c r="BE37"/>
  <c r="AM37"/>
  <c r="U37"/>
  <c r="C37"/>
  <c r="BE36"/>
  <c r="AM36"/>
  <c r="U36"/>
  <c r="C36"/>
  <c r="BE35"/>
  <c r="AM35"/>
  <c r="U35"/>
  <c r="C35"/>
  <c r="CO34"/>
  <c r="CO35" s="1"/>
  <c r="CO36" s="1"/>
  <c r="CO37" s="1"/>
  <c r="CO38" s="1"/>
  <c r="CO39" s="1"/>
  <c r="CO40" s="1"/>
  <c r="CO41" s="1"/>
  <c r="CO42" s="1"/>
  <c r="CO43" s="1"/>
  <c r="BW34"/>
  <c r="BW35" s="1"/>
  <c r="BW36" s="1"/>
  <c r="BW37" s="1"/>
  <c r="BW38" s="1"/>
  <c r="BW39" s="1"/>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<sst xmlns="http://schemas.openxmlformats.org/spreadsheetml/2006/main" count="1064" uniqueCount="579">
  <si>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</si>
  <si>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</si>
  <si>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</si>
  <si>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</si>
  <si>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</si>
  <si>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</si>
  <si>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</si>
  <si>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</si>
  <si>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</si>
  <si>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</si>
  <si>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</si>
  <si>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</si>
  <si>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</si>
  <si>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</si>
  <si>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</si>
  <si>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</si>
  <si>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</si>
  <si>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</si>
  <si>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</si>
  <si>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</si>
  <si>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</si>
  <si>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</si>
  <si>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</si>
  <si>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</si>
  <si>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</si>
  <si>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</si>
  <si>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</si>
  <si>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</si>
  <si>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</si>
  <si>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</si>
  <si>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</si>
  <si>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</si>
  <si>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</si>
  <si>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</si>
  <si>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</si>
  <si>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</si>
  <si>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</si>
  <si>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</si>
  <si>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</si>
  <si>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</si>
  <si>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</si>
  <si>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</si>
  <si>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</si>
  <si>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</si>
  <si>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</si>
  <si>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</si>
  <si>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</si>
  <si>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</si>
  <si>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</si>
  <si>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</si>
  <si>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</si>
  <si>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</si>
  <si>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</si>
  <si>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</si>
  <si>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</si>
  <si>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</si>
  <si>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</si>
  <si>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</si>
  <si>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</si>
  <si>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</si>
  <si>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</si>
  <si>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</si>
  <si>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</si>
  <si>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</si>
  <si>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</si>
  <si>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</si>
  <si>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</si>
  <si>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</si>
  <si>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</si>
  <si>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</si>
  <si>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</si>
  <si>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</si>
  <si>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</si>
  <si>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</si>
  <si>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</si>
  <si>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</si>
  <si>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</si>
  <si>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</si>
  <si>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</si>
  <si>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</si>
  <si>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</si>
  <si>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</si>
  <si>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</si>
  <si>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</si>
  <si>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</si>
  <si>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</si>
  <si>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</si>
  <si>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</si>
  <si>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</si>
  <si>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</si>
  <si>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</si>
  <si>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</si>
  <si>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</si>
  <si>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</si>
  <si>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</si>
  <si>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</si>
  <si>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</si>
  <si>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</si>
  <si>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</si>
  <si>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</si>
  <si>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</si>
  <si>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</si>
  <si>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</si>
  <si>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</si>
  <si>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</si>
  <si>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</si>
  <si>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</si>
  <si>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</si>
  <si>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</si>
  <si>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</si>
  <si>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</si>
  <si>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</si>
  <si>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</si>
  <si>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</si>
  <si>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</si>
  <si>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</si>
  <si>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</si>
  <si>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</si>
  <si>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</si>
  <si>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</si>
  <si>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</si>
  <si>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</si>
  <si>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</si>
  <si>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</si>
  <si>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</si>
  <si>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</si>
  <si>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</si>
  <si>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</si>
  <si>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</si>
  <si>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</si>
  <si>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</si>
  <si>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</si>
  <si>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</si>
  <si>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</si>
  <si>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</si>
  <si>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</si>
  <si>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</si>
  <si>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</si>
  <si>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</si>
  <si>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</si>
  <si>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</si>
  <si>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</si>
  <si>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</si>
  <si>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</si>
  <si>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</si>
  <si>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</si>
  <si>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</si>
  <si>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</si>
  <si>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</si>
  <si>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</si>
  <si>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</si>
  <si>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</si>
  <si>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</si>
  <si>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</si>
  <si>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</si>
  <si>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</si>
  <si>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</si>
  <si>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</si>
  <si>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</si>
  <si>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</si>
  <si>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</si>
  <si>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</si>
  <si>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</si>
  <si>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</si>
  <si>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</si>
  <si>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</si>
  <si>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</si>
  <si>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</si>
  <si>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</si>
  <si>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</si>
  <si>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</si>
  <si>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</si>
  <si>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</si>
  <si>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</si>
  <si>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</si>
  <si>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</si>
  <si>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</si>
  <si>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</si>
  <si>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</si>
  <si>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</si>
  <si>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</si>
  <si>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</si>
  <si>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</si>
  <si>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</si>
  <si>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</si>
  <si>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</si>
  <si>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</si>
  <si>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</si>
  <si>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</si>
  <si>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</si>
  <si>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</si>
  <si>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宮崎県宮崎市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</si>
  <si>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</si>
  <si>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</si>
  <si>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</si>
  <si>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</si>
  <si>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</si>
  <si>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</si>
  <si>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</si>
  <si>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</si>
  <si>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</si>
  <si>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</si>
  <si>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</si>
  <si>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</si>
  <si>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</si>
  <si>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</si>
  <si>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</si>
  <si>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</si>
  <si>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</si>
  <si>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</si>
  <si>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</si>
  <si>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</si>
  <si>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</si>
  <si>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</si>
  <si>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</si>
  <si>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</si>
  <si>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</si>
  <si>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</si>
  <si>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</si>
  <si>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</si>
  <si>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</si>
  <si>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</si>
  <si>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</si>
  <si>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</si>
  <si>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</si>
  <si>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</si>
  <si>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</si>
  <si>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</si>
  <si>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</si>
  <si>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</si>
  <si>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</si>
  <si>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</si>
  <si>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</si>
  <si>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</si>
  <si>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</si>
  <si>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</si>
  <si>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</si>
  <si>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</si>
  <si>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</si>
  <si>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</si>
  <si>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</si>
  <si>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</si>
  <si>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</si>
  <si>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</si>
  <si>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</si>
  <si>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</si>
  <si>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</si>
  <si>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</si>
  <si>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</si>
  <si>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</si>
  <si>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</si>
  <si>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</si>
  <si>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</si>
  <si>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</si>
  <si>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</si>
  <si>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</si>
  <si>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</si>
  <si>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</si>
  <si>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</si>
  <si>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</si>
  <si>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</si>
  <si>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</si>
  <si>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</si>
  <si>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</si>
  <si>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</si>
  <si>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</si>
  <si>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</si>
  <si>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</si>
  <si>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</si>
  <si>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</si>
  <si>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</si>
  <si>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</si>
  <si>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</si>
  <si>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</si>
  <si>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</si>
  <si>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</si>
  <si>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</si>
  <si>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</si>
  <si>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</si>
  <si>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</si>
  <si>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</si>
  <si>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</si>
  <si>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</si>
  <si>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</si>
  <si>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</si>
  <si>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</si>
  <si>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</si>
  <si>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</si>
  <si>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</si>
  <si>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</si>
  <si>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</si>
  <si>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</si>
  <si>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</si>
  <si>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</si>
  <si>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</si>
  <si>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</si>
  <si>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</si>
  <si>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</si>
  <si>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</si>
  <si>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</si>
  <si>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</si>
  <si>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</si>
  <si>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</si>
  <si>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</si>
  <si>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</si>
  <si>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</si>
  <si>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</si>
  <si>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</si>
  <si>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</si>
  <si>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</si>
  <si>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</si>
  <si>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</si>
  <si>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</si>
  <si>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</si>
  <si>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</si>
  <si>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</si>
  <si>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</si>
  <si>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</si>
  <si>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</si>
  <si>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</si>
  <si>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</si>
  <si>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</si>
  <si>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</si>
  <si>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</si>
  <si>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</si>
  <si>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</si>
  <si>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</si>
  <si>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</si>
  <si>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</si>
  <si>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</si>
  <si>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</si>
  <si>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</si>
  <si>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</si>
  <si>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</si>
  <si>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</si>
  <si>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</si>
  <si>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</si>
  <si>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</si>
  <si>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</si>
  <si>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宮崎県宮崎市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</si>
  <si>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</si>
  <si>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</si>
  <si>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</si>
  <si>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</si>
  <si>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</si>
  <si>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</si>
  <si>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</si>
  <si>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</si>
  <si>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</si>
  <si>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</si>
  <si>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</si>
  <si>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</si>
  <si>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</si>
  <si>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</si>
  <si>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</si>
  <si>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</si>
  <si>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</si>
  <si>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</si>
  <si>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</si>
  <si>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</si>
  <si>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公営住宅建設資金特別会計</t>
    <phoneticPr fontId="5"/>
  </si>
  <si>
    <t>公園墓地特別会計</t>
    <phoneticPr fontId="5"/>
  </si>
  <si>
    <t>用地取得特別会計</t>
    <phoneticPr fontId="5"/>
  </si>
  <si>
    <t>母子父子寡婦福祉資金特別会計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</si>
  <si>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</si>
  <si>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</si>
  <si>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</si>
  <si>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</si>
  <si>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</si>
  <si>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</si>
  <si>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</si>
  <si>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</si>
  <si>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</si>
  <si>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</si>
  <si>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</si>
  <si>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</si>
  <si>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</si>
  <si>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</si>
  <si>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</si>
  <si>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</si>
  <si>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</si>
  <si>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</si>
  <si>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</si>
  <si>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</si>
  <si>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工業用水道事業会計</t>
    <phoneticPr fontId="5"/>
  </si>
  <si>
    <t>公共下水道事業会計</t>
    <phoneticPr fontId="5"/>
  </si>
  <si>
    <t>農業集落排水事業会計</t>
    <phoneticPr fontId="5"/>
  </si>
  <si>
    <t>田野病院事業会計</t>
    <phoneticPr fontId="5"/>
  </si>
  <si>
    <t>卸売市場特別会計</t>
    <phoneticPr fontId="5"/>
  </si>
  <si>
    <t>法非適用企業</t>
    <phoneticPr fontId="5"/>
  </si>
  <si>
    <t>公設合併処理浄化槽事業特別会計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</si>
  <si>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</si>
  <si>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</si>
  <si>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</si>
  <si>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</si>
  <si>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</si>
  <si>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</si>
  <si>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</si>
  <si>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</si>
  <si>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</si>
  <si>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</si>
  <si>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</si>
  <si>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</si>
  <si>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</si>
  <si>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</si>
  <si>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</si>
  <si>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</si>
  <si>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</si>
  <si>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</si>
  <si>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</si>
  <si>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</si>
  <si>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</si>
  <si>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</si>
  <si>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</si>
  <si>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</si>
  <si>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</si>
  <si>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</si>
  <si>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</si>
  <si>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</si>
  <si>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</si>
  <si>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</si>
  <si>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</si>
  <si>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</si>
  <si>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</si>
  <si>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</si>
  <si>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</si>
  <si>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</si>
  <si>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</si>
  <si>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</si>
  <si>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</si>
  <si>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</si>
  <si>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</si>
  <si>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</si>
  <si>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</si>
  <si>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</si>
  <si>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</si>
  <si>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</si>
  <si>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</si>
  <si>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</si>
  <si>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</si>
  <si>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</si>
  <si>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</si>
  <si>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</si>
  <si>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</si>
  <si>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</si>
  <si>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</si>
  <si>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</si>
  <si>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</si>
  <si>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</si>
  <si>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</si>
  <si>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</si>
  <si>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</si>
  <si>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</si>
  <si>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</si>
  <si>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</si>
  <si>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</si>
  <si>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</si>
  <si>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</si>
  <si>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</si>
  <si>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</si>
  <si>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</si>
  <si>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</si>
  <si>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</si>
  <si>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</si>
  <si>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</si>
  <si>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</si>
  <si>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</si>
  <si>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</si>
  <si>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</si>
  <si>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</si>
  <si>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</si>
  <si>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</si>
  <si>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</si>
  <si>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</si>
  <si>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</si>
  <si>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</si>
  <si>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</si>
  <si>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</si>
  <si>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</si>
  <si>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</si>
  <si>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</si>
  <si>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</si>
  <si>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</si>
  <si>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</si>
  <si>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</si>
  <si>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</si>
  <si>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</si>
  <si>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</si>
  <si>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</si>
  <si>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</si>
  <si>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</si>
  <si>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</si>
  <si>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</si>
  <si>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</si>
  <si>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</si>
  <si>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</si>
  <si>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</si>
  <si>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</si>
  <si>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</si>
  <si>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</si>
  <si>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</si>
  <si>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</si>
  <si>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</si>
  <si>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</si>
  <si>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</si>
  <si>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</si>
  <si>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</si>
  <si>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</si>
  <si>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</si>
  <si>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</si>
  <si>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</si>
  <si>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</si>
  <si>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</si>
  <si>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</si>
  <si>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</si>
  <si>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</si>
  <si>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</si>
  <si>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</si>
  <si>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</si>
  <si>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</si>
  <si>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</si>
  <si>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</si>
  <si>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</si>
  <si>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</si>
  <si>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</si>
  <si>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</si>
  <si>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2.55</t>
  </si>
  <si>
    <t>▲ 3.29</t>
  </si>
  <si>
    <t>▲ 0.86</t>
  </si>
  <si>
    <t>国民健康保険特別会計</t>
  </si>
  <si>
    <t>▲ 0.26</t>
  </si>
  <si>
    <t>▲ 0.20</t>
  </si>
  <si>
    <t>▲ 0.45</t>
  </si>
  <si>
    <t>水道事業会計</t>
  </si>
  <si>
    <t>一般会計</t>
  </si>
  <si>
    <t>公共下水道事業会計</t>
  </si>
  <si>
    <t>田野病院事業会計</t>
  </si>
  <si>
    <t>農業集落排水事業会計</t>
  </si>
  <si>
    <t>簡易水道事業会計</t>
  </si>
  <si>
    <t>介護保険特別会計</t>
  </si>
  <si>
    <t>その他会計（赤字）</t>
  </si>
  <si>
    <t>その他会計（黒字）</t>
  </si>
  <si>
    <t>宮崎県中部地区衛生組合（一般会計）</t>
    <rPh sb="0" eb="3">
      <t>ミヤザキケン</t>
    </rPh>
    <rPh sb="3" eb="5">
      <t>チュウブ</t>
    </rPh>
    <rPh sb="5" eb="7">
      <t>チク</t>
    </rPh>
    <rPh sb="7" eb="9">
      <t>エイセイ</t>
    </rPh>
    <rPh sb="9" eb="11">
      <t>クミアイ</t>
    </rPh>
    <rPh sb="12" eb="14">
      <t>イッパン</t>
    </rPh>
    <rPh sb="14" eb="16">
      <t>カイケイ</t>
    </rPh>
    <phoneticPr fontId="2"/>
  </si>
  <si>
    <t>宮崎県市町村総合事務組合（一般会計）</t>
  </si>
  <si>
    <t>宮崎県市町村総合事務組合（市町村交通災害共済事業特別会計）</t>
  </si>
  <si>
    <t>宮崎県後期高齢者医療広域連合（一般会計）</t>
  </si>
  <si>
    <t>宮崎県後期高齢者医療広域連合（後期高齢者医療特別会計）</t>
  </si>
  <si>
    <t>宮崎県自治会館管理組合</t>
    <rPh sb="0" eb="3">
      <t>ミヤザキケン</t>
    </rPh>
    <rPh sb="3" eb="5">
      <t>ジチ</t>
    </rPh>
    <rPh sb="5" eb="7">
      <t>カイカン</t>
    </rPh>
    <rPh sb="7" eb="9">
      <t>カンリ</t>
    </rPh>
    <rPh sb="9" eb="11">
      <t>クミアイ</t>
    </rPh>
    <phoneticPr fontId="2"/>
  </si>
  <si>
    <t>宮崎市体育協会</t>
    <rPh sb="0" eb="3">
      <t>ミヤザキシ</t>
    </rPh>
    <rPh sb="3" eb="5">
      <t>タイイク</t>
    </rPh>
    <rPh sb="5" eb="7">
      <t>キョウカイ</t>
    </rPh>
    <phoneticPr fontId="2"/>
  </si>
  <si>
    <t>宮崎文化振興協会</t>
    <rPh sb="0" eb="2">
      <t>ミヤザキ</t>
    </rPh>
    <rPh sb="2" eb="4">
      <t>ブンカ</t>
    </rPh>
    <rPh sb="4" eb="6">
      <t>シンコウ</t>
    </rPh>
    <rPh sb="6" eb="8">
      <t>キョウカイ</t>
    </rPh>
    <phoneticPr fontId="2"/>
  </si>
  <si>
    <t>宮崎市中央市場水産物精算株式会社</t>
    <rPh sb="0" eb="3">
      <t>ミヤザキシ</t>
    </rPh>
    <rPh sb="3" eb="5">
      <t>チュウオウ</t>
    </rPh>
    <rPh sb="5" eb="7">
      <t>イチバ</t>
    </rPh>
    <rPh sb="7" eb="10">
      <t>スイサンブツ</t>
    </rPh>
    <rPh sb="10" eb="12">
      <t>セイサン</t>
    </rPh>
    <rPh sb="12" eb="14">
      <t>カブシキ</t>
    </rPh>
    <rPh sb="14" eb="16">
      <t>カイシャ</t>
    </rPh>
    <phoneticPr fontId="2"/>
  </si>
  <si>
    <t>宮崎市中央市場精算株式会社</t>
    <rPh sb="0" eb="3">
      <t>ミヤザキシ</t>
    </rPh>
    <rPh sb="3" eb="5">
      <t>チュウオウ</t>
    </rPh>
    <rPh sb="5" eb="7">
      <t>イチバ</t>
    </rPh>
    <rPh sb="7" eb="9">
      <t>セイサン</t>
    </rPh>
    <rPh sb="9" eb="11">
      <t>カブシキ</t>
    </rPh>
    <rPh sb="11" eb="13">
      <t>カイシャ</t>
    </rPh>
    <phoneticPr fontId="2"/>
  </si>
  <si>
    <t>宮崎市フェニックス自然動物園管理株式会社</t>
    <rPh sb="0" eb="3">
      <t>ミヤザキシ</t>
    </rPh>
    <rPh sb="9" eb="11">
      <t>シゼン</t>
    </rPh>
    <rPh sb="11" eb="14">
      <t>ドウブツエン</t>
    </rPh>
    <rPh sb="14" eb="16">
      <t>カンリ</t>
    </rPh>
    <rPh sb="16" eb="20">
      <t>カブシキガイシャ</t>
    </rPh>
    <phoneticPr fontId="2"/>
  </si>
  <si>
    <t>宮崎水管理株式会社</t>
    <rPh sb="0" eb="2">
      <t>ミヤザキ</t>
    </rPh>
    <rPh sb="2" eb="3">
      <t>ミズ</t>
    </rPh>
    <rPh sb="3" eb="5">
      <t>カンリ</t>
    </rPh>
    <rPh sb="5" eb="7">
      <t>カブシキ</t>
    </rPh>
    <rPh sb="7" eb="9">
      <t>カイシャ</t>
    </rPh>
    <phoneticPr fontId="2"/>
  </si>
  <si>
    <t>宮崎市土地開発公社</t>
    <rPh sb="0" eb="3">
      <t>ミヤザキシ</t>
    </rPh>
    <rPh sb="3" eb="5">
      <t>トチ</t>
    </rPh>
    <rPh sb="5" eb="7">
      <t>カイハツ</t>
    </rPh>
    <rPh sb="7" eb="9">
      <t>コウシャ</t>
    </rPh>
    <phoneticPr fontId="2"/>
  </si>
  <si>
    <t>-</t>
    <phoneticPr fontId="2"/>
  </si>
  <si>
    <t>-</t>
    <phoneticPr fontId="2"/>
  </si>
  <si>
    <t>-</t>
    <phoneticPr fontId="2"/>
  </si>
  <si>
    <t>宮崎市清武文化会館</t>
    <rPh sb="0" eb="3">
      <t>ミヤザキシ</t>
    </rPh>
    <rPh sb="3" eb="5">
      <t>キヨタケ</t>
    </rPh>
    <rPh sb="5" eb="7">
      <t>ブンカ</t>
    </rPh>
    <rPh sb="7" eb="9">
      <t>カイカン</t>
    </rPh>
    <phoneticPr fontId="2"/>
  </si>
  <si>
    <t>公立大学法人宮崎公立大学</t>
  </si>
  <si>
    <t>宮崎県環境整備公社</t>
  </si>
  <si>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</si>
  <si>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</si>
  <si>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</si>
  <si>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</si>
  <si>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</si>
  <si>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</si>
  <si>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</si>
  <si>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</si>
  <si>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</si>
  <si>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</si>
  <si>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</si>
  <si>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</si>
  <si>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</si>
  <si>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</si>
  <si>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</si>
  <si>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</si>
  <si>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</si>
  <si>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将来負担比率・実質公債費比率ともに過去の大型プロジェクトに係る市債の償還が影響し、類似団体平均を将来負担比率で17.6ポイント、実質公債費費率で2.0ポイント上回っている。
　しかしながら、宮崎市中期財政計画（期間：Ｈ27～Ｈ29）に基づき、市全体として地方債の償還と起債の抑制を図り、市債残高の圧縮に努めたことにより、昨年度と比較して改善しており、類似団体平均との差も縮小してきている。
　今後も、プライマリーバランスの黒字化の堅持等により、一層の財政の健全化を図る。</t>
    <rPh sb="2" eb="4">
      <t>ショウライ</t>
    </rPh>
    <rPh sb="4" eb="6">
      <t>フタン</t>
    </rPh>
    <rPh sb="6" eb="8">
      <t>ヒリツ</t>
    </rPh>
    <rPh sb="50" eb="52">
      <t>ショウライ</t>
    </rPh>
    <rPh sb="52" eb="54">
      <t>フタン</t>
    </rPh>
    <rPh sb="54" eb="56">
      <t>ヒリツ</t>
    </rPh>
    <rPh sb="177" eb="179">
      <t>ルイジ</t>
    </rPh>
    <rPh sb="179" eb="181">
      <t>ダンタイ</t>
    </rPh>
    <rPh sb="181" eb="183">
      <t>ヘイキン</t>
    </rPh>
    <rPh sb="185" eb="186">
      <t>サ</t>
    </rPh>
    <rPh sb="187" eb="189">
      <t>シュクショウ</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</si>
</sst>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1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38746</c:v>
                </c:pt>
                <c:pt idx="1">
                  <c:v>37329</c:v>
                </c:pt>
                <c:pt idx="2">
                  <c:v>42733</c:v>
                </c:pt>
                <c:pt idx="3">
                  <c:v>40637</c:v>
                </c:pt>
                <c:pt idx="4">
                  <c:v>39173</c:v>
                </c:pt>
              </c:numCache>
            </c:numRef>
          </c:val>
        </c:ser>
        <c:marker val="1"/>
        <c:axId val="98037120"/>
        <c:axId val="158647424"/>
      </c:lineChart>
      <c:catAx>
        <c:axId val="98037120"/>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647424"/>
        <c:crosses val="autoZero"/>
        <c:auto val="1"/>
        <c:lblAlgn val="ctr"/>
        <c:lblOffset val="100"/>
        <c:tickLblSkip val="1"/>
        <c:tickMarkSkip val="1"/>
      </c:catAx>
      <c:valAx>
        <c:axId val="158647424"/>
        <c:scaling>
          <c:orientation val="minMax"/>
          <c:max val="7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19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3712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7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2.63</c:v>
                </c:pt>
                <c:pt idx="1">
                  <c:v>2.17</c:v>
                </c:pt>
                <c:pt idx="2">
                  <c:v>2.85</c:v>
                </c:pt>
                <c:pt idx="3">
                  <c:v>3</c:v>
                </c:pt>
                <c:pt idx="4">
                  <c:v>3.75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12.18</c:v>
                </c:pt>
                <c:pt idx="1">
                  <c:v>11.43</c:v>
                </c:pt>
                <c:pt idx="2">
                  <c:v>12.37</c:v>
                </c:pt>
                <c:pt idx="3">
                  <c:v>10.67</c:v>
                </c:pt>
                <c:pt idx="4">
                  <c:v>10.75</c:v>
                </c:pt>
              </c:numCache>
            </c:numRef>
          </c:val>
        </c:ser>
        <c:gapWidth val="250"/>
        <c:overlap val="100"/>
        <c:axId val="172551168"/>
        <c:axId val="17271308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0.39</c:v>
                </c:pt>
                <c:pt idx="1">
                  <c:v>-2.5499999999999998</c:v>
                </c:pt>
                <c:pt idx="2">
                  <c:v>0.99</c:v>
                </c:pt>
                <c:pt idx="3">
                  <c:v>-3.29</c:v>
                </c:pt>
                <c:pt idx="4">
                  <c:v>-0.86</c:v>
                </c:pt>
              </c:numCache>
            </c:numRef>
          </c:val>
        </c:ser>
        <c:marker val="1"/>
        <c:axId val="172551168"/>
        <c:axId val="172713088"/>
      </c:lineChart>
      <c:catAx>
        <c:axId val="17255116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2713088"/>
        <c:crosses val="autoZero"/>
        <c:auto val="1"/>
        <c:lblAlgn val="ctr"/>
        <c:lblOffset val="100"/>
        <c:tickLblSkip val="1"/>
        <c:tickMarkSkip val="1"/>
      </c:catAx>
      <c:valAx>
        <c:axId val="17271308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55116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7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0.17</c:v>
                </c:pt>
                <c:pt idx="2">
                  <c:v>#N/A</c:v>
                </c:pt>
                <c:pt idx="3">
                  <c:v>0.14000000000000001</c:v>
                </c:pt>
                <c:pt idx="4">
                  <c:v>#N/A</c:v>
                </c:pt>
                <c:pt idx="5">
                  <c:v>0.11</c:v>
                </c:pt>
                <c:pt idx="6">
                  <c:v>#N/A</c:v>
                </c:pt>
                <c:pt idx="7">
                  <c:v>0.14000000000000001</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0.6</c:v>
                </c:pt>
                <c:pt idx="4">
                  <c:v>#N/A</c:v>
                </c:pt>
                <c:pt idx="5">
                  <c:v>0.55000000000000004</c:v>
                </c:pt>
                <c:pt idx="6">
                  <c:v>#N/A</c:v>
                </c:pt>
                <c:pt idx="7">
                  <c:v>0.66</c:v>
                </c:pt>
                <c:pt idx="8">
                  <c:v>#N/A</c:v>
                </c:pt>
                <c:pt idx="9">
                  <c:v>0.25</c:v>
                </c:pt>
              </c:numCache>
            </c:numRef>
          </c:val>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0.11</c:v>
                </c:pt>
                <c:pt idx="2">
                  <c:v>#N/A</c:v>
                </c:pt>
                <c:pt idx="3">
                  <c:v>0.13</c:v>
                </c:pt>
                <c:pt idx="4">
                  <c:v>#N/A</c:v>
                </c:pt>
                <c:pt idx="5">
                  <c:v>0.21</c:v>
                </c:pt>
                <c:pt idx="6">
                  <c:v>#N/A</c:v>
                </c:pt>
                <c:pt idx="7">
                  <c:v>0.25</c:v>
                </c:pt>
                <c:pt idx="8">
                  <c:v>#N/A</c:v>
                </c:pt>
                <c:pt idx="9">
                  <c:v>0.28999999999999998</c:v>
                </c:pt>
              </c:numCache>
            </c:numRef>
          </c:val>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0.32</c:v>
                </c:pt>
                <c:pt idx="2">
                  <c:v>#N/A</c:v>
                </c:pt>
                <c:pt idx="3">
                  <c:v>0.34</c:v>
                </c:pt>
                <c:pt idx="4">
                  <c:v>#N/A</c:v>
                </c:pt>
                <c:pt idx="5">
                  <c:v>0.33</c:v>
                </c:pt>
                <c:pt idx="6">
                  <c:v>#N/A</c:v>
                </c:pt>
                <c:pt idx="7">
                  <c:v>0.32</c:v>
                </c:pt>
                <c:pt idx="8">
                  <c:v>#N/A</c:v>
                </c:pt>
                <c:pt idx="9">
                  <c:v>0.3</c:v>
                </c:pt>
              </c:numCache>
            </c:numRef>
          </c:val>
        </c:ser>
        <c:ser>
          <c:idx val="5"/>
          <c:order val="5"/>
          <c:tx>
            <c:strRef>
              <c:f>データシート!$A$32</c:f>
              <c:strCache>
                <c:ptCount val="1"/>
                <c:pt idx="0">
                  <c:v>田野病院事業会計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0.99</c:v>
                </c:pt>
                <c:pt idx="2">
                  <c:v>#N/A</c:v>
                </c:pt>
                <c:pt idx="3">
                  <c:v>0.92</c:v>
                </c:pt>
                <c:pt idx="4">
                  <c:v>#N/A</c:v>
                </c:pt>
                <c:pt idx="5">
                  <c:v>0.78</c:v>
                </c:pt>
                <c:pt idx="6">
                  <c:v>#N/A</c:v>
                </c:pt>
                <c:pt idx="7">
                  <c:v>0.44</c:v>
                </c:pt>
                <c:pt idx="8">
                  <c:v>#N/A</c:v>
                </c:pt>
                <c:pt idx="9">
                  <c:v>0.52</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2.15</c:v>
                </c:pt>
                <c:pt idx="2">
                  <c:v>#N/A</c:v>
                </c:pt>
                <c:pt idx="3">
                  <c:v>2.73</c:v>
                </c:pt>
                <c:pt idx="4">
                  <c:v>#N/A</c:v>
                </c:pt>
                <c:pt idx="5">
                  <c:v>3.11</c:v>
                </c:pt>
                <c:pt idx="6">
                  <c:v>#N/A</c:v>
                </c:pt>
                <c:pt idx="7">
                  <c:v>3.35</c:v>
                </c:pt>
                <c:pt idx="8">
                  <c:v>#N/A</c:v>
                </c:pt>
                <c:pt idx="9">
                  <c:v>3.36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2.58</c:v>
                </c:pt>
                <c:pt idx="2">
                  <c:v>#N/A</c:v>
                </c:pt>
                <c:pt idx="3">
                  <c:v>2.14</c:v>
                </c:pt>
                <c:pt idx="4">
                  <c:v>#N/A</c:v>
                </c:pt>
                <c:pt idx="5">
                  <c:v>2.84</c:v>
                </c:pt>
                <c:pt idx="6">
                  <c:v>#N/A</c:v>
                </c:pt>
                <c:pt idx="7">
                  <c:v>2.94</c:v>
                </c:pt>
                <c:pt idx="8">
                  <c:v>#N/A</c:v>
                </c:pt>
                <c:pt idx="9">
                  <c:v>3.68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5.9</c:v>
                </c:pt>
                <c:pt idx="2">
                  <c:v>#N/A</c:v>
                </c:pt>
                <c:pt idx="3">
                  <c:v>5.58</c:v>
                </c:pt>
                <c:pt idx="4">
                  <c:v>#N/A</c:v>
                </c:pt>
                <c:pt idx="5">
                  <c:v>6.04</c:v>
                </c:pt>
                <c:pt idx="6">
                  <c:v>#N/A</c:v>
                </c:pt>
                <c:pt idx="7">
                  <c:v>6.55</c:v>
                </c:pt>
                <c:pt idx="8">
                  <c:v>#N/A</c:v>
                </c:pt>
                <c:pt idx="9">
                  <c:v>7.51</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0.45</c:v>
                </c:pt>
                <c:pt idx="2">
                  <c:v>#N/A</c:v>
                </c:pt>
                <c:pt idx="3">
                  <c:v>0.16</c:v>
                </c:pt>
                <c:pt idx="4">
                  <c:v>0.26</c:v>
                </c:pt>
                <c:pt idx="5">
                  <c:v>#N/A</c:v>
                </c:pt>
                <c:pt idx="6">
                  <c:v>0.2</c:v>
                </c:pt>
                <c:pt idx="7">
                  <c:v>#N/A</c:v>
                </c:pt>
                <c:pt idx="8">
                  <c:v>0.45</c:v>
                </c:pt>
                <c:pt idx="9">
                  <c:v>#N/A</c:v>
                </c:pt>
              </c:numCache>
            </c:numRef>
          </c:val>
        </c:ser>
        <c:overlap val="100"/>
        <c:axId val="173264256"/>
        <c:axId val="173151360"/>
      </c:barChart>
      <c:catAx>
        <c:axId val="1732642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151360"/>
        <c:crosses val="autoZero"/>
        <c:auto val="1"/>
        <c:lblAlgn val="ctr"/>
        <c:lblOffset val="100"/>
        <c:tickLblSkip val="1"/>
        <c:tickMarkSkip val="1"/>
      </c:catAx>
      <c:valAx>
        <c:axId val="17315136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26425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48E-2"/>
          <c:y val="8.7976539589442848E-2"/>
          <c:w val="0.90356317136844067"/>
          <c:h val="0.6392961876832865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18963</c:v>
                </c:pt>
                <c:pt idx="5">
                  <c:v>19563</c:v>
                </c:pt>
                <c:pt idx="8">
                  <c:v>19570</c:v>
                </c:pt>
                <c:pt idx="11">
                  <c:v>19640</c:v>
                </c:pt>
                <c:pt idx="14">
                  <c:v>19338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355</c:v>
                </c:pt>
                <c:pt idx="3">
                  <c:v>90</c:v>
                </c:pt>
                <c:pt idx="6">
                  <c:v>79</c:v>
                </c:pt>
                <c:pt idx="9">
                  <c:v>59</c:v>
                </c:pt>
                <c:pt idx="12">
                  <c:v>59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102</c:v>
                </c:pt>
                <c:pt idx="3">
                  <c:v>54</c:v>
                </c:pt>
                <c:pt idx="6">
                  <c:v>55</c:v>
                </c:pt>
                <c:pt idx="9">
                  <c:v>55</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4489</c:v>
                </c:pt>
                <c:pt idx="3">
                  <c:v>4407</c:v>
                </c:pt>
                <c:pt idx="6">
                  <c:v>3849</c:v>
                </c:pt>
                <c:pt idx="9">
                  <c:v>3837</c:v>
                </c:pt>
                <c:pt idx="12">
                  <c:v>3572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597</c:v>
                </c:pt>
                <c:pt idx="3">
                  <c:v>417</c:v>
                </c:pt>
                <c:pt idx="6">
                  <c:v>433</c:v>
                </c:pt>
                <c:pt idx="9">
                  <c:v>433</c:v>
                </c:pt>
                <c:pt idx="12">
                  <c:v>432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22183</c:v>
                </c:pt>
                <c:pt idx="3">
                  <c:v>21879</c:v>
                </c:pt>
                <c:pt idx="6">
                  <c:v>21878</c:v>
                </c:pt>
                <c:pt idx="9">
                  <c:v>21919</c:v>
                </c:pt>
                <c:pt idx="12">
                  <c:v>21347</c:v>
                </c:pt>
              </c:numCache>
            </c:numRef>
          </c:val>
        </c:ser>
        <c:gapWidth val="100"/>
        <c:overlap val="100"/>
        <c:axId val="173449216"/>
        <c:axId val="17345113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8763</c:v>
                </c:pt>
                <c:pt idx="2">
                  <c:v>#N/A</c:v>
                </c:pt>
                <c:pt idx="3">
                  <c:v>#N/A</c:v>
                </c:pt>
                <c:pt idx="4">
                  <c:v>7284</c:v>
                </c:pt>
                <c:pt idx="5">
                  <c:v>#N/A</c:v>
                </c:pt>
                <c:pt idx="6">
                  <c:v>#N/A</c:v>
                </c:pt>
                <c:pt idx="7">
                  <c:v>6724</c:v>
                </c:pt>
                <c:pt idx="8">
                  <c:v>#N/A</c:v>
                </c:pt>
                <c:pt idx="9">
                  <c:v>#N/A</c:v>
                </c:pt>
                <c:pt idx="10">
                  <c:v>6663</c:v>
                </c:pt>
                <c:pt idx="11">
                  <c:v>#N/A</c:v>
                </c:pt>
                <c:pt idx="12">
                  <c:v>#N/A</c:v>
                </c:pt>
                <c:pt idx="13">
                  <c:v>6108</c:v>
                </c:pt>
                <c:pt idx="14">
                  <c:v>#N/A</c:v>
                </c:pt>
              </c:numCache>
            </c:numRef>
          </c:val>
        </c:ser>
        <c:marker val="1"/>
        <c:axId val="173449216"/>
        <c:axId val="173451136"/>
      </c:lineChart>
      <c:catAx>
        <c:axId val="1734492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451136"/>
        <c:crosses val="autoZero"/>
        <c:auto val="1"/>
        <c:lblAlgn val="ctr"/>
        <c:lblOffset val="100"/>
        <c:tickLblSkip val="1"/>
        <c:tickMarkSkip val="1"/>
      </c:catAx>
      <c:valAx>
        <c:axId val="17345113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4492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829"/>
          <c:h val="0.589182127738552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170724</c:v>
                </c:pt>
                <c:pt idx="5">
                  <c:v>168066</c:v>
                </c:pt>
                <c:pt idx="8">
                  <c:v>167524</c:v>
                </c:pt>
                <c:pt idx="11">
                  <c:v>168302</c:v>
                </c:pt>
                <c:pt idx="14">
                  <c:v>158893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28099</c:v>
                </c:pt>
                <c:pt idx="5">
                  <c:v>31198</c:v>
                </c:pt>
                <c:pt idx="8">
                  <c:v>29664</c:v>
                </c:pt>
                <c:pt idx="11">
                  <c:v>27775</c:v>
                </c:pt>
                <c:pt idx="14">
                  <c:v>26286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27068</c:v>
                </c:pt>
                <c:pt idx="5">
                  <c:v>28400</c:v>
                </c:pt>
                <c:pt idx="8">
                  <c:v>29792</c:v>
                </c:pt>
                <c:pt idx="11">
                  <c:v>29344</c:v>
                </c:pt>
                <c:pt idx="14">
                  <c:v>33001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21424</c:v>
                </c:pt>
                <c:pt idx="3">
                  <c:v>20546</c:v>
                </c:pt>
                <c:pt idx="6">
                  <c:v>19702</c:v>
                </c:pt>
                <c:pt idx="9">
                  <c:v>17916</c:v>
                </c:pt>
                <c:pt idx="12">
                  <c:v>16667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298</c:v>
                </c:pt>
                <c:pt idx="3">
                  <c:v>157</c:v>
                </c:pt>
                <c:pt idx="6">
                  <c:v>87</c:v>
                </c:pt>
                <c:pt idx="9">
                  <c:v>35</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70196</c:v>
                </c:pt>
                <c:pt idx="3">
                  <c:v>66965</c:v>
                </c:pt>
                <c:pt idx="6">
                  <c:v>61411</c:v>
                </c:pt>
                <c:pt idx="9">
                  <c:v>54905</c:v>
                </c:pt>
                <c:pt idx="12">
                  <c:v>48873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1216</c:v>
                </c:pt>
                <c:pt idx="3">
                  <c:v>851</c:v>
                </c:pt>
                <c:pt idx="6">
                  <c:v>720</c:v>
                </c:pt>
                <c:pt idx="9">
                  <c:v>586</c:v>
                </c:pt>
                <c:pt idx="12">
                  <c:v>448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211760</c:v>
                </c:pt>
                <c:pt idx="3">
                  <c:v>208156</c:v>
                </c:pt>
                <c:pt idx="6">
                  <c:v>204602</c:v>
                </c:pt>
                <c:pt idx="9">
                  <c:v>201148</c:v>
                </c:pt>
                <c:pt idx="12">
                  <c:v>195741</c:v>
                </c:pt>
              </c:numCache>
            </c:numRef>
          </c:val>
        </c:ser>
        <c:gapWidth val="100"/>
        <c:overlap val="100"/>
        <c:axId val="173101824"/>
        <c:axId val="17310374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79003</c:v>
                </c:pt>
                <c:pt idx="2">
                  <c:v>#N/A</c:v>
                </c:pt>
                <c:pt idx="3">
                  <c:v>#N/A</c:v>
                </c:pt>
                <c:pt idx="4">
                  <c:v>69012</c:v>
                </c:pt>
                <c:pt idx="5">
                  <c:v>#N/A</c:v>
                </c:pt>
                <c:pt idx="6">
                  <c:v>#N/A</c:v>
                </c:pt>
                <c:pt idx="7">
                  <c:v>59544</c:v>
                </c:pt>
                <c:pt idx="8">
                  <c:v>#N/A</c:v>
                </c:pt>
                <c:pt idx="9">
                  <c:v>#N/A</c:v>
                </c:pt>
                <c:pt idx="10">
                  <c:v>49170</c:v>
                </c:pt>
                <c:pt idx="11">
                  <c:v>#N/A</c:v>
                </c:pt>
                <c:pt idx="12">
                  <c:v>#N/A</c:v>
                </c:pt>
                <c:pt idx="13">
                  <c:v>43548</c:v>
                </c:pt>
                <c:pt idx="14">
                  <c:v>#N/A</c:v>
                </c:pt>
              </c:numCache>
            </c:numRef>
          </c:val>
        </c:ser>
        <c:marker val="1"/>
        <c:axId val="173101824"/>
        <c:axId val="173103744"/>
      </c:lineChart>
      <c:catAx>
        <c:axId val="17310182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3103744"/>
        <c:crosses val="autoZero"/>
        <c:auto val="1"/>
        <c:lblAlgn val="ctr"/>
        <c:lblOffset val="100"/>
        <c:tickLblSkip val="1"/>
        <c:tickMarkSkip val="1"/>
      </c:catAx>
      <c:valAx>
        <c:axId val="17310374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10182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7"/>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73489536"/>
        <c:axId val="173516288"/>
      </c:scatterChart>
      <c:valAx>
        <c:axId val="173489536"/>
        <c:scaling>
          <c:orientation val="minMax"/>
        </c:scaling>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3516288"/>
        <c:crosses val="autoZero"/>
        <c:crossBetween val="midCat"/>
      </c:valAx>
      <c:valAx>
        <c:axId val="17351628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7348953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7"/>
          <c:y val="4.7118521949462318E-2"/>
          <c:w val="0.84704431781868672"/>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manualLayout>
                  <c:x val="-2.5418170197945511E-2"/>
                  <c:y val="-6.2527233115468414E-2"/>
                </c:manualLayout>
              </c:layout>
              <c:tx>
                <c:strRef>
                  <c:f>公会計指標分析・財政指標組合せ分析表!$O$72</c:f>
                  <c:strCache>
                    <c:ptCount val="1"/>
                    <c:pt idx="0">
                      <c:v>H27</c:v>
                    </c:pt>
                  </c:strCache>
                </c:strRef>
              </c:tx>
              <c:dLblPos val="r"/>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11.8</c:v>
                </c:pt>
                <c:pt idx="1">
                  <c:v>11.1</c:v>
                </c:pt>
                <c:pt idx="2">
                  <c:v>10.1</c:v>
                </c:pt>
                <c:pt idx="3">
                  <c:v>9.1999999999999993</c:v>
                </c:pt>
                <c:pt idx="4">
                  <c:v>8.6999999999999993</c:v>
                </c:pt>
              </c:numCache>
            </c:numRef>
          </c:xVal>
          <c:yVal>
            <c:numRef>
              <c:f>公会計指標分析・財政指標組合せ分析表!$K$73:$O$73</c:f>
              <c:numCache>
                <c:formatCode>#,##0.0;"▲ "#,##0.0</c:formatCode>
                <c:ptCount val="5"/>
                <c:pt idx="0">
                  <c:v>106</c:v>
                </c:pt>
                <c:pt idx="1">
                  <c:v>93.2</c:v>
                </c:pt>
                <c:pt idx="2">
                  <c:v>78.8</c:v>
                </c:pt>
                <c:pt idx="3">
                  <c:v>66.099999999999994</c:v>
                </c:pt>
                <c:pt idx="4">
                  <c:v>59</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manualLayout>
                  <c:x val="-3.7992754325681929E-2"/>
                  <c:y val="-6.2527233115468414E-2"/>
                </c:manualLayout>
              </c:layout>
              <c:tx>
                <c:strRef>
                  <c:f>公会計指標分析・財政指標組合せ分析表!$L$72</c:f>
                  <c:strCache>
                    <c:ptCount val="1"/>
                    <c:pt idx="0">
                      <c:v>H24</c:v>
                    </c:pt>
                  </c:strCache>
                </c:strRef>
              </c:tx>
              <c:dLblPos val="r"/>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er>
        <c:axId val="173975808"/>
        <c:axId val="174002560"/>
      </c:scatterChart>
      <c:valAx>
        <c:axId val="173975808"/>
        <c:scaling>
          <c:orientation val="minMax"/>
          <c:max val="12.3"/>
          <c:min val="6.4"/>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4002560"/>
        <c:crosses val="autoZero"/>
        <c:crossBetween val="midCat"/>
      </c:valAx>
      <c:valAx>
        <c:axId val="174002560"/>
        <c:scaling>
          <c:orientation val="minMax"/>
          <c:max val="117"/>
          <c:min val="33"/>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7397580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宮崎県宮崎市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算入公債費等が横ばいで推移する中で、元利償還金等は右肩下がりで推移しているため、実質公債比率の分子は小さくなってきている。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元利償還金等の減の要因としては、起債の抑制による「元利償還金」と「公営企業債の元利償還金に対する繰入金」の減によるもの。</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宮崎県宮崎市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mj-ea"/>
              <a:ea typeface="+mj-ea"/>
              <a:cs typeface="+mn-cs"/>
            </a:rPr>
            <a:t>　宮崎市中期財政計画（期間：Ｈ</a:t>
          </a:r>
          <a:r>
            <a:rPr kumimoji="1" lang="en-US" altLang="ja-JP" sz="1300">
              <a:solidFill>
                <a:schemeClr val="dk1"/>
              </a:solidFill>
              <a:latin typeface="+mj-ea"/>
              <a:ea typeface="+mj-ea"/>
              <a:cs typeface="+mn-cs"/>
            </a:rPr>
            <a:t>27</a:t>
          </a:r>
          <a:r>
            <a:rPr kumimoji="1" lang="ja-JP" altLang="en-US" sz="1300">
              <a:solidFill>
                <a:schemeClr val="dk1"/>
              </a:solidFill>
              <a:latin typeface="+mj-ea"/>
              <a:ea typeface="+mj-ea"/>
              <a:cs typeface="+mn-cs"/>
            </a:rPr>
            <a:t>～Ｈ</a:t>
          </a:r>
          <a:r>
            <a:rPr kumimoji="1" lang="en-US" altLang="ja-JP" sz="1300">
              <a:solidFill>
                <a:schemeClr val="dk1"/>
              </a:solidFill>
              <a:latin typeface="+mj-ea"/>
              <a:ea typeface="+mj-ea"/>
              <a:cs typeface="+mn-cs"/>
            </a:rPr>
            <a:t>29</a:t>
          </a:r>
          <a:r>
            <a:rPr kumimoji="1" lang="ja-JP" altLang="en-US" sz="1300">
              <a:solidFill>
                <a:schemeClr val="dk1"/>
              </a:solidFill>
              <a:latin typeface="+mj-ea"/>
              <a:ea typeface="+mj-ea"/>
              <a:cs typeface="+mn-cs"/>
            </a:rPr>
            <a:t>）に基づき、市全体として地方債の償還を進め市債残高の圧縮（目標：</a:t>
          </a:r>
          <a:r>
            <a:rPr kumimoji="1" lang="en-US" altLang="ja-JP" sz="1300">
              <a:solidFill>
                <a:schemeClr val="dk1"/>
              </a:solidFill>
              <a:latin typeface="+mj-ea"/>
              <a:ea typeface="+mj-ea"/>
              <a:cs typeface="+mn-cs"/>
            </a:rPr>
            <a:t>120</a:t>
          </a:r>
          <a:r>
            <a:rPr kumimoji="1" lang="ja-JP" altLang="en-US" sz="1300">
              <a:solidFill>
                <a:schemeClr val="dk1"/>
              </a:solidFill>
              <a:latin typeface="+mj-ea"/>
              <a:ea typeface="+mj-ea"/>
              <a:cs typeface="+mn-cs"/>
            </a:rPr>
            <a:t>億円以上圧縮）に努めたことや、公営企業債等繰入見込額の大部分を占める公共下水道事業の将来負担額が企業債の償還に伴い減少したことにより、全体の額も減少傾向になっている。</a:t>
          </a:r>
          <a:endParaRPr kumimoji="1" lang="en-US" sz="1300">
            <a:solidFill>
              <a:schemeClr val="dk1"/>
            </a:solidFill>
            <a:latin typeface="+mj-ea"/>
            <a:ea typeface="+mj-ea"/>
            <a:cs typeface="+mn-cs"/>
          </a:endParaRPr>
        </a:p>
        <a:p>
          <a:r>
            <a:rPr kumimoji="1" lang="ja-JP" altLang="en-US" sz="1300">
              <a:solidFill>
                <a:schemeClr val="dk1"/>
              </a:solidFill>
              <a:latin typeface="+mj-ea"/>
              <a:ea typeface="+mj-ea"/>
              <a:cs typeface="+mn-cs"/>
            </a:rPr>
            <a:t>　今後もプライマリーバランスの黒字化の堅持等により市債残高を圧縮し、将来負担比率の改善を図る。</a:t>
          </a:r>
          <a:endParaRPr lang="ja-JP" sz="1300">
            <a:latin typeface="+mj-ea"/>
            <a:ea typeface="+mj-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宮崎県宮崎市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405,681
404,056
643.67
163,762,836
159,980,507
3,379,438
90,161,720
193,964,238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宮崎県宮崎市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405,681
404,056
643.67
163,762,836
159,980,507
3,379,438
90,161,720
193,964,238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宮崎県宮崎市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405,681
404,056
643.67
163,762,836
159,980,507
3,379,438
90,161,720
193,964,238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宮崎県宮崎市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405,681
404,056
643.67
163,762,836
159,980,507
3,379,438
90,161,720
193,964,238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latin typeface="ＭＳ Ｐゴシック"/>
              <a:ea typeface="+mn-ea"/>
              <a:cs typeface="+mn-cs"/>
            </a:rPr>
            <a:t>　</a:t>
          </a:r>
          <a:r>
            <a:rPr kumimoji="1" lang="ja-JP" altLang="en-US" sz="1300" b="0" i="0" baseline="0">
              <a:solidFill>
                <a:schemeClr val="dk1"/>
              </a:solidFill>
              <a:latin typeface="+mj-ea"/>
              <a:ea typeface="+mj-ea"/>
              <a:cs typeface="+mn-cs"/>
            </a:rPr>
            <a:t>平成</a:t>
          </a:r>
          <a:r>
            <a:rPr kumimoji="1" lang="en-US" altLang="ja-JP" sz="1300" b="0" i="0" baseline="0">
              <a:solidFill>
                <a:schemeClr val="dk1"/>
              </a:solidFill>
              <a:latin typeface="+mj-ea"/>
              <a:ea typeface="+mj-ea"/>
              <a:cs typeface="+mn-cs"/>
            </a:rPr>
            <a:t>24</a:t>
          </a:r>
          <a:r>
            <a:rPr kumimoji="1" lang="ja-JP" altLang="en-US" sz="1300" b="0" i="0" baseline="0">
              <a:solidFill>
                <a:schemeClr val="dk1"/>
              </a:solidFill>
              <a:latin typeface="+mj-ea"/>
              <a:ea typeface="+mj-ea"/>
              <a:cs typeface="+mn-cs"/>
            </a:rPr>
            <a:t>年以降、わずかながら良くなっているが、類似団体平均の傾向も同じ。</a:t>
          </a:r>
          <a:r>
            <a:rPr lang="ja-JP" altLang="en-US" sz="1300" b="0" i="0">
              <a:solidFill>
                <a:schemeClr val="dk1"/>
              </a:solidFill>
              <a:latin typeface="+mj-ea"/>
              <a:ea typeface="+mj-ea"/>
              <a:cs typeface="+mn-cs"/>
            </a:rPr>
            <a:t>類似団体平均を</a:t>
          </a:r>
          <a:r>
            <a:rPr lang="en-US" altLang="ja-JP" sz="1300" b="0" i="0">
              <a:solidFill>
                <a:schemeClr val="dk1"/>
              </a:solidFill>
              <a:latin typeface="+mj-ea"/>
              <a:ea typeface="+mj-ea"/>
              <a:cs typeface="+mn-cs"/>
            </a:rPr>
            <a:t>0.14</a:t>
          </a:r>
          <a:r>
            <a:rPr lang="ja-JP" altLang="en-US" sz="1300" b="0" i="0">
              <a:solidFill>
                <a:schemeClr val="dk1"/>
              </a:solidFill>
              <a:latin typeface="+mj-ea"/>
              <a:ea typeface="+mj-ea"/>
              <a:cs typeface="+mn-cs"/>
            </a:rPr>
            <a:t>ポイント下回っており順位も</a:t>
          </a:r>
          <a:r>
            <a:rPr lang="en-US" altLang="ja-JP" sz="1300" b="0" i="0">
              <a:solidFill>
                <a:schemeClr val="dk1"/>
              </a:solidFill>
              <a:latin typeface="+mj-ea"/>
              <a:ea typeface="+mj-ea"/>
              <a:cs typeface="+mn-cs"/>
            </a:rPr>
            <a:t>39</a:t>
          </a:r>
          <a:r>
            <a:rPr lang="ja-JP" altLang="en-US" sz="1300" b="0" i="0">
              <a:solidFill>
                <a:schemeClr val="dk1"/>
              </a:solidFill>
              <a:latin typeface="+mj-ea"/>
              <a:ea typeface="+mj-ea"/>
              <a:cs typeface="+mn-cs"/>
            </a:rPr>
            <a:t>位と下位に位置している。主な要因として、税収が相対的に低いことや、財政力の弱かった</a:t>
          </a:r>
          <a:r>
            <a:rPr lang="en-US" altLang="ja-JP" sz="1300" b="0" i="0">
              <a:solidFill>
                <a:schemeClr val="dk1"/>
              </a:solidFill>
              <a:latin typeface="+mj-ea"/>
              <a:ea typeface="+mj-ea"/>
              <a:cs typeface="+mn-cs"/>
            </a:rPr>
            <a:t>4</a:t>
          </a:r>
          <a:r>
            <a:rPr lang="ja-JP" altLang="en-US" sz="1300" b="0" i="0">
              <a:solidFill>
                <a:schemeClr val="dk1"/>
              </a:solidFill>
              <a:latin typeface="+mj-ea"/>
              <a:ea typeface="+mj-ea"/>
              <a:cs typeface="+mn-cs"/>
            </a:rPr>
            <a:t>町との合併（平成</a:t>
          </a:r>
          <a:r>
            <a:rPr lang="en-US" altLang="ja-JP" sz="1300" b="0" i="0">
              <a:solidFill>
                <a:schemeClr val="dk1"/>
              </a:solidFill>
              <a:latin typeface="+mj-ea"/>
              <a:ea typeface="+mj-ea"/>
              <a:cs typeface="+mn-cs"/>
            </a:rPr>
            <a:t>18</a:t>
          </a:r>
          <a:r>
            <a:rPr lang="ja-JP" altLang="en-US" sz="1300" b="0" i="0">
              <a:solidFill>
                <a:schemeClr val="dk1"/>
              </a:solidFill>
              <a:latin typeface="+mj-ea"/>
              <a:ea typeface="+mj-ea"/>
              <a:cs typeface="+mn-cs"/>
            </a:rPr>
            <a:t>年</a:t>
          </a:r>
          <a:r>
            <a:rPr lang="en-US" altLang="ja-JP" sz="1300" b="0" i="0">
              <a:solidFill>
                <a:schemeClr val="dk1"/>
              </a:solidFill>
              <a:latin typeface="+mj-ea"/>
              <a:ea typeface="+mj-ea"/>
              <a:cs typeface="+mn-cs"/>
            </a:rPr>
            <a:t>1</a:t>
          </a:r>
          <a:r>
            <a:rPr lang="ja-JP" altLang="en-US" sz="1300" b="0" i="0">
              <a:solidFill>
                <a:schemeClr val="dk1"/>
              </a:solidFill>
              <a:latin typeface="+mj-ea"/>
              <a:ea typeface="+mj-ea"/>
              <a:cs typeface="+mn-cs"/>
            </a:rPr>
            <a:t>月：佐土原町・田野町・高岡町、平成</a:t>
          </a:r>
          <a:r>
            <a:rPr lang="en-US" altLang="ja-JP" sz="1300" b="0" i="0">
              <a:solidFill>
                <a:schemeClr val="dk1"/>
              </a:solidFill>
              <a:latin typeface="+mj-ea"/>
              <a:ea typeface="+mj-ea"/>
              <a:cs typeface="+mn-cs"/>
            </a:rPr>
            <a:t>22</a:t>
          </a:r>
          <a:r>
            <a:rPr lang="ja-JP" altLang="en-US" sz="1300" b="0" i="0">
              <a:solidFill>
                <a:schemeClr val="dk1"/>
              </a:solidFill>
              <a:latin typeface="+mj-ea"/>
              <a:ea typeface="+mj-ea"/>
              <a:cs typeface="+mn-cs"/>
            </a:rPr>
            <a:t>年</a:t>
          </a:r>
          <a:r>
            <a:rPr lang="en-US" altLang="ja-JP" sz="1300" b="0" i="0">
              <a:solidFill>
                <a:schemeClr val="dk1"/>
              </a:solidFill>
              <a:latin typeface="+mj-ea"/>
              <a:ea typeface="+mj-ea"/>
              <a:cs typeface="+mn-cs"/>
            </a:rPr>
            <a:t>3</a:t>
          </a:r>
          <a:r>
            <a:rPr lang="ja-JP" altLang="en-US" sz="1300" b="0" i="0">
              <a:solidFill>
                <a:schemeClr val="dk1"/>
              </a:solidFill>
              <a:latin typeface="+mj-ea"/>
              <a:ea typeface="+mj-ea"/>
              <a:cs typeface="+mn-cs"/>
            </a:rPr>
            <a:t>月：清武町）も影響している。今後も、歳出の徹底的な見直しを進めるとともに、歳入確保対策や企業誘致を積極的に推進し、自主財源の確保に努め、財政基盤の充実・強化、財政健全化を図る。</a:t>
          </a:r>
          <a:endParaRPr lang="ja-JP" altLang="en-US" sz="1300">
            <a:solidFill>
              <a:schemeClr val="dk1"/>
            </a:solidFill>
            <a:latin typeface="+mj-ea"/>
            <a:ea typeface="+mj-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146050</xdr:rowOff>
    </xdr:to>
    <xdr:cxnSp macro="">
      <xdr:nvCxnSpPr>
        <xdr:cNvPr id="68" name="直線コネクタ 67"/>
        <xdr:cNvCxnSpPr/>
      </xdr:nvCxnSpPr>
      <xdr:spPr>
        <a:xfrm flipV="1">
          <a:off x="4114800" y="730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132944</xdr:rowOff>
    </xdr:from>
    <xdr:ext cx="762000" cy="259045"/>
    <xdr:sp macro="" textlink="">
      <xdr:nvSpPr>
        <xdr:cNvPr id="69"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166158</xdr:rowOff>
    </xdr:to>
    <xdr:cxnSp macro="">
      <xdr:nvCxnSpPr>
        <xdr:cNvPr id="71" name="直線コネクタ 70"/>
        <xdr:cNvCxnSpPr/>
      </xdr:nvCxnSpPr>
      <xdr:spPr>
        <a:xfrm flipV="1">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43</xdr:row>
      <xdr:rowOff>14817</xdr:rowOff>
    </xdr:to>
    <xdr:cxnSp macro="">
      <xdr:nvCxnSpPr>
        <xdr:cNvPr id="74" name="直線コネクタ 73"/>
        <xdr:cNvCxnSpPr/>
      </xdr:nvCxnSpPr>
      <xdr:spPr>
        <a:xfrm flipV="1">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43</xdr:row>
      <xdr:rowOff>14817</xdr:rowOff>
    </xdr:to>
    <xdr:cxnSp macro="">
      <xdr:nvCxnSpPr>
        <xdr:cNvPr id="77" name="直線コネクタ 76"/>
        <xdr:cNvCxnSpPr/>
      </xdr:nvCxnSpPr>
      <xdr:spPr>
        <a:xfrm>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2" name="テキスト ボックス 91"/>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41571" y="9714379"/>
          <a:ext cx="5758329" cy="1991659"/>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a:ea typeface="+mn-ea"/>
              <a:cs typeface="+mn-cs"/>
            </a:rPr>
            <a:t>　平成</a:t>
          </a:r>
          <a:r>
            <a:rPr kumimoji="1" lang="en-US" altLang="ja-JP" sz="1300">
              <a:solidFill>
                <a:schemeClr val="dk1"/>
              </a:solidFill>
              <a:latin typeface="ＭＳ Ｐゴシック"/>
              <a:ea typeface="+mn-ea"/>
              <a:cs typeface="+mn-cs"/>
            </a:rPr>
            <a:t>26</a:t>
          </a:r>
          <a:r>
            <a:rPr kumimoji="1" lang="ja-JP" altLang="en-US" sz="1300">
              <a:solidFill>
                <a:schemeClr val="dk1"/>
              </a:solidFill>
              <a:latin typeface="ＭＳ Ｐゴシック"/>
              <a:ea typeface="+mn-ea"/>
              <a:cs typeface="+mn-cs"/>
            </a:rPr>
            <a:t>年度と比較すると</a:t>
          </a:r>
          <a:r>
            <a:rPr kumimoji="1" lang="en-US" altLang="ja-JP" sz="1300">
              <a:solidFill>
                <a:schemeClr val="dk1"/>
              </a:solidFill>
              <a:latin typeface="ＭＳ Ｐゴシック"/>
              <a:ea typeface="+mn-ea"/>
              <a:cs typeface="+mn-cs"/>
            </a:rPr>
            <a:t>3.3</a:t>
          </a:r>
          <a:r>
            <a:rPr kumimoji="1" lang="ja-JP" altLang="en-US" sz="1300">
              <a:solidFill>
                <a:schemeClr val="dk1"/>
              </a:solidFill>
              <a:latin typeface="ＭＳ Ｐゴシック"/>
              <a:ea typeface="+mn-ea"/>
              <a:cs typeface="+mn-cs"/>
            </a:rPr>
            <a:t>ポイント改善し、類似団体内順位で見ると中位になったものの、</a:t>
          </a:r>
          <a:r>
            <a:rPr kumimoji="1" lang="ja-JP" altLang="en-US" sz="1300">
              <a:solidFill>
                <a:schemeClr val="dk1"/>
              </a:solidFill>
              <a:latin typeface="+mn-ea"/>
              <a:ea typeface="+mn-ea"/>
              <a:cs typeface="+mn-cs"/>
            </a:rPr>
            <a:t>類似団体平均には</a:t>
          </a:r>
          <a:r>
            <a:rPr kumimoji="1" lang="en-US" altLang="ja-JP" sz="1300">
              <a:solidFill>
                <a:schemeClr val="dk1"/>
              </a:solidFill>
              <a:latin typeface="+mn-ea"/>
              <a:ea typeface="+mn-ea"/>
              <a:cs typeface="+mn-cs"/>
            </a:rPr>
            <a:t>1.3</a:t>
          </a:r>
          <a:r>
            <a:rPr kumimoji="1" lang="ja-JP" altLang="en-US" sz="1300">
              <a:solidFill>
                <a:schemeClr val="dk1"/>
              </a:solidFill>
              <a:latin typeface="+mn-ea"/>
              <a:ea typeface="+mn-ea"/>
              <a:cs typeface="+mn-cs"/>
            </a:rPr>
            <a:t>ポイント届いていない。経常経費充当一般財源等（分子）は、子ども子育て支援新制度に伴い、私立保育所運営費の財源内訳が国・県・市で変ったことによる減（▲</a:t>
          </a:r>
          <a:r>
            <a:rPr kumimoji="1" lang="en-US" altLang="ja-JP" sz="1300">
              <a:solidFill>
                <a:schemeClr val="dk1"/>
              </a:solidFill>
              <a:latin typeface="+mn-ea"/>
              <a:ea typeface="+mn-ea"/>
              <a:cs typeface="+mn-cs"/>
            </a:rPr>
            <a:t>13.7</a:t>
          </a:r>
          <a:r>
            <a:rPr kumimoji="1" lang="ja-JP" altLang="en-US" sz="1300">
              <a:solidFill>
                <a:schemeClr val="dk1"/>
              </a:solidFill>
              <a:latin typeface="+mn-ea"/>
              <a:ea typeface="+mn-ea"/>
              <a:cs typeface="+mn-cs"/>
            </a:rPr>
            <a:t>億円）などにより減少した。一方、経常一般財源等（分母）は、地方消費税交付金の増（</a:t>
          </a:r>
          <a:r>
            <a:rPr kumimoji="1" lang="en-US" altLang="ja-JP" sz="1300">
              <a:solidFill>
                <a:schemeClr val="dk1"/>
              </a:solidFill>
              <a:latin typeface="+mn-ea"/>
              <a:ea typeface="+mn-ea"/>
              <a:cs typeface="+mn-cs"/>
            </a:rPr>
            <a:t>32.8</a:t>
          </a:r>
          <a:r>
            <a:rPr kumimoji="1" lang="ja-JP" altLang="en-US" sz="1300">
              <a:solidFill>
                <a:schemeClr val="dk1"/>
              </a:solidFill>
              <a:latin typeface="+mn-ea"/>
              <a:ea typeface="+mn-ea"/>
              <a:cs typeface="+mn-cs"/>
            </a:rPr>
            <a:t>億円）が地方交付税の減（▲</a:t>
          </a:r>
          <a:r>
            <a:rPr kumimoji="1" lang="en-US" altLang="ja-JP" sz="1300">
              <a:solidFill>
                <a:schemeClr val="dk1"/>
              </a:solidFill>
              <a:latin typeface="+mn-ea"/>
              <a:ea typeface="+mn-ea"/>
              <a:cs typeface="+mn-cs"/>
            </a:rPr>
            <a:t>20.6</a:t>
          </a:r>
          <a:r>
            <a:rPr kumimoji="1" lang="ja-JP" altLang="en-US" sz="1300">
              <a:solidFill>
                <a:schemeClr val="dk1"/>
              </a:solidFill>
              <a:latin typeface="+mn-ea"/>
              <a:ea typeface="+mn-ea"/>
              <a:cs typeface="+mn-cs"/>
            </a:rPr>
            <a:t>億円）等を上回ったため、増加した。結果として、経常収支比率が大きく改善したものの、今後も徹底した行財政改革の取組や事務事業の見直しなどにより経常経費の抑制を図る。</a:t>
          </a:r>
          <a:endParaRPr lang="ja-JP"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85090</xdr:rowOff>
    </xdr:from>
    <xdr:to>
      <xdr:col>7</xdr:col>
      <xdr:colOff>152400</xdr:colOff>
      <xdr:row>66</xdr:row>
      <xdr:rowOff>46355</xdr:rowOff>
    </xdr:to>
    <xdr:cxnSp macro="">
      <xdr:nvCxnSpPr>
        <xdr:cNvPr id="131" name="直線コネクタ 130"/>
        <xdr:cNvCxnSpPr/>
      </xdr:nvCxnSpPr>
      <xdr:spPr>
        <a:xfrm flipV="1">
          <a:off x="4114800" y="11229340"/>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44873</xdr:rowOff>
    </xdr:from>
    <xdr:to>
      <xdr:col>6</xdr:col>
      <xdr:colOff>0</xdr:colOff>
      <xdr:row>66</xdr:row>
      <xdr:rowOff>46355</xdr:rowOff>
    </xdr:to>
    <xdr:cxnSp macro="">
      <xdr:nvCxnSpPr>
        <xdr:cNvPr id="134" name="直線コネクタ 133"/>
        <xdr:cNvCxnSpPr/>
      </xdr:nvCxnSpPr>
      <xdr:spPr>
        <a:xfrm>
          <a:off x="3225800" y="11189123"/>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44873</xdr:rowOff>
    </xdr:from>
    <xdr:to>
      <xdr:col>4</xdr:col>
      <xdr:colOff>482600</xdr:colOff>
      <xdr:row>66</xdr:row>
      <xdr:rowOff>2117</xdr:rowOff>
    </xdr:to>
    <xdr:cxnSp macro="">
      <xdr:nvCxnSpPr>
        <xdr:cNvPr id="137" name="直線コネクタ 136"/>
        <xdr:cNvCxnSpPr/>
      </xdr:nvCxnSpPr>
      <xdr:spPr>
        <a:xfrm flipV="1">
          <a:off x="2336800" y="111891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39" name="テキスト ボックス 138"/>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48895</xdr:rowOff>
    </xdr:from>
    <xdr:to>
      <xdr:col>3</xdr:col>
      <xdr:colOff>279400</xdr:colOff>
      <xdr:row>66</xdr:row>
      <xdr:rowOff>2117</xdr:rowOff>
    </xdr:to>
    <xdr:cxnSp macro="">
      <xdr:nvCxnSpPr>
        <xdr:cNvPr id="140" name="直線コネクタ 139"/>
        <xdr:cNvCxnSpPr/>
      </xdr:nvCxnSpPr>
      <xdr:spPr>
        <a:xfrm>
          <a:off x="1447800" y="1119314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138023</xdr:rowOff>
    </xdr:from>
    <xdr:ext cx="762000" cy="259045"/>
    <xdr:sp macro="" textlink="">
      <xdr:nvSpPr>
        <xdr:cNvPr id="142" name="テキスト ボックス 141"/>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92515</xdr:rowOff>
    </xdr:from>
    <xdr:ext cx="762000" cy="259045"/>
    <xdr:sp macro="" textlink="">
      <xdr:nvSpPr>
        <xdr:cNvPr id="144" name="テキスト ボックス 143"/>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34290</xdr:rowOff>
    </xdr:from>
    <xdr:to>
      <xdr:col>7</xdr:col>
      <xdr:colOff>203200</xdr:colOff>
      <xdr:row>65</xdr:row>
      <xdr:rowOff>135890</xdr:rowOff>
    </xdr:to>
    <xdr:sp macro="" textlink="">
      <xdr:nvSpPr>
        <xdr:cNvPr id="150" name="円/楕円 149"/>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6367</xdr:rowOff>
    </xdr:from>
    <xdr:ext cx="762000" cy="259045"/>
    <xdr:sp macro="" textlink="">
      <xdr:nvSpPr>
        <xdr:cNvPr id="151"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167005</xdr:rowOff>
    </xdr:from>
    <xdr:to>
      <xdr:col>6</xdr:col>
      <xdr:colOff>50800</xdr:colOff>
      <xdr:row>66</xdr:row>
      <xdr:rowOff>97155</xdr:rowOff>
    </xdr:to>
    <xdr:sp macro="" textlink="">
      <xdr:nvSpPr>
        <xdr:cNvPr id="152" name="円/楕円 151"/>
        <xdr:cNvSpPr/>
      </xdr:nvSpPr>
      <xdr:spPr>
        <a:xfrm>
          <a:off x="4064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81932</xdr:rowOff>
    </xdr:from>
    <xdr:ext cx="736600" cy="259045"/>
    <xdr:sp macro="" textlink="">
      <xdr:nvSpPr>
        <xdr:cNvPr id="153" name="テキスト ボックス 152"/>
        <xdr:cNvSpPr txBox="1"/>
      </xdr:nvSpPr>
      <xdr:spPr>
        <a:xfrm>
          <a:off x="3733800" y="1139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165523</xdr:rowOff>
    </xdr:from>
    <xdr:to>
      <xdr:col>4</xdr:col>
      <xdr:colOff>533400</xdr:colOff>
      <xdr:row>65</xdr:row>
      <xdr:rowOff>95673</xdr:rowOff>
    </xdr:to>
    <xdr:sp macro="" textlink="">
      <xdr:nvSpPr>
        <xdr:cNvPr id="154" name="円/楕円 153"/>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105850</xdr:rowOff>
    </xdr:from>
    <xdr:ext cx="762000" cy="259045"/>
    <xdr:sp macro="" textlink="">
      <xdr:nvSpPr>
        <xdr:cNvPr id="155" name="テキスト ボックス 154"/>
        <xdr:cNvSpPr txBox="1"/>
      </xdr:nvSpPr>
      <xdr:spPr>
        <a:xfrm>
          <a:off x="2844800" y="1090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122767</xdr:rowOff>
    </xdr:from>
    <xdr:to>
      <xdr:col>3</xdr:col>
      <xdr:colOff>330200</xdr:colOff>
      <xdr:row>66</xdr:row>
      <xdr:rowOff>52917</xdr:rowOff>
    </xdr:to>
    <xdr:sp macro="" textlink="">
      <xdr:nvSpPr>
        <xdr:cNvPr id="156" name="円/楕円 155"/>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37694</xdr:rowOff>
    </xdr:from>
    <xdr:ext cx="762000" cy="259045"/>
    <xdr:sp macro="" textlink="">
      <xdr:nvSpPr>
        <xdr:cNvPr id="157" name="テキスト ボックス 156"/>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169545</xdr:rowOff>
    </xdr:from>
    <xdr:to>
      <xdr:col>2</xdr:col>
      <xdr:colOff>127000</xdr:colOff>
      <xdr:row>65</xdr:row>
      <xdr:rowOff>99695</xdr:rowOff>
    </xdr:to>
    <xdr:sp macro="" textlink="">
      <xdr:nvSpPr>
        <xdr:cNvPr id="158" name="円/楕円 157"/>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109872</xdr:rowOff>
    </xdr:from>
    <xdr:ext cx="762000" cy="259045"/>
    <xdr:sp macro="" textlink="">
      <xdr:nvSpPr>
        <xdr:cNvPr id="159" name="テキスト ボックス 158"/>
        <xdr:cNvSpPr txBox="1"/>
      </xdr:nvSpPr>
      <xdr:spPr>
        <a:xfrm>
          <a:off x="1066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a:solidFill>
                <a:schemeClr val="dk1"/>
              </a:solidFill>
              <a:latin typeface="ＭＳ Ｐゴシック"/>
              <a:ea typeface="+mn-ea"/>
              <a:cs typeface="+mn-cs"/>
            </a:rPr>
            <a:t>　平成</a:t>
          </a:r>
          <a:r>
            <a:rPr kumimoji="1" lang="en-US" altLang="ja-JP" sz="1300" b="0" i="0">
              <a:solidFill>
                <a:schemeClr val="dk1"/>
              </a:solidFill>
              <a:latin typeface="ＭＳ Ｐゴシック"/>
              <a:ea typeface="+mn-ea"/>
              <a:cs typeface="+mn-cs"/>
            </a:rPr>
            <a:t>26</a:t>
          </a:r>
          <a:r>
            <a:rPr kumimoji="1" lang="ja-JP" altLang="en-US" sz="1300" b="0" i="0">
              <a:solidFill>
                <a:schemeClr val="dk1"/>
              </a:solidFill>
              <a:latin typeface="ＭＳ Ｐゴシック"/>
              <a:ea typeface="+mn-ea"/>
              <a:cs typeface="+mn-cs"/>
            </a:rPr>
            <a:t>年度と比較すると</a:t>
          </a:r>
          <a:r>
            <a:rPr kumimoji="1" lang="en-US" altLang="ja-JP" sz="1300" b="0" i="0">
              <a:solidFill>
                <a:schemeClr val="dk1"/>
              </a:solidFill>
              <a:latin typeface="ＭＳ Ｐゴシック"/>
              <a:ea typeface="+mn-ea"/>
              <a:cs typeface="+mn-cs"/>
            </a:rPr>
            <a:t>1,549</a:t>
          </a:r>
          <a:r>
            <a:rPr kumimoji="1" lang="ja-JP" altLang="en-US" sz="1300" b="0" i="0">
              <a:solidFill>
                <a:schemeClr val="dk1"/>
              </a:solidFill>
              <a:latin typeface="ＭＳ Ｐゴシック"/>
              <a:ea typeface="+mn-ea"/>
              <a:cs typeface="+mn-cs"/>
            </a:rPr>
            <a:t>円悪化しているが、</a:t>
          </a:r>
          <a:r>
            <a:rPr lang="ja-JP" altLang="en-US" sz="1300" b="0" i="0">
              <a:solidFill>
                <a:schemeClr val="dk1"/>
              </a:solidFill>
              <a:latin typeface="+mn-lt"/>
              <a:ea typeface="+mn-ea"/>
              <a:cs typeface="+mn-cs"/>
            </a:rPr>
            <a:t>類似団体</a:t>
          </a:r>
          <a:r>
            <a:rPr lang="ja-JP" altLang="en-US" sz="1300" b="0" i="0">
              <a:solidFill>
                <a:schemeClr val="dk1"/>
              </a:solidFill>
              <a:latin typeface="+mn-ea"/>
              <a:ea typeface="+mn-ea"/>
              <a:cs typeface="+mn-cs"/>
            </a:rPr>
            <a:t>平均を</a:t>
          </a:r>
          <a:r>
            <a:rPr lang="en-US" altLang="ja-JP" sz="1300" b="0" i="0">
              <a:solidFill>
                <a:schemeClr val="dk1"/>
              </a:solidFill>
              <a:latin typeface="+mn-ea"/>
              <a:ea typeface="+mn-ea"/>
              <a:cs typeface="+mn-cs"/>
            </a:rPr>
            <a:t>7,268</a:t>
          </a:r>
          <a:r>
            <a:rPr lang="ja-JP" altLang="en-US" sz="1300" b="0" i="0">
              <a:solidFill>
                <a:schemeClr val="dk1"/>
              </a:solidFill>
              <a:latin typeface="+mn-ea"/>
              <a:ea typeface="+mn-ea"/>
              <a:cs typeface="+mn-cs"/>
            </a:rPr>
            <a:t>円下回り、順位</a:t>
          </a:r>
          <a:r>
            <a:rPr lang="ja-JP" altLang="en-US" sz="1300" b="0" i="0">
              <a:solidFill>
                <a:schemeClr val="dk1"/>
              </a:solidFill>
              <a:latin typeface="+mn-lt"/>
              <a:ea typeface="+mn-ea"/>
              <a:cs typeface="+mn-cs"/>
            </a:rPr>
            <a:t>は上位に位置している。これまで、ごみ収集業務、学校給食調理業務、保育所の民間化を進め、職員数の抑制と積極的な事務事業の改革・改善を進めたことによるものと思われる。今後とも、民間で実施可能な部分については、外部委託や指定管理者制度を活用し、コスト縮減を図っていく。</a:t>
          </a:r>
          <a:endParaRPr kumimoji="1" lang="ja-JP" altLang="en-US"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8905</xdr:rowOff>
    </xdr:from>
    <xdr:to>
      <xdr:col>7</xdr:col>
      <xdr:colOff>152400</xdr:colOff>
      <xdr:row>81</xdr:row>
      <xdr:rowOff>29671</xdr:rowOff>
    </xdr:to>
    <xdr:cxnSp macro="">
      <xdr:nvCxnSpPr>
        <xdr:cNvPr id="194" name="直線コネクタ 193"/>
        <xdr:cNvCxnSpPr/>
      </xdr:nvCxnSpPr>
      <xdr:spPr>
        <a:xfrm>
          <a:off x="4114800" y="13896355"/>
          <a:ext cx="838200" cy="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130246</xdr:rowOff>
    </xdr:from>
    <xdr:to>
      <xdr:col>6</xdr:col>
      <xdr:colOff>0</xdr:colOff>
      <xdr:row>81</xdr:row>
      <xdr:rowOff>8905</xdr:rowOff>
    </xdr:to>
    <xdr:cxnSp macro="">
      <xdr:nvCxnSpPr>
        <xdr:cNvPr id="197" name="直線コネクタ 196"/>
        <xdr:cNvCxnSpPr/>
      </xdr:nvCxnSpPr>
      <xdr:spPr>
        <a:xfrm>
          <a:off x="3225800" y="13846246"/>
          <a:ext cx="889000" cy="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130246</xdr:rowOff>
    </xdr:from>
    <xdr:to>
      <xdr:col>4</xdr:col>
      <xdr:colOff>482600</xdr:colOff>
      <xdr:row>80</xdr:row>
      <xdr:rowOff>145072</xdr:rowOff>
    </xdr:to>
    <xdr:cxnSp macro="">
      <xdr:nvCxnSpPr>
        <xdr:cNvPr id="200" name="直線コネクタ 199"/>
        <xdr:cNvCxnSpPr/>
      </xdr:nvCxnSpPr>
      <xdr:spPr>
        <a:xfrm flipV="1">
          <a:off x="2336800" y="13846246"/>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145072</xdr:rowOff>
    </xdr:from>
    <xdr:to>
      <xdr:col>3</xdr:col>
      <xdr:colOff>279400</xdr:colOff>
      <xdr:row>81</xdr:row>
      <xdr:rowOff>17526</xdr:rowOff>
    </xdr:to>
    <xdr:cxnSp macro="">
      <xdr:nvCxnSpPr>
        <xdr:cNvPr id="203" name="直線コネクタ 202"/>
        <xdr:cNvCxnSpPr/>
      </xdr:nvCxnSpPr>
      <xdr:spPr>
        <a:xfrm flipV="1">
          <a:off x="1447800" y="13861072"/>
          <a:ext cx="889000" cy="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134166</xdr:rowOff>
    </xdr:from>
    <xdr:ext cx="762000" cy="259045"/>
    <xdr:sp macro="" textlink="">
      <xdr:nvSpPr>
        <xdr:cNvPr id="207" name="テキスト ボックス 206"/>
        <xdr:cNvSpPr txBox="1"/>
      </xdr:nvSpPr>
      <xdr:spPr>
        <a:xfrm>
          <a:off x="1066800" y="140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150321</xdr:rowOff>
    </xdr:from>
    <xdr:to>
      <xdr:col>7</xdr:col>
      <xdr:colOff>203200</xdr:colOff>
      <xdr:row>81</xdr:row>
      <xdr:rowOff>80471</xdr:rowOff>
    </xdr:to>
    <xdr:sp macro="" textlink="">
      <xdr:nvSpPr>
        <xdr:cNvPr id="213" name="円/楕円 212"/>
        <xdr:cNvSpPr/>
      </xdr:nvSpPr>
      <xdr:spPr>
        <a:xfrm>
          <a:off x="4902200" y="1386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166848</xdr:rowOff>
    </xdr:from>
    <xdr:ext cx="762000" cy="259045"/>
    <xdr:sp macro="" textlink="">
      <xdr:nvSpPr>
        <xdr:cNvPr id="214" name="人件費・物件費等の状況該当値テキスト"/>
        <xdr:cNvSpPr txBox="1"/>
      </xdr:nvSpPr>
      <xdr:spPr>
        <a:xfrm>
          <a:off x="5041900" y="1371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98,687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129555</xdr:rowOff>
    </xdr:from>
    <xdr:to>
      <xdr:col>6</xdr:col>
      <xdr:colOff>50800</xdr:colOff>
      <xdr:row>81</xdr:row>
      <xdr:rowOff>59705</xdr:rowOff>
    </xdr:to>
    <xdr:sp macro="" textlink="">
      <xdr:nvSpPr>
        <xdr:cNvPr id="215" name="円/楕円 214"/>
        <xdr:cNvSpPr/>
      </xdr:nvSpPr>
      <xdr:spPr>
        <a:xfrm>
          <a:off x="4064000" y="138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69882</xdr:rowOff>
    </xdr:from>
    <xdr:ext cx="736600" cy="259045"/>
    <xdr:sp macro="" textlink="">
      <xdr:nvSpPr>
        <xdr:cNvPr id="216" name="テキスト ボックス 215"/>
        <xdr:cNvSpPr txBox="1"/>
      </xdr:nvSpPr>
      <xdr:spPr>
        <a:xfrm>
          <a:off x="3733800" y="13614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97,138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79446</xdr:rowOff>
    </xdr:from>
    <xdr:to>
      <xdr:col>4</xdr:col>
      <xdr:colOff>533400</xdr:colOff>
      <xdr:row>81</xdr:row>
      <xdr:rowOff>9596</xdr:rowOff>
    </xdr:to>
    <xdr:sp macro="" textlink="">
      <xdr:nvSpPr>
        <xdr:cNvPr id="217" name="円/楕円 216"/>
        <xdr:cNvSpPr/>
      </xdr:nvSpPr>
      <xdr:spPr>
        <a:xfrm>
          <a:off x="3175000" y="137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19773</xdr:rowOff>
    </xdr:from>
    <xdr:ext cx="762000" cy="259045"/>
    <xdr:sp macro="" textlink="">
      <xdr:nvSpPr>
        <xdr:cNvPr id="218" name="テキスト ボックス 217"/>
        <xdr:cNvSpPr txBox="1"/>
      </xdr:nvSpPr>
      <xdr:spPr>
        <a:xfrm>
          <a:off x="2844800" y="1356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93,400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94272</xdr:rowOff>
    </xdr:from>
    <xdr:to>
      <xdr:col>3</xdr:col>
      <xdr:colOff>330200</xdr:colOff>
      <xdr:row>81</xdr:row>
      <xdr:rowOff>24422</xdr:rowOff>
    </xdr:to>
    <xdr:sp macro="" textlink="">
      <xdr:nvSpPr>
        <xdr:cNvPr id="219" name="円/楕円 218"/>
        <xdr:cNvSpPr/>
      </xdr:nvSpPr>
      <xdr:spPr>
        <a:xfrm>
          <a:off x="2286000" y="1381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34599</xdr:rowOff>
    </xdr:from>
    <xdr:ext cx="762000" cy="259045"/>
    <xdr:sp macro="" textlink="">
      <xdr:nvSpPr>
        <xdr:cNvPr id="220" name="テキスト ボックス 219"/>
        <xdr:cNvSpPr txBox="1"/>
      </xdr:nvSpPr>
      <xdr:spPr>
        <a:xfrm>
          <a:off x="1955800" y="1357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94,506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138176</xdr:rowOff>
    </xdr:from>
    <xdr:to>
      <xdr:col>2</xdr:col>
      <xdr:colOff>127000</xdr:colOff>
      <xdr:row>81</xdr:row>
      <xdr:rowOff>68326</xdr:rowOff>
    </xdr:to>
    <xdr:sp macro="" textlink="">
      <xdr:nvSpPr>
        <xdr:cNvPr id="221" name="円/楕円 220"/>
        <xdr:cNvSpPr/>
      </xdr:nvSpPr>
      <xdr:spPr>
        <a:xfrm>
          <a:off x="13970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78503</xdr:rowOff>
    </xdr:from>
    <xdr:ext cx="762000" cy="259045"/>
    <xdr:sp macro="" textlink="">
      <xdr:nvSpPr>
        <xdr:cNvPr id="222" name="テキスト ボックス 221"/>
        <xdr:cNvSpPr txBox="1"/>
      </xdr:nvSpPr>
      <xdr:spPr>
        <a:xfrm>
          <a:off x="10668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類似団体平均と同じで、類似団体内順位も中位に位置している。</a:t>
          </a:r>
          <a:endParaRPr kumimoji="1" lang="en-US" sz="1300">
            <a:solidFill>
              <a:schemeClr val="dk1"/>
            </a:solidFill>
            <a:latin typeface="+mn-ea"/>
            <a:ea typeface="+mn-ea"/>
            <a:cs typeface="+mn-cs"/>
          </a:endParaRPr>
        </a:p>
        <a:p>
          <a:r>
            <a:rPr kumimoji="1" lang="ja-JP" altLang="en-US" sz="1300">
              <a:solidFill>
                <a:schemeClr val="dk1"/>
              </a:solidFill>
              <a:latin typeface="+mn-ea"/>
              <a:ea typeface="+mn-ea"/>
              <a:cs typeface="+mn-cs"/>
            </a:rPr>
            <a:t>今後とも、人事院勧告を尊重しながら適切な給与制度の構築に努めていく。</a:t>
          </a:r>
          <a:endParaRPr kumimoji="1" lang="en-US" sz="1300">
            <a:solidFill>
              <a:schemeClr val="dk1"/>
            </a:solidFill>
            <a:latin typeface="+mn-ea"/>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85</xdr:row>
      <xdr:rowOff>100693</xdr:rowOff>
    </xdr:to>
    <xdr:cxnSp macro="">
      <xdr:nvCxnSpPr>
        <xdr:cNvPr id="253" name="直線コネクタ 252"/>
        <xdr:cNvCxnSpPr/>
      </xdr:nvCxnSpPr>
      <xdr:spPr>
        <a:xfrm flipV="1">
          <a:off x="17018000" y="13938552"/>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29936</xdr:rowOff>
    </xdr:to>
    <xdr:cxnSp macro="">
      <xdr:nvCxnSpPr>
        <xdr:cNvPr id="258" name="直線コネクタ 257"/>
        <xdr:cNvCxnSpPr/>
      </xdr:nvCxnSpPr>
      <xdr:spPr>
        <a:xfrm>
          <a:off x="16179800" y="14260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167113</xdr:rowOff>
    </xdr:from>
    <xdr:ext cx="762000" cy="259045"/>
    <xdr:sp macro="" textlink="">
      <xdr:nvSpPr>
        <xdr:cNvPr id="259" name="給与水準   （国との比較）平均値テキスト"/>
        <xdr:cNvSpPr txBox="1"/>
      </xdr:nvSpPr>
      <xdr:spPr>
        <a:xfrm>
          <a:off x="17106900" y="1405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0" name="フローチャート : 判断 259"/>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166914</xdr:rowOff>
    </xdr:from>
    <xdr:to>
      <xdr:col>23</xdr:col>
      <xdr:colOff>406400</xdr:colOff>
      <xdr:row>83</xdr:row>
      <xdr:rowOff>29936</xdr:rowOff>
    </xdr:to>
    <xdr:cxnSp macro="">
      <xdr:nvCxnSpPr>
        <xdr:cNvPr id="261" name="直線コネクタ 260"/>
        <xdr:cNvCxnSpPr/>
      </xdr:nvCxnSpPr>
      <xdr:spPr>
        <a:xfrm>
          <a:off x="15290800" y="142258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2" name="フローチャート : 判断 261"/>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3" name="テキスト ボックス 262"/>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166914</xdr:rowOff>
    </xdr:from>
    <xdr:to>
      <xdr:col>22</xdr:col>
      <xdr:colOff>203200</xdr:colOff>
      <xdr:row>88</xdr:row>
      <xdr:rowOff>80434</xdr:rowOff>
    </xdr:to>
    <xdr:cxnSp macro="">
      <xdr:nvCxnSpPr>
        <xdr:cNvPr id="264" name="直線コネクタ 263"/>
        <xdr:cNvCxnSpPr/>
      </xdr:nvCxnSpPr>
      <xdr:spPr>
        <a:xfrm flipV="1">
          <a:off x="14401800" y="14225814"/>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80434</xdr:rowOff>
    </xdr:from>
    <xdr:to>
      <xdr:col>21</xdr:col>
      <xdr:colOff>0</xdr:colOff>
      <xdr:row>89</xdr:row>
      <xdr:rowOff>46868</xdr:rowOff>
    </xdr:to>
    <xdr:cxnSp macro="">
      <xdr:nvCxnSpPr>
        <xdr:cNvPr id="267" name="直線コネクタ 266"/>
        <xdr:cNvCxnSpPr/>
      </xdr:nvCxnSpPr>
      <xdr:spPr>
        <a:xfrm flipV="1">
          <a:off x="13512800" y="15168034"/>
          <a:ext cx="8890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7" name="円/楕円 276"/>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122663</xdr:rowOff>
    </xdr:from>
    <xdr:ext cx="762000" cy="259045"/>
    <xdr:sp macro="" textlink="">
      <xdr:nvSpPr>
        <xdr:cNvPr id="278" name="給与水準   （国との比較）該当値テキスト"/>
        <xdr:cNvSpPr txBox="1"/>
      </xdr:nvSpPr>
      <xdr:spPr>
        <a:xfrm>
          <a:off x="17106900" y="1418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79" name="円/楕円 278"/>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65513</xdr:rowOff>
    </xdr:from>
    <xdr:ext cx="736600" cy="259045"/>
    <xdr:sp macro="" textlink="">
      <xdr:nvSpPr>
        <xdr:cNvPr id="280" name="テキスト ボックス 279"/>
        <xdr:cNvSpPr txBox="1"/>
      </xdr:nvSpPr>
      <xdr:spPr>
        <a:xfrm>
          <a:off x="15798800" y="1429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116114</xdr:rowOff>
    </xdr:from>
    <xdr:to>
      <xdr:col>22</xdr:col>
      <xdr:colOff>254000</xdr:colOff>
      <xdr:row>83</xdr:row>
      <xdr:rowOff>46264</xdr:rowOff>
    </xdr:to>
    <xdr:sp macro="" textlink="">
      <xdr:nvSpPr>
        <xdr:cNvPr id="281" name="円/楕円 280"/>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31041</xdr:rowOff>
    </xdr:from>
    <xdr:ext cx="762000" cy="259045"/>
    <xdr:sp macro="" textlink="">
      <xdr:nvSpPr>
        <xdr:cNvPr id="282" name="テキスト ボックス 281"/>
        <xdr:cNvSpPr txBox="1"/>
      </xdr:nvSpPr>
      <xdr:spPr>
        <a:xfrm>
          <a:off x="14909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3" name="円/楕円 282"/>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116011</xdr:rowOff>
    </xdr:from>
    <xdr:ext cx="762000" cy="259045"/>
    <xdr:sp macro="" textlink="">
      <xdr:nvSpPr>
        <xdr:cNvPr id="284" name="テキスト ボックス 283"/>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167518</xdr:rowOff>
    </xdr:from>
    <xdr:to>
      <xdr:col>19</xdr:col>
      <xdr:colOff>533400</xdr:colOff>
      <xdr:row>89</xdr:row>
      <xdr:rowOff>97668</xdr:rowOff>
    </xdr:to>
    <xdr:sp macro="" textlink="">
      <xdr:nvSpPr>
        <xdr:cNvPr id="285" name="円/楕円 284"/>
        <xdr:cNvSpPr/>
      </xdr:nvSpPr>
      <xdr:spPr>
        <a:xfrm>
          <a:off x="13462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82445</xdr:rowOff>
    </xdr:from>
    <xdr:ext cx="762000" cy="259045"/>
    <xdr:sp macro="" textlink="">
      <xdr:nvSpPr>
        <xdr:cNvPr id="286" name="テキスト ボックス 285"/>
        <xdr:cNvSpPr txBox="1"/>
      </xdr:nvSpPr>
      <xdr:spPr>
        <a:xfrm>
          <a:off x="13131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定員適正化に努めてきた結果、類似団体平均を</a:t>
          </a:r>
          <a:r>
            <a:rPr kumimoji="1" lang="en-US" altLang="ja-JP" sz="1300">
              <a:solidFill>
                <a:schemeClr val="dk1"/>
              </a:solidFill>
              <a:latin typeface="+mn-ea"/>
              <a:ea typeface="+mn-ea"/>
              <a:cs typeface="+mn-cs"/>
            </a:rPr>
            <a:t>0.86</a:t>
          </a:r>
          <a:r>
            <a:rPr kumimoji="1" lang="ja-JP" altLang="en-US" sz="1300">
              <a:solidFill>
                <a:schemeClr val="dk1"/>
              </a:solidFill>
              <a:latin typeface="+mn-lt"/>
              <a:ea typeface="+mn-ea"/>
              <a:cs typeface="+mn-cs"/>
            </a:rPr>
            <a:t>人下回っており、順位も上位に位置している。今後とも、平成</a:t>
          </a:r>
          <a:r>
            <a:rPr kumimoji="1" lang="en-US" altLang="ja-JP" sz="1300">
              <a:solidFill>
                <a:schemeClr val="dk1"/>
              </a:solidFill>
              <a:latin typeface="+mn-ea"/>
              <a:ea typeface="+mn-ea"/>
              <a:cs typeface="+mn-cs"/>
            </a:rPr>
            <a:t>28</a:t>
          </a:r>
          <a:r>
            <a:rPr kumimoji="1" lang="ja-JP" altLang="en-US" sz="1300">
              <a:solidFill>
                <a:schemeClr val="dk1"/>
              </a:solidFill>
              <a:latin typeface="+mn-lt"/>
              <a:ea typeface="+mn-ea"/>
              <a:cs typeface="+mn-cs"/>
            </a:rPr>
            <a:t>年</a:t>
          </a:r>
          <a:r>
            <a:rPr kumimoji="1" lang="en-US" altLang="ja-JP" sz="1300">
              <a:solidFill>
                <a:schemeClr val="dk1"/>
              </a:solidFill>
              <a:latin typeface="+mj-ea"/>
              <a:ea typeface="+mj-ea"/>
              <a:cs typeface="+mn-cs"/>
            </a:rPr>
            <a:t>3</a:t>
          </a:r>
          <a:r>
            <a:rPr kumimoji="1" lang="ja-JP" altLang="en-US" sz="1300">
              <a:solidFill>
                <a:schemeClr val="dk1"/>
              </a:solidFill>
              <a:latin typeface="+mn-lt"/>
              <a:ea typeface="+mn-ea"/>
              <a:cs typeface="+mn-cs"/>
            </a:rPr>
            <a:t>月に策定した「第七次定員適正化計画」に基づき、引き続き、組織及び定員の適正化に努めていく。</a:t>
          </a:r>
          <a:endParaRPr kumimoji="1" lang="en-US"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6" name="直線コネクタ 315"/>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7"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8" name="直線コネクタ 317"/>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9"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0" name="直線コネクタ 319"/>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155152</xdr:rowOff>
    </xdr:from>
    <xdr:to>
      <xdr:col>24</xdr:col>
      <xdr:colOff>558800</xdr:colOff>
      <xdr:row>59</xdr:row>
      <xdr:rowOff>11854</xdr:rowOff>
    </xdr:to>
    <xdr:cxnSp macro="">
      <xdr:nvCxnSpPr>
        <xdr:cNvPr id="321" name="直線コネクタ 320"/>
        <xdr:cNvCxnSpPr/>
      </xdr:nvCxnSpPr>
      <xdr:spPr>
        <a:xfrm flipV="1">
          <a:off x="16179800" y="10099252"/>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79392</xdr:rowOff>
    </xdr:from>
    <xdr:ext cx="762000" cy="259045"/>
    <xdr:sp macro="" textlink="">
      <xdr:nvSpPr>
        <xdr:cNvPr id="322" name="定員管理の状況平均値テキスト"/>
        <xdr:cNvSpPr txBox="1"/>
      </xdr:nvSpPr>
      <xdr:spPr>
        <a:xfrm>
          <a:off x="17106900" y="1036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3" name="フローチャート : 判断 322"/>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163195</xdr:rowOff>
    </xdr:from>
    <xdr:to>
      <xdr:col>23</xdr:col>
      <xdr:colOff>406400</xdr:colOff>
      <xdr:row>59</xdr:row>
      <xdr:rowOff>11854</xdr:rowOff>
    </xdr:to>
    <xdr:cxnSp macro="">
      <xdr:nvCxnSpPr>
        <xdr:cNvPr id="324" name="直線コネクタ 323"/>
        <xdr:cNvCxnSpPr/>
      </xdr:nvCxnSpPr>
      <xdr:spPr>
        <a:xfrm>
          <a:off x="15290800" y="101072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5" name="フローチャート : 判断 324"/>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26" name="テキスト ボックス 325"/>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163195</xdr:rowOff>
    </xdr:from>
    <xdr:to>
      <xdr:col>22</xdr:col>
      <xdr:colOff>203200</xdr:colOff>
      <xdr:row>59</xdr:row>
      <xdr:rowOff>11854</xdr:rowOff>
    </xdr:to>
    <xdr:cxnSp macro="">
      <xdr:nvCxnSpPr>
        <xdr:cNvPr id="327" name="直線コネクタ 326"/>
        <xdr:cNvCxnSpPr/>
      </xdr:nvCxnSpPr>
      <xdr:spPr>
        <a:xfrm flipV="1">
          <a:off x="14401800" y="101072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8" name="フローチャート : 判断 327"/>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9" name="テキスト ボックス 328"/>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11854</xdr:rowOff>
    </xdr:from>
    <xdr:to>
      <xdr:col>21</xdr:col>
      <xdr:colOff>0</xdr:colOff>
      <xdr:row>59</xdr:row>
      <xdr:rowOff>56092</xdr:rowOff>
    </xdr:to>
    <xdr:cxnSp macro="">
      <xdr:nvCxnSpPr>
        <xdr:cNvPr id="330" name="直線コネクタ 329"/>
        <xdr:cNvCxnSpPr/>
      </xdr:nvCxnSpPr>
      <xdr:spPr>
        <a:xfrm flipV="1">
          <a:off x="13512800" y="1012740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2" name="テキスト ボックス 331"/>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3" name="フローチャート : 判断 332"/>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34" name="テキスト ボックス 333"/>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104352</xdr:rowOff>
    </xdr:from>
    <xdr:to>
      <xdr:col>24</xdr:col>
      <xdr:colOff>609600</xdr:colOff>
      <xdr:row>59</xdr:row>
      <xdr:rowOff>34502</xdr:rowOff>
    </xdr:to>
    <xdr:sp macro="" textlink="">
      <xdr:nvSpPr>
        <xdr:cNvPr id="340" name="円/楕円 339"/>
        <xdr:cNvSpPr/>
      </xdr:nvSpPr>
      <xdr:spPr>
        <a:xfrm>
          <a:off x="169672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120879</xdr:rowOff>
    </xdr:from>
    <xdr:ext cx="762000" cy="259045"/>
    <xdr:sp macro="" textlink="">
      <xdr:nvSpPr>
        <xdr:cNvPr id="341" name="定員管理の状況該当値テキスト"/>
        <xdr:cNvSpPr txBox="1"/>
      </xdr:nvSpPr>
      <xdr:spPr>
        <a:xfrm>
          <a:off x="17106900" y="989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132504</xdr:rowOff>
    </xdr:from>
    <xdr:to>
      <xdr:col>23</xdr:col>
      <xdr:colOff>457200</xdr:colOff>
      <xdr:row>59</xdr:row>
      <xdr:rowOff>62654</xdr:rowOff>
    </xdr:to>
    <xdr:sp macro="" textlink="">
      <xdr:nvSpPr>
        <xdr:cNvPr id="342" name="円/楕円 341"/>
        <xdr:cNvSpPr/>
      </xdr:nvSpPr>
      <xdr:spPr>
        <a:xfrm>
          <a:off x="16129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72831</xdr:rowOff>
    </xdr:from>
    <xdr:ext cx="736600" cy="259045"/>
    <xdr:sp macro="" textlink="">
      <xdr:nvSpPr>
        <xdr:cNvPr id="343" name="テキスト ボックス 342"/>
        <xdr:cNvSpPr txBox="1"/>
      </xdr:nvSpPr>
      <xdr:spPr>
        <a:xfrm>
          <a:off x="15798800" y="9845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112395</xdr:rowOff>
    </xdr:from>
    <xdr:to>
      <xdr:col>22</xdr:col>
      <xdr:colOff>254000</xdr:colOff>
      <xdr:row>59</xdr:row>
      <xdr:rowOff>42545</xdr:rowOff>
    </xdr:to>
    <xdr:sp macro="" textlink="">
      <xdr:nvSpPr>
        <xdr:cNvPr id="344" name="円/楕円 343"/>
        <xdr:cNvSpPr/>
      </xdr:nvSpPr>
      <xdr:spPr>
        <a:xfrm>
          <a:off x="15240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52722</xdr:rowOff>
    </xdr:from>
    <xdr:ext cx="762000" cy="259045"/>
    <xdr:sp macro="" textlink="">
      <xdr:nvSpPr>
        <xdr:cNvPr id="345" name="テキスト ボックス 344"/>
        <xdr:cNvSpPr txBox="1"/>
      </xdr:nvSpPr>
      <xdr:spPr>
        <a:xfrm>
          <a:off x="14909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132504</xdr:rowOff>
    </xdr:from>
    <xdr:to>
      <xdr:col>21</xdr:col>
      <xdr:colOff>50800</xdr:colOff>
      <xdr:row>59</xdr:row>
      <xdr:rowOff>62654</xdr:rowOff>
    </xdr:to>
    <xdr:sp macro="" textlink="">
      <xdr:nvSpPr>
        <xdr:cNvPr id="346" name="円/楕円 345"/>
        <xdr:cNvSpPr/>
      </xdr:nvSpPr>
      <xdr:spPr>
        <a:xfrm>
          <a:off x="14351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72831</xdr:rowOff>
    </xdr:from>
    <xdr:ext cx="762000" cy="259045"/>
    <xdr:sp macro="" textlink="">
      <xdr:nvSpPr>
        <xdr:cNvPr id="347" name="テキスト ボックス 346"/>
        <xdr:cNvSpPr txBox="1"/>
      </xdr:nvSpPr>
      <xdr:spPr>
        <a:xfrm>
          <a:off x="14020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5292</xdr:rowOff>
    </xdr:from>
    <xdr:to>
      <xdr:col>19</xdr:col>
      <xdr:colOff>533400</xdr:colOff>
      <xdr:row>59</xdr:row>
      <xdr:rowOff>106892</xdr:rowOff>
    </xdr:to>
    <xdr:sp macro="" textlink="">
      <xdr:nvSpPr>
        <xdr:cNvPr id="348" name="円/楕円 347"/>
        <xdr:cNvSpPr/>
      </xdr:nvSpPr>
      <xdr:spPr>
        <a:xfrm>
          <a:off x="13462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117069</xdr:rowOff>
    </xdr:from>
    <xdr:ext cx="762000" cy="259045"/>
    <xdr:sp macro="" textlink="">
      <xdr:nvSpPr>
        <xdr:cNvPr id="349" name="テキスト ボックス 348"/>
        <xdr:cNvSpPr txBox="1"/>
      </xdr:nvSpPr>
      <xdr:spPr>
        <a:xfrm>
          <a:off x="13131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実質公債費比率については、過去の大型プロジェクトに係る市債の償還が影響し、類似団体平均を</a:t>
          </a:r>
          <a:r>
            <a:rPr kumimoji="1" lang="en-US" altLang="ja-JP" sz="1300">
              <a:solidFill>
                <a:schemeClr val="dk1"/>
              </a:solidFill>
              <a:latin typeface="+mn-ea"/>
              <a:ea typeface="+mn-ea"/>
              <a:cs typeface="+mn-cs"/>
            </a:rPr>
            <a:t>2.0</a:t>
          </a:r>
          <a:r>
            <a:rPr kumimoji="1" lang="ja-JP" altLang="en-US" sz="1300">
              <a:solidFill>
                <a:schemeClr val="dk1"/>
              </a:solidFill>
              <a:latin typeface="+mn-ea"/>
              <a:ea typeface="+mn-ea"/>
              <a:cs typeface="+mn-cs"/>
            </a:rPr>
            <a:t>ポイント上回っており、順位も下位に位置している。</a:t>
          </a:r>
          <a:endParaRPr kumimoji="1" lang="en-US" sz="1300">
            <a:solidFill>
              <a:schemeClr val="dk1"/>
            </a:solidFill>
            <a:latin typeface="+mn-ea"/>
            <a:ea typeface="+mn-ea"/>
            <a:cs typeface="+mn-cs"/>
          </a:endParaRPr>
        </a:p>
        <a:p>
          <a:r>
            <a:rPr kumimoji="1" lang="ja-JP" altLang="en-US" sz="1300">
              <a:solidFill>
                <a:schemeClr val="dk1"/>
              </a:solidFill>
              <a:latin typeface="+mn-ea"/>
              <a:ea typeface="+mn-ea"/>
              <a:cs typeface="+mn-cs"/>
            </a:rPr>
            <a:t>　しかしながら、</a:t>
          </a:r>
          <a:r>
            <a:rPr kumimoji="1" lang="ja-JP" altLang="en-US" sz="1300">
              <a:solidFill>
                <a:schemeClr val="dk1"/>
              </a:solidFill>
              <a:latin typeface="+mn-lt"/>
              <a:ea typeface="+mn-ea"/>
              <a:cs typeface="+mn-cs"/>
            </a:rPr>
            <a:t>宮崎市中期財政計画（期間：Ｈ</a:t>
          </a:r>
          <a:r>
            <a:rPr kumimoji="1" lang="en-US" altLang="ja-JP" sz="1300">
              <a:solidFill>
                <a:schemeClr val="dk1"/>
              </a:solidFill>
              <a:latin typeface="+mn-ea"/>
              <a:ea typeface="+mn-ea"/>
              <a:cs typeface="+mn-cs"/>
            </a:rPr>
            <a:t>27</a:t>
          </a:r>
          <a:r>
            <a:rPr kumimoji="1" lang="ja-JP" altLang="en-US" sz="1300">
              <a:solidFill>
                <a:schemeClr val="dk1"/>
              </a:solidFill>
              <a:latin typeface="+mn-lt"/>
              <a:ea typeface="+mn-ea"/>
              <a:cs typeface="+mn-cs"/>
            </a:rPr>
            <a:t>～Ｈ</a:t>
          </a:r>
          <a:r>
            <a:rPr kumimoji="1" lang="en-US" altLang="ja-JP" sz="1300">
              <a:solidFill>
                <a:schemeClr val="dk1"/>
              </a:solidFill>
              <a:latin typeface="+mn-ea"/>
              <a:ea typeface="+mn-ea"/>
              <a:cs typeface="+mn-cs"/>
            </a:rPr>
            <a:t>29</a:t>
          </a:r>
          <a:r>
            <a:rPr kumimoji="1" lang="ja-JP" altLang="en-US" sz="1300">
              <a:solidFill>
                <a:schemeClr val="dk1"/>
              </a:solidFill>
              <a:latin typeface="+mn-lt"/>
              <a:ea typeface="+mn-ea"/>
              <a:cs typeface="+mn-cs"/>
            </a:rPr>
            <a:t>）に基づき、市全体として地方債の償還と起債の抑制を図り、市債残高の圧縮に努めたことにより、昨年度と比較して</a:t>
          </a:r>
          <a:r>
            <a:rPr kumimoji="1" lang="en-US" altLang="ja-JP" sz="1300">
              <a:solidFill>
                <a:schemeClr val="dk1"/>
              </a:solidFill>
              <a:latin typeface="+mn-ea"/>
              <a:ea typeface="+mn-ea"/>
              <a:cs typeface="+mn-cs"/>
            </a:rPr>
            <a:t>0.5</a:t>
          </a:r>
          <a:r>
            <a:rPr kumimoji="1" lang="ja-JP" altLang="en-US" sz="1300">
              <a:solidFill>
                <a:schemeClr val="dk1"/>
              </a:solidFill>
              <a:latin typeface="+mn-lt"/>
              <a:ea typeface="+mn-ea"/>
              <a:cs typeface="+mn-cs"/>
            </a:rPr>
            <a:t>ポイント改善している。</a:t>
          </a:r>
          <a:endParaRPr kumimoji="1" lang="en-US" sz="1300">
            <a:solidFill>
              <a:schemeClr val="dk1"/>
            </a:solidFill>
            <a:latin typeface="+mn-lt"/>
            <a:ea typeface="+mn-ea"/>
            <a:cs typeface="+mn-cs"/>
          </a:endParaRPr>
        </a:p>
        <a:p>
          <a:r>
            <a:rPr kumimoji="1" lang="ja-JP" altLang="en-US" sz="1300">
              <a:solidFill>
                <a:schemeClr val="dk1"/>
              </a:solidFill>
              <a:latin typeface="+mn-lt"/>
              <a:ea typeface="+mn-ea"/>
              <a:cs typeface="+mn-cs"/>
            </a:rPr>
            <a:t>　今後も、プライマリーバランスの黒字化の堅持等により、一層の財政の健全化を図る。</a:t>
          </a:r>
          <a:endParaRPr lang="ja-JP" altLang="en-US"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71374</xdr:rowOff>
    </xdr:from>
    <xdr:to>
      <xdr:col>24</xdr:col>
      <xdr:colOff>558800</xdr:colOff>
      <xdr:row>41</xdr:row>
      <xdr:rowOff>119634</xdr:rowOff>
    </xdr:to>
    <xdr:cxnSp macro="">
      <xdr:nvCxnSpPr>
        <xdr:cNvPr id="381" name="直線コネクタ 380"/>
        <xdr:cNvCxnSpPr/>
      </xdr:nvCxnSpPr>
      <xdr:spPr>
        <a:xfrm flipV="1">
          <a:off x="16179800" y="710082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15511</xdr:rowOff>
    </xdr:from>
    <xdr:ext cx="762000" cy="259045"/>
    <xdr:sp macro="" textlink="">
      <xdr:nvSpPr>
        <xdr:cNvPr id="382" name="公債費負担の状況平均値テキスト"/>
        <xdr:cNvSpPr txBox="1"/>
      </xdr:nvSpPr>
      <xdr:spPr>
        <a:xfrm>
          <a:off x="17106900" y="670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119634</xdr:rowOff>
    </xdr:from>
    <xdr:to>
      <xdr:col>23</xdr:col>
      <xdr:colOff>406400</xdr:colOff>
      <xdr:row>42</xdr:row>
      <xdr:rowOff>35052</xdr:rowOff>
    </xdr:to>
    <xdr:cxnSp macro="">
      <xdr:nvCxnSpPr>
        <xdr:cNvPr id="384" name="直線コネクタ 383"/>
        <xdr:cNvCxnSpPr/>
      </xdr:nvCxnSpPr>
      <xdr:spPr>
        <a:xfrm flipV="1">
          <a:off x="15290800" y="71490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5" name="フローチャート :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386" name="テキスト ボックス 385"/>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35052</xdr:rowOff>
    </xdr:from>
    <xdr:to>
      <xdr:col>22</xdr:col>
      <xdr:colOff>203200</xdr:colOff>
      <xdr:row>42</xdr:row>
      <xdr:rowOff>131572</xdr:rowOff>
    </xdr:to>
    <xdr:cxnSp macro="">
      <xdr:nvCxnSpPr>
        <xdr:cNvPr id="387" name="直線コネクタ 386"/>
        <xdr:cNvCxnSpPr/>
      </xdr:nvCxnSpPr>
      <xdr:spPr>
        <a:xfrm flipV="1">
          <a:off x="14401800" y="72359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8" name="フローチャート :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89" name="テキスト ボックス 388"/>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131572</xdr:rowOff>
    </xdr:from>
    <xdr:to>
      <xdr:col>21</xdr:col>
      <xdr:colOff>0</xdr:colOff>
      <xdr:row>43</xdr:row>
      <xdr:rowOff>27686</xdr:rowOff>
    </xdr:to>
    <xdr:cxnSp macro="">
      <xdr:nvCxnSpPr>
        <xdr:cNvPr id="390" name="直線コネクタ 389"/>
        <xdr:cNvCxnSpPr/>
      </xdr:nvCxnSpPr>
      <xdr:spPr>
        <a:xfrm flipV="1">
          <a:off x="13512800" y="73324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1" name="フローチャート : 判断 390"/>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392" name="テキスト ボックス 391"/>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3" name="フローチャート : 判断 392"/>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4" name="テキスト ボックス 393"/>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400" name="円/楕円 399"/>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164101</xdr:rowOff>
    </xdr:from>
    <xdr:ext cx="762000" cy="259045"/>
    <xdr:sp macro="" textlink="">
      <xdr:nvSpPr>
        <xdr:cNvPr id="401" name="公債費負担の状況該当値テキスト"/>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68834</xdr:rowOff>
    </xdr:from>
    <xdr:to>
      <xdr:col>23</xdr:col>
      <xdr:colOff>457200</xdr:colOff>
      <xdr:row>41</xdr:row>
      <xdr:rowOff>170434</xdr:rowOff>
    </xdr:to>
    <xdr:sp macro="" textlink="">
      <xdr:nvSpPr>
        <xdr:cNvPr id="402" name="円/楕円 401"/>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155211</xdr:rowOff>
    </xdr:from>
    <xdr:ext cx="736600" cy="259045"/>
    <xdr:sp macro="" textlink="">
      <xdr:nvSpPr>
        <xdr:cNvPr id="403" name="テキスト ボックス 40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155702</xdr:rowOff>
    </xdr:from>
    <xdr:to>
      <xdr:col>22</xdr:col>
      <xdr:colOff>254000</xdr:colOff>
      <xdr:row>42</xdr:row>
      <xdr:rowOff>85852</xdr:rowOff>
    </xdr:to>
    <xdr:sp macro="" textlink="">
      <xdr:nvSpPr>
        <xdr:cNvPr id="404" name="円/楕円 403"/>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70629</xdr:rowOff>
    </xdr:from>
    <xdr:ext cx="762000" cy="259045"/>
    <xdr:sp macro="" textlink="">
      <xdr:nvSpPr>
        <xdr:cNvPr id="405" name="テキスト ボックス 404"/>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80772</xdr:rowOff>
    </xdr:from>
    <xdr:to>
      <xdr:col>21</xdr:col>
      <xdr:colOff>50800</xdr:colOff>
      <xdr:row>43</xdr:row>
      <xdr:rowOff>10922</xdr:rowOff>
    </xdr:to>
    <xdr:sp macro="" textlink="">
      <xdr:nvSpPr>
        <xdr:cNvPr id="406" name="円/楕円 405"/>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407" name="テキスト ボックス 406"/>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148336</xdr:rowOff>
    </xdr:from>
    <xdr:to>
      <xdr:col>19</xdr:col>
      <xdr:colOff>533400</xdr:colOff>
      <xdr:row>43</xdr:row>
      <xdr:rowOff>78486</xdr:rowOff>
    </xdr:to>
    <xdr:sp macro="" textlink="">
      <xdr:nvSpPr>
        <xdr:cNvPr id="408" name="円/楕円 407"/>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63263</xdr:rowOff>
    </xdr:from>
    <xdr:ext cx="762000" cy="259045"/>
    <xdr:sp macro="" textlink="">
      <xdr:nvSpPr>
        <xdr:cNvPr id="409" name="テキスト ボックス 408"/>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将来負担比率については、過去の大型プロジェクトによる市債発行等より類似団体平均と比較して</a:t>
          </a:r>
          <a:r>
            <a:rPr kumimoji="1" lang="en-US" altLang="ja-JP" sz="1300">
              <a:solidFill>
                <a:schemeClr val="dk1"/>
              </a:solidFill>
              <a:latin typeface="+mn-ea"/>
              <a:ea typeface="+mn-ea"/>
              <a:cs typeface="+mn-cs"/>
            </a:rPr>
            <a:t>17.6</a:t>
          </a:r>
          <a:r>
            <a:rPr kumimoji="1" lang="ja-JP" altLang="en-US" sz="1300">
              <a:solidFill>
                <a:schemeClr val="dk1"/>
              </a:solidFill>
              <a:latin typeface="+mn-ea"/>
              <a:ea typeface="+mn-ea"/>
              <a:cs typeface="+mn-cs"/>
            </a:rPr>
            <a:t>ポイント上回っており、類似団体内順位でも下位に位置している。</a:t>
          </a:r>
          <a:endParaRPr kumimoji="1" lang="en-US" sz="1300">
            <a:solidFill>
              <a:schemeClr val="dk1"/>
            </a:solidFill>
            <a:latin typeface="+mn-ea"/>
            <a:ea typeface="+mn-ea"/>
            <a:cs typeface="+mn-cs"/>
          </a:endParaRPr>
        </a:p>
        <a:p>
          <a:r>
            <a:rPr kumimoji="1" lang="ja-JP" altLang="en-US" sz="1300">
              <a:solidFill>
                <a:schemeClr val="dk1"/>
              </a:solidFill>
              <a:latin typeface="+mn-ea"/>
              <a:ea typeface="+mn-ea"/>
              <a:cs typeface="+mn-cs"/>
            </a:rPr>
            <a:t>　しかしながら、宮崎市中期財政計画（期間：Ｈ</a:t>
          </a:r>
          <a:r>
            <a:rPr kumimoji="1" lang="en-US" altLang="ja-JP" sz="1300">
              <a:solidFill>
                <a:schemeClr val="dk1"/>
              </a:solidFill>
              <a:latin typeface="+mn-ea"/>
              <a:ea typeface="+mn-ea"/>
              <a:cs typeface="+mn-cs"/>
            </a:rPr>
            <a:t>27</a:t>
          </a:r>
          <a:r>
            <a:rPr kumimoji="1" lang="ja-JP" altLang="en-US" sz="1300">
              <a:solidFill>
                <a:schemeClr val="dk1"/>
              </a:solidFill>
              <a:latin typeface="+mn-ea"/>
              <a:ea typeface="+mn-ea"/>
              <a:cs typeface="+mn-cs"/>
            </a:rPr>
            <a:t>～Ｈ</a:t>
          </a:r>
          <a:r>
            <a:rPr kumimoji="1" lang="en-US" altLang="ja-JP" sz="1300">
              <a:solidFill>
                <a:schemeClr val="dk1"/>
              </a:solidFill>
              <a:latin typeface="+mn-ea"/>
              <a:ea typeface="+mn-ea"/>
              <a:cs typeface="+mn-cs"/>
            </a:rPr>
            <a:t>29</a:t>
          </a:r>
          <a:r>
            <a:rPr kumimoji="1" lang="ja-JP" altLang="en-US" sz="1300">
              <a:solidFill>
                <a:schemeClr val="dk1"/>
              </a:solidFill>
              <a:latin typeface="+mn-ea"/>
              <a:ea typeface="+mn-ea"/>
              <a:cs typeface="+mn-cs"/>
            </a:rPr>
            <a:t>）に基づき、市全体として</a:t>
          </a:r>
          <a:r>
            <a:rPr kumimoji="1" lang="ja-JP" altLang="en-US" sz="1300">
              <a:solidFill>
                <a:schemeClr val="dk1"/>
              </a:solidFill>
              <a:latin typeface="+mn-lt"/>
              <a:ea typeface="+mn-ea"/>
              <a:cs typeface="+mn-cs"/>
            </a:rPr>
            <a:t>地方債の償還と起債の抑制を図り、</a:t>
          </a:r>
          <a:r>
            <a:rPr kumimoji="1" lang="ja-JP" altLang="en-US" sz="1300">
              <a:solidFill>
                <a:schemeClr val="dk1"/>
              </a:solidFill>
              <a:latin typeface="+mn-ea"/>
              <a:ea typeface="+mn-ea"/>
              <a:cs typeface="+mn-cs"/>
            </a:rPr>
            <a:t>市債残高の圧縮に努めたことにより、昨年度と比較して</a:t>
          </a:r>
          <a:r>
            <a:rPr kumimoji="1" lang="en-US" altLang="ja-JP" sz="1300">
              <a:solidFill>
                <a:schemeClr val="dk1"/>
              </a:solidFill>
              <a:latin typeface="+mn-ea"/>
              <a:ea typeface="+mn-ea"/>
              <a:cs typeface="+mn-cs"/>
            </a:rPr>
            <a:t>7.0</a:t>
          </a:r>
          <a:r>
            <a:rPr kumimoji="1" lang="ja-JP" altLang="en-US" sz="1300">
              <a:solidFill>
                <a:schemeClr val="dk1"/>
              </a:solidFill>
              <a:latin typeface="+mn-ea"/>
              <a:ea typeface="+mn-ea"/>
              <a:cs typeface="+mn-cs"/>
            </a:rPr>
            <a:t>ポイント改善しており、類似団体平均との差も縮小してきている。</a:t>
          </a:r>
          <a:endParaRPr kumimoji="1" lang="en-US" sz="1300">
            <a:solidFill>
              <a:schemeClr val="dk1"/>
            </a:solidFill>
            <a:latin typeface="+mn-ea"/>
            <a:ea typeface="+mn-ea"/>
            <a:cs typeface="+mn-cs"/>
          </a:endParaRPr>
        </a:p>
        <a:p>
          <a:r>
            <a:rPr kumimoji="1" lang="ja-JP" altLang="en-US" sz="1300">
              <a:solidFill>
                <a:schemeClr val="dk1"/>
              </a:solidFill>
              <a:latin typeface="+mn-ea"/>
              <a:ea typeface="+mn-ea"/>
              <a:cs typeface="+mn-cs"/>
            </a:rPr>
            <a:t>　今後も、プライマリーバランスの黒字化の堅持等により、一層の財政の健全化を図る。</a:t>
          </a:r>
          <a:endParaRPr lang="ja-JP" sz="1300">
            <a:latin typeface="+mn-ea"/>
            <a:ea typeface="+mn-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102023</xdr:rowOff>
    </xdr:from>
    <xdr:to>
      <xdr:col>24</xdr:col>
      <xdr:colOff>558800</xdr:colOff>
      <xdr:row>16</xdr:row>
      <xdr:rowOff>159131</xdr:rowOff>
    </xdr:to>
    <xdr:cxnSp macro="">
      <xdr:nvCxnSpPr>
        <xdr:cNvPr id="443" name="直線コネクタ 442"/>
        <xdr:cNvCxnSpPr/>
      </xdr:nvCxnSpPr>
      <xdr:spPr>
        <a:xfrm flipV="1">
          <a:off x="16179800" y="2845223"/>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97638</xdr:rowOff>
    </xdr:from>
    <xdr:ext cx="762000" cy="259045"/>
    <xdr:sp macro="" textlink="">
      <xdr:nvSpPr>
        <xdr:cNvPr id="444" name="将来負担の状況平均値テキスト"/>
        <xdr:cNvSpPr txBox="1"/>
      </xdr:nvSpPr>
      <xdr:spPr>
        <a:xfrm>
          <a:off x="17106900" y="2497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5" name="フローチャート : 判断 444"/>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159131</xdr:rowOff>
    </xdr:from>
    <xdr:to>
      <xdr:col>23</xdr:col>
      <xdr:colOff>406400</xdr:colOff>
      <xdr:row>17</xdr:row>
      <xdr:rowOff>89831</xdr:rowOff>
    </xdr:to>
    <xdr:cxnSp macro="">
      <xdr:nvCxnSpPr>
        <xdr:cNvPr id="446" name="直線コネクタ 445"/>
        <xdr:cNvCxnSpPr/>
      </xdr:nvCxnSpPr>
      <xdr:spPr>
        <a:xfrm flipV="1">
          <a:off x="15290800" y="2902331"/>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7" name="フローチャート : 判断 446"/>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8" name="テキスト ボックス 447"/>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89831</xdr:rowOff>
    </xdr:from>
    <xdr:to>
      <xdr:col>22</xdr:col>
      <xdr:colOff>203200</xdr:colOff>
      <xdr:row>18</xdr:row>
      <xdr:rowOff>34205</xdr:rowOff>
    </xdr:to>
    <xdr:cxnSp macro="">
      <xdr:nvCxnSpPr>
        <xdr:cNvPr id="449" name="直線コネクタ 448"/>
        <xdr:cNvCxnSpPr/>
      </xdr:nvCxnSpPr>
      <xdr:spPr>
        <a:xfrm flipV="1">
          <a:off x="14401800" y="3004481"/>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51" name="テキスト ボックス 450"/>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34205</xdr:rowOff>
    </xdr:from>
    <xdr:to>
      <xdr:col>21</xdr:col>
      <xdr:colOff>0</xdr:colOff>
      <xdr:row>18</xdr:row>
      <xdr:rowOff>137160</xdr:rowOff>
    </xdr:to>
    <xdr:cxnSp macro="">
      <xdr:nvCxnSpPr>
        <xdr:cNvPr id="452" name="直線コネクタ 451"/>
        <xdr:cNvCxnSpPr/>
      </xdr:nvCxnSpPr>
      <xdr:spPr>
        <a:xfrm flipV="1">
          <a:off x="13512800" y="3120305"/>
          <a:ext cx="8890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3" name="フローチャート : 判断 45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4" name="テキスト ボックス 453"/>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5" name="フローチャート : 判断 454"/>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112200</xdr:rowOff>
    </xdr:from>
    <xdr:ext cx="762000" cy="259045"/>
    <xdr:sp macro="" textlink="">
      <xdr:nvSpPr>
        <xdr:cNvPr id="456" name="テキスト ボックス 455"/>
        <xdr:cNvSpPr txBox="1"/>
      </xdr:nvSpPr>
      <xdr:spPr>
        <a:xfrm>
          <a:off x="13131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51223</xdr:rowOff>
    </xdr:from>
    <xdr:to>
      <xdr:col>24</xdr:col>
      <xdr:colOff>609600</xdr:colOff>
      <xdr:row>16</xdr:row>
      <xdr:rowOff>152823</xdr:rowOff>
    </xdr:to>
    <xdr:sp macro="" textlink="">
      <xdr:nvSpPr>
        <xdr:cNvPr id="462" name="円/楕円 461"/>
        <xdr:cNvSpPr/>
      </xdr:nvSpPr>
      <xdr:spPr>
        <a:xfrm>
          <a:off x="16967200" y="27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23300</xdr:rowOff>
    </xdr:from>
    <xdr:ext cx="762000" cy="259045"/>
    <xdr:sp macro="" textlink="">
      <xdr:nvSpPr>
        <xdr:cNvPr id="463" name="将来負担の状況該当値テキスト"/>
        <xdr:cNvSpPr txBox="1"/>
      </xdr:nvSpPr>
      <xdr:spPr>
        <a:xfrm>
          <a:off x="17106900" y="276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108331</xdr:rowOff>
    </xdr:from>
    <xdr:to>
      <xdr:col>23</xdr:col>
      <xdr:colOff>457200</xdr:colOff>
      <xdr:row>17</xdr:row>
      <xdr:rowOff>38481</xdr:rowOff>
    </xdr:to>
    <xdr:sp macro="" textlink="">
      <xdr:nvSpPr>
        <xdr:cNvPr id="464" name="円/楕円 463"/>
        <xdr:cNvSpPr/>
      </xdr:nvSpPr>
      <xdr:spPr>
        <a:xfrm>
          <a:off x="16129000" y="28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23258</xdr:rowOff>
    </xdr:from>
    <xdr:ext cx="736600" cy="259045"/>
    <xdr:sp macro="" textlink="">
      <xdr:nvSpPr>
        <xdr:cNvPr id="465" name="テキスト ボックス 464"/>
        <xdr:cNvSpPr txBox="1"/>
      </xdr:nvSpPr>
      <xdr:spPr>
        <a:xfrm>
          <a:off x="15798800" y="293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39031</xdr:rowOff>
    </xdr:from>
    <xdr:to>
      <xdr:col>22</xdr:col>
      <xdr:colOff>254000</xdr:colOff>
      <xdr:row>17</xdr:row>
      <xdr:rowOff>140631</xdr:rowOff>
    </xdr:to>
    <xdr:sp macro="" textlink="">
      <xdr:nvSpPr>
        <xdr:cNvPr id="466" name="円/楕円 465"/>
        <xdr:cNvSpPr/>
      </xdr:nvSpPr>
      <xdr:spPr>
        <a:xfrm>
          <a:off x="15240000" y="29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125408</xdr:rowOff>
    </xdr:from>
    <xdr:ext cx="762000" cy="259045"/>
    <xdr:sp macro="" textlink="">
      <xdr:nvSpPr>
        <xdr:cNvPr id="467" name="テキスト ボックス 466"/>
        <xdr:cNvSpPr txBox="1"/>
      </xdr:nvSpPr>
      <xdr:spPr>
        <a:xfrm>
          <a:off x="14909800" y="304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154855</xdr:rowOff>
    </xdr:from>
    <xdr:to>
      <xdr:col>21</xdr:col>
      <xdr:colOff>50800</xdr:colOff>
      <xdr:row>18</xdr:row>
      <xdr:rowOff>85005</xdr:rowOff>
    </xdr:to>
    <xdr:sp macro="" textlink="">
      <xdr:nvSpPr>
        <xdr:cNvPr id="468" name="円/楕円 467"/>
        <xdr:cNvSpPr/>
      </xdr:nvSpPr>
      <xdr:spPr>
        <a:xfrm>
          <a:off x="14351000" y="30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69782</xdr:rowOff>
    </xdr:from>
    <xdr:ext cx="762000" cy="259045"/>
    <xdr:sp macro="" textlink="">
      <xdr:nvSpPr>
        <xdr:cNvPr id="469" name="テキスト ボックス 468"/>
        <xdr:cNvSpPr txBox="1"/>
      </xdr:nvSpPr>
      <xdr:spPr>
        <a:xfrm>
          <a:off x="14020800" y="31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86360</xdr:rowOff>
    </xdr:from>
    <xdr:to>
      <xdr:col>19</xdr:col>
      <xdr:colOff>533400</xdr:colOff>
      <xdr:row>19</xdr:row>
      <xdr:rowOff>16510</xdr:rowOff>
    </xdr:to>
    <xdr:sp macro="" textlink="">
      <xdr:nvSpPr>
        <xdr:cNvPr id="470" name="円/楕円 469"/>
        <xdr:cNvSpPr/>
      </xdr:nvSpPr>
      <xdr:spPr>
        <a:xfrm>
          <a:off x="13462000" y="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1287</xdr:rowOff>
    </xdr:from>
    <xdr:ext cx="762000" cy="259045"/>
    <xdr:sp macro="" textlink="">
      <xdr:nvSpPr>
        <xdr:cNvPr id="471" name="テキスト ボックス 470"/>
        <xdr:cNvSpPr txBox="1"/>
      </xdr:nvSpPr>
      <xdr:spPr>
        <a:xfrm>
          <a:off x="13131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宮崎県宮崎市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405,681
404,056
643.67
163,762,836
159,980,507
3,379,438
90,161,720
193,964,238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ea"/>
              <a:ea typeface="+mn-ea"/>
              <a:cs typeface="+mn-cs"/>
            </a:rPr>
            <a:t>　類似団体平均を</a:t>
          </a:r>
          <a:r>
            <a:rPr kumimoji="1" lang="en-US" altLang="ja-JP" sz="1300">
              <a:solidFill>
                <a:schemeClr val="dk1"/>
              </a:solidFill>
              <a:latin typeface="+mn-ea"/>
              <a:ea typeface="+mn-ea"/>
              <a:cs typeface="+mn-cs"/>
            </a:rPr>
            <a:t>3.1</a:t>
          </a:r>
          <a:r>
            <a:rPr kumimoji="1" lang="ja-JP" altLang="en-US" sz="1300">
              <a:solidFill>
                <a:schemeClr val="dk1"/>
              </a:solidFill>
              <a:latin typeface="+mn-ea"/>
              <a:ea typeface="+mn-ea"/>
              <a:cs typeface="+mn-cs"/>
            </a:rPr>
            <a:t>ポイント下回っており、順位も上位に位置している。主な要因としては、指定管理者制度の活用、給食調理業務やごみ収集業務の外部委託などにより、定員の適正化が進んだことによるものと思われる。今後とも引き続き、平成</a:t>
          </a:r>
          <a:r>
            <a:rPr kumimoji="1" lang="en-US" altLang="ja-JP" sz="1300">
              <a:solidFill>
                <a:schemeClr val="dk1"/>
              </a:solidFill>
              <a:latin typeface="+mn-ea"/>
              <a:ea typeface="+mn-ea"/>
              <a:cs typeface="+mn-cs"/>
            </a:rPr>
            <a:t>28</a:t>
          </a:r>
          <a:r>
            <a:rPr kumimoji="1" lang="ja-JP" altLang="en-US" sz="1300">
              <a:solidFill>
                <a:schemeClr val="dk1"/>
              </a:solidFill>
              <a:latin typeface="+mn-ea"/>
              <a:ea typeface="+mn-ea"/>
              <a:cs typeface="+mn-cs"/>
            </a:rPr>
            <a:t>年</a:t>
          </a:r>
          <a:r>
            <a:rPr kumimoji="1" lang="en-US" altLang="ja-JP" sz="1300">
              <a:solidFill>
                <a:schemeClr val="dk1"/>
              </a:solidFill>
              <a:latin typeface="+mn-ea"/>
              <a:ea typeface="+mn-ea"/>
              <a:cs typeface="+mn-cs"/>
            </a:rPr>
            <a:t>3</a:t>
          </a:r>
          <a:r>
            <a:rPr kumimoji="1" lang="ja-JP" altLang="en-US" sz="1300">
              <a:solidFill>
                <a:schemeClr val="dk1"/>
              </a:solidFill>
              <a:latin typeface="+mn-ea"/>
              <a:ea typeface="+mn-ea"/>
              <a:cs typeface="+mn-cs"/>
            </a:rPr>
            <a:t>月に策定した「第七次宮崎市定員適正化計画」に基づき、合併によるスケールメリットを生かしながら、職員の定員管理に努めていく。</a:t>
          </a:r>
          <a:endParaRPr kumimoji="1" lang="en-US" sz="130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1814</xdr:rowOff>
    </xdr:from>
    <xdr:to>
      <xdr:col>7</xdr:col>
      <xdr:colOff>15875</xdr:colOff>
      <xdr:row>36</xdr:row>
      <xdr:rowOff>45357</xdr:rowOff>
    </xdr:to>
    <xdr:cxnSp macro="">
      <xdr:nvCxnSpPr>
        <xdr:cNvPr id="68" name="直線コネクタ 67"/>
        <xdr:cNvCxnSpPr/>
      </xdr:nvCxnSpPr>
      <xdr:spPr>
        <a:xfrm flipV="1">
          <a:off x="3987800" y="61740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97064</xdr:rowOff>
    </xdr:from>
    <xdr:to>
      <xdr:col>5</xdr:col>
      <xdr:colOff>549275</xdr:colOff>
      <xdr:row>36</xdr:row>
      <xdr:rowOff>45357</xdr:rowOff>
    </xdr:to>
    <xdr:cxnSp macro="">
      <xdr:nvCxnSpPr>
        <xdr:cNvPr id="71" name="直線コネクタ 70"/>
        <xdr:cNvCxnSpPr/>
      </xdr:nvCxnSpPr>
      <xdr:spPr>
        <a:xfrm>
          <a:off x="3098800" y="60978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97064</xdr:rowOff>
    </xdr:from>
    <xdr:to>
      <xdr:col>4</xdr:col>
      <xdr:colOff>346075</xdr:colOff>
      <xdr:row>36</xdr:row>
      <xdr:rowOff>78014</xdr:rowOff>
    </xdr:to>
    <xdr:cxnSp macro="">
      <xdr:nvCxnSpPr>
        <xdr:cNvPr id="74" name="直線コネクタ 73"/>
        <xdr:cNvCxnSpPr/>
      </xdr:nvCxnSpPr>
      <xdr:spPr>
        <a:xfrm flipV="1">
          <a:off x="2209800" y="60978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78014</xdr:rowOff>
    </xdr:from>
    <xdr:to>
      <xdr:col>3</xdr:col>
      <xdr:colOff>142875</xdr:colOff>
      <xdr:row>36</xdr:row>
      <xdr:rowOff>88900</xdr:rowOff>
    </xdr:to>
    <xdr:cxnSp macro="">
      <xdr:nvCxnSpPr>
        <xdr:cNvPr id="77" name="直線コネクタ 76"/>
        <xdr:cNvCxnSpPr/>
      </xdr:nvCxnSpPr>
      <xdr:spPr>
        <a:xfrm flipV="1">
          <a:off x="1320800" y="6250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9" name="テキスト ボックス 78"/>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56442</xdr:rowOff>
    </xdr:from>
    <xdr:ext cx="762000" cy="259045"/>
    <xdr:sp macro="" textlink="">
      <xdr:nvSpPr>
        <xdr:cNvPr id="81" name="テキスト ボックス 80"/>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87" name="円/楕円 86"/>
        <xdr:cNvSpPr/>
      </xdr:nvSpPr>
      <xdr:spPr>
        <a:xfrm>
          <a:off x="47752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138991</xdr:rowOff>
    </xdr:from>
    <xdr:ext cx="762000" cy="259045"/>
    <xdr:sp macro="" textlink="">
      <xdr:nvSpPr>
        <xdr:cNvPr id="88" name="人件費該当値テキスト"/>
        <xdr:cNvSpPr txBox="1"/>
      </xdr:nvSpPr>
      <xdr:spPr>
        <a:xfrm>
          <a:off x="49149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166007</xdr:rowOff>
    </xdr:from>
    <xdr:to>
      <xdr:col>5</xdr:col>
      <xdr:colOff>600075</xdr:colOff>
      <xdr:row>36</xdr:row>
      <xdr:rowOff>96157</xdr:rowOff>
    </xdr:to>
    <xdr:sp macro="" textlink="">
      <xdr:nvSpPr>
        <xdr:cNvPr id="89" name="円/楕円 88"/>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106334</xdr:rowOff>
    </xdr:from>
    <xdr:ext cx="736600" cy="259045"/>
    <xdr:sp macro="" textlink="">
      <xdr:nvSpPr>
        <xdr:cNvPr id="90" name="テキスト ボックス 89"/>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46264</xdr:rowOff>
    </xdr:from>
    <xdr:to>
      <xdr:col>4</xdr:col>
      <xdr:colOff>396875</xdr:colOff>
      <xdr:row>35</xdr:row>
      <xdr:rowOff>147864</xdr:rowOff>
    </xdr:to>
    <xdr:sp macro="" textlink="">
      <xdr:nvSpPr>
        <xdr:cNvPr id="91" name="円/楕円 90"/>
        <xdr:cNvSpPr/>
      </xdr:nvSpPr>
      <xdr:spPr>
        <a:xfrm>
          <a:off x="3048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158041</xdr:rowOff>
    </xdr:from>
    <xdr:ext cx="762000" cy="259045"/>
    <xdr:sp macro="" textlink="">
      <xdr:nvSpPr>
        <xdr:cNvPr id="92" name="テキスト ボックス 91"/>
        <xdr:cNvSpPr txBox="1"/>
      </xdr:nvSpPr>
      <xdr:spPr>
        <a:xfrm>
          <a:off x="2717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27214</xdr:rowOff>
    </xdr:from>
    <xdr:to>
      <xdr:col>3</xdr:col>
      <xdr:colOff>193675</xdr:colOff>
      <xdr:row>36</xdr:row>
      <xdr:rowOff>128814</xdr:rowOff>
    </xdr:to>
    <xdr:sp macro="" textlink="">
      <xdr:nvSpPr>
        <xdr:cNvPr id="93" name="円/楕円 92"/>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94" name="テキスト ボックス 93"/>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95" name="円/楕円 94"/>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96" name="テキスト ボックス 95"/>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j-ea"/>
              <a:ea typeface="+mj-ea"/>
              <a:cs typeface="+mn-cs"/>
            </a:rPr>
            <a:t>　類似団体平均を</a:t>
          </a:r>
          <a:r>
            <a:rPr kumimoji="1" lang="en-US" altLang="ja-JP" sz="1300">
              <a:solidFill>
                <a:schemeClr val="dk1"/>
              </a:solidFill>
              <a:latin typeface="+mj-ea"/>
              <a:ea typeface="+mj-ea"/>
              <a:cs typeface="+mn-cs"/>
            </a:rPr>
            <a:t>0.4</a:t>
          </a:r>
          <a:r>
            <a:rPr kumimoji="1" lang="ja-JP" altLang="en-US" sz="1300">
              <a:solidFill>
                <a:schemeClr val="dk1"/>
              </a:solidFill>
              <a:latin typeface="+mj-ea"/>
              <a:ea typeface="+mj-ea"/>
              <a:cs typeface="+mn-cs"/>
            </a:rPr>
            <a:t>ポイント上回っており、順位も中位に位置している。市の税等の新システム運用事業やエコクリーンプラザみやざきへの運営委託など委託料の伸びにより増となっているが、今後も市全体の歳出の徹底した見直しと積極的な事務事業の改革・改善に努めていく。</a:t>
          </a:r>
          <a:endParaRPr kumimoji="1" lang="en-US" sz="1300">
            <a:solidFill>
              <a:schemeClr val="dk1"/>
            </a:solidFill>
            <a:latin typeface="+mj-ea"/>
            <a:ea typeface="+mj-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44450</xdr:rowOff>
    </xdr:to>
    <xdr:cxnSp macro="">
      <xdr:nvCxnSpPr>
        <xdr:cNvPr id="129" name="直線コネクタ 128"/>
        <xdr:cNvCxnSpPr/>
      </xdr:nvCxnSpPr>
      <xdr:spPr>
        <a:xfrm flipV="1">
          <a:off x="15671800" y="294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44450</xdr:rowOff>
    </xdr:to>
    <xdr:cxnSp macro="">
      <xdr:nvCxnSpPr>
        <xdr:cNvPr id="132" name="直線コネクタ 131"/>
        <xdr:cNvCxnSpPr/>
      </xdr:nvCxnSpPr>
      <xdr:spPr>
        <a:xfrm>
          <a:off x="14782800" y="2870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76200</xdr:rowOff>
    </xdr:from>
    <xdr:to>
      <xdr:col>21</xdr:col>
      <xdr:colOff>361950</xdr:colOff>
      <xdr:row>16</xdr:row>
      <xdr:rowOff>127000</xdr:rowOff>
    </xdr:to>
    <xdr:cxnSp macro="">
      <xdr:nvCxnSpPr>
        <xdr:cNvPr id="135" name="直線コネクタ 134"/>
        <xdr:cNvCxnSpPr/>
      </xdr:nvCxnSpPr>
      <xdr:spPr>
        <a:xfrm>
          <a:off x="13893800" y="2819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158750</xdr:rowOff>
    </xdr:from>
    <xdr:to>
      <xdr:col>20</xdr:col>
      <xdr:colOff>158750</xdr:colOff>
      <xdr:row>16</xdr:row>
      <xdr:rowOff>76200</xdr:rowOff>
    </xdr:to>
    <xdr:cxnSp macro="">
      <xdr:nvCxnSpPr>
        <xdr:cNvPr id="138" name="直線コネクタ 137"/>
        <xdr:cNvCxnSpPr/>
      </xdr:nvCxnSpPr>
      <xdr:spPr>
        <a:xfrm>
          <a:off x="13004800" y="2730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8" name="円/楕円 147"/>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9"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165100</xdr:rowOff>
    </xdr:from>
    <xdr:to>
      <xdr:col>22</xdr:col>
      <xdr:colOff>615950</xdr:colOff>
      <xdr:row>17</xdr:row>
      <xdr:rowOff>95250</xdr:rowOff>
    </xdr:to>
    <xdr:sp macro="" textlink="">
      <xdr:nvSpPr>
        <xdr:cNvPr id="150" name="円/楕円 149"/>
        <xdr:cNvSpPr/>
      </xdr:nvSpPr>
      <xdr:spPr>
        <a:xfrm>
          <a:off x="15621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51" name="テキスト ボックス 150"/>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52" name="円/楕円 151"/>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53" name="テキスト ボックス 15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25400</xdr:rowOff>
    </xdr:from>
    <xdr:to>
      <xdr:col>20</xdr:col>
      <xdr:colOff>209550</xdr:colOff>
      <xdr:row>16</xdr:row>
      <xdr:rowOff>127000</xdr:rowOff>
    </xdr:to>
    <xdr:sp macro="" textlink="">
      <xdr:nvSpPr>
        <xdr:cNvPr id="154" name="円/楕円 153"/>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111777</xdr:rowOff>
    </xdr:from>
    <xdr:ext cx="762000" cy="259045"/>
    <xdr:sp macro="" textlink="">
      <xdr:nvSpPr>
        <xdr:cNvPr id="155" name="テキスト ボックス 154"/>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56" name="円/楕円 155"/>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57" name="テキスト ボックス 156"/>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ＭＳ Ｐゴシック"/>
              <a:ea typeface="+mn-ea"/>
              <a:cs typeface="+mn-cs"/>
            </a:rPr>
            <a:t>　</a:t>
          </a:r>
          <a:r>
            <a:rPr kumimoji="1" lang="ja-JP" altLang="en-US" sz="1300">
              <a:solidFill>
                <a:schemeClr val="dk1"/>
              </a:solidFill>
              <a:latin typeface="+mn-lt"/>
              <a:ea typeface="+mn-ea"/>
              <a:cs typeface="+mn-cs"/>
            </a:rPr>
            <a:t>類似団体平均を</a:t>
          </a:r>
          <a:r>
            <a:rPr kumimoji="1" lang="en-US" altLang="ja-JP" sz="1300">
              <a:solidFill>
                <a:schemeClr val="dk1"/>
              </a:solidFill>
              <a:latin typeface="+mn-ea"/>
              <a:ea typeface="+mn-ea"/>
              <a:cs typeface="+mn-cs"/>
            </a:rPr>
            <a:t>1.8</a:t>
          </a:r>
          <a:r>
            <a:rPr kumimoji="1" lang="ja-JP" altLang="en-US" sz="1300">
              <a:solidFill>
                <a:schemeClr val="dk1"/>
              </a:solidFill>
              <a:latin typeface="+mn-lt"/>
              <a:ea typeface="+mn-ea"/>
              <a:cs typeface="+mn-cs"/>
            </a:rPr>
            <a:t>ポイント上回っており、順位も下位に位置している。要因としては、子ども子育て関係費、生活保護費の増や高齢化に伴う障がい福祉サービス対象者の増が挙げられる。今後の事業の見直しなどにより抑制に努めていく。</a:t>
          </a:r>
          <a:endParaRPr lang="ja-JP" sz="1300"/>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25400</xdr:rowOff>
    </xdr:from>
    <xdr:to>
      <xdr:col>7</xdr:col>
      <xdr:colOff>15875</xdr:colOff>
      <xdr:row>59</xdr:row>
      <xdr:rowOff>44450</xdr:rowOff>
    </xdr:to>
    <xdr:cxnSp macro="">
      <xdr:nvCxnSpPr>
        <xdr:cNvPr id="190" name="直線コネクタ 189"/>
        <xdr:cNvCxnSpPr/>
      </xdr:nvCxnSpPr>
      <xdr:spPr>
        <a:xfrm flipV="1">
          <a:off x="3987800" y="9969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101600</xdr:rowOff>
    </xdr:from>
    <xdr:to>
      <xdr:col>5</xdr:col>
      <xdr:colOff>549275</xdr:colOff>
      <xdr:row>59</xdr:row>
      <xdr:rowOff>44450</xdr:rowOff>
    </xdr:to>
    <xdr:cxnSp macro="">
      <xdr:nvCxnSpPr>
        <xdr:cNvPr id="193" name="直線コネクタ 192"/>
        <xdr:cNvCxnSpPr/>
      </xdr:nvCxnSpPr>
      <xdr:spPr>
        <a:xfrm>
          <a:off x="3098800" y="10045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195" name="テキスト ボックス 194"/>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58</xdr:row>
      <xdr:rowOff>101600</xdr:rowOff>
    </xdr:to>
    <xdr:cxnSp macro="">
      <xdr:nvCxnSpPr>
        <xdr:cNvPr id="196" name="直線コネクタ 195"/>
        <xdr:cNvCxnSpPr/>
      </xdr:nvCxnSpPr>
      <xdr:spPr>
        <a:xfrm>
          <a:off x="2209800" y="1003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8" name="テキスト ボックス 197"/>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120650</xdr:rowOff>
    </xdr:from>
    <xdr:to>
      <xdr:col>3</xdr:col>
      <xdr:colOff>142875</xdr:colOff>
      <xdr:row>58</xdr:row>
      <xdr:rowOff>88900</xdr:rowOff>
    </xdr:to>
    <xdr:cxnSp macro="">
      <xdr:nvCxnSpPr>
        <xdr:cNvPr id="199" name="直線コネクタ 198"/>
        <xdr:cNvCxnSpPr/>
      </xdr:nvCxnSpPr>
      <xdr:spPr>
        <a:xfrm>
          <a:off x="1320800" y="9893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1" name="テキスト ボックス 20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146050</xdr:rowOff>
    </xdr:from>
    <xdr:to>
      <xdr:col>7</xdr:col>
      <xdr:colOff>66675</xdr:colOff>
      <xdr:row>58</xdr:row>
      <xdr:rowOff>76200</xdr:rowOff>
    </xdr:to>
    <xdr:sp macro="" textlink="">
      <xdr:nvSpPr>
        <xdr:cNvPr id="209" name="円/楕円 208"/>
        <xdr:cNvSpPr/>
      </xdr:nvSpPr>
      <xdr:spPr>
        <a:xfrm>
          <a:off x="4775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118127</xdr:rowOff>
    </xdr:from>
    <xdr:ext cx="762000" cy="259045"/>
    <xdr:sp macro="" textlink="">
      <xdr:nvSpPr>
        <xdr:cNvPr id="210" name="扶助費該当値テキスト"/>
        <xdr:cNvSpPr txBox="1"/>
      </xdr:nvSpPr>
      <xdr:spPr>
        <a:xfrm>
          <a:off x="4914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165100</xdr:rowOff>
    </xdr:from>
    <xdr:to>
      <xdr:col>5</xdr:col>
      <xdr:colOff>600075</xdr:colOff>
      <xdr:row>59</xdr:row>
      <xdr:rowOff>95250</xdr:rowOff>
    </xdr:to>
    <xdr:sp macro="" textlink="">
      <xdr:nvSpPr>
        <xdr:cNvPr id="211" name="円/楕円 210"/>
        <xdr:cNvSpPr/>
      </xdr:nvSpPr>
      <xdr:spPr>
        <a:xfrm>
          <a:off x="3937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80027</xdr:rowOff>
    </xdr:from>
    <xdr:ext cx="736600" cy="259045"/>
    <xdr:sp macro="" textlink="">
      <xdr:nvSpPr>
        <xdr:cNvPr id="212" name="テキスト ボックス 211"/>
        <xdr:cNvSpPr txBox="1"/>
      </xdr:nvSpPr>
      <xdr:spPr>
        <a:xfrm>
          <a:off x="3606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50800</xdr:rowOff>
    </xdr:from>
    <xdr:to>
      <xdr:col>4</xdr:col>
      <xdr:colOff>396875</xdr:colOff>
      <xdr:row>58</xdr:row>
      <xdr:rowOff>152400</xdr:rowOff>
    </xdr:to>
    <xdr:sp macro="" textlink="">
      <xdr:nvSpPr>
        <xdr:cNvPr id="213" name="円/楕円 212"/>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137177</xdr:rowOff>
    </xdr:from>
    <xdr:ext cx="762000" cy="259045"/>
    <xdr:sp macro="" textlink="">
      <xdr:nvSpPr>
        <xdr:cNvPr id="214" name="テキスト ボックス 213"/>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38100</xdr:rowOff>
    </xdr:from>
    <xdr:to>
      <xdr:col>3</xdr:col>
      <xdr:colOff>193675</xdr:colOff>
      <xdr:row>58</xdr:row>
      <xdr:rowOff>139700</xdr:rowOff>
    </xdr:to>
    <xdr:sp macro="" textlink="">
      <xdr:nvSpPr>
        <xdr:cNvPr id="215" name="円/楕円 214"/>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16" name="テキスト ボックス 215"/>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69850</xdr:rowOff>
    </xdr:from>
    <xdr:to>
      <xdr:col>1</xdr:col>
      <xdr:colOff>676275</xdr:colOff>
      <xdr:row>58</xdr:row>
      <xdr:rowOff>0</xdr:rowOff>
    </xdr:to>
    <xdr:sp macro="" textlink="">
      <xdr:nvSpPr>
        <xdr:cNvPr id="217" name="円/楕円 216"/>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156227</xdr:rowOff>
    </xdr:from>
    <xdr:ext cx="762000" cy="259045"/>
    <xdr:sp macro="" textlink="">
      <xdr:nvSpPr>
        <xdr:cNvPr id="218" name="テキスト ボックス 217"/>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ea"/>
              <a:ea typeface="+mn-ea"/>
              <a:cs typeface="+mn-cs"/>
            </a:rPr>
            <a:t>　類似団体平均を</a:t>
          </a:r>
          <a:r>
            <a:rPr kumimoji="1" lang="en-US" altLang="ja-JP" sz="1300">
              <a:solidFill>
                <a:schemeClr val="dk1"/>
              </a:solidFill>
              <a:latin typeface="+mn-ea"/>
              <a:ea typeface="+mn-ea"/>
              <a:cs typeface="+mn-cs"/>
            </a:rPr>
            <a:t>1.8</a:t>
          </a:r>
          <a:r>
            <a:rPr kumimoji="1" lang="ja-JP" altLang="en-US" sz="1300">
              <a:solidFill>
                <a:schemeClr val="dk1"/>
              </a:solidFill>
              <a:latin typeface="+mn-ea"/>
              <a:ea typeface="+mn-ea"/>
              <a:cs typeface="+mn-cs"/>
            </a:rPr>
            <a:t>ポイント下回っており、順位も上位に位置している。今後も繰出基準に沿った特別会計繰出金や、維持補修費などの改革・改善に努め、歳出の抑制を図っていく。</a:t>
          </a:r>
          <a:endParaRPr lang="ja-JP" sz="1300">
            <a:latin typeface="+mn-ea"/>
            <a:ea typeface="+mn-ea"/>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100330</xdr:rowOff>
    </xdr:to>
    <xdr:cxnSp macro="">
      <xdr:nvCxnSpPr>
        <xdr:cNvPr id="251" name="直線コネクタ 250"/>
        <xdr:cNvCxnSpPr/>
      </xdr:nvCxnSpPr>
      <xdr:spPr>
        <a:xfrm>
          <a:off x="15671800" y="9514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52"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85090</xdr:rowOff>
    </xdr:to>
    <xdr:cxnSp macro="">
      <xdr:nvCxnSpPr>
        <xdr:cNvPr id="254" name="直線コネクタ 253"/>
        <xdr:cNvCxnSpPr/>
      </xdr:nvCxnSpPr>
      <xdr:spPr>
        <a:xfrm>
          <a:off x="14782800" y="9461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6" name="テキスト ボックス 255"/>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39370</xdr:rowOff>
    </xdr:to>
    <xdr:cxnSp macro="">
      <xdr:nvCxnSpPr>
        <xdr:cNvPr id="257" name="直線コネクタ 256"/>
        <xdr:cNvCxnSpPr/>
      </xdr:nvCxnSpPr>
      <xdr:spPr>
        <a:xfrm flipV="1">
          <a:off x="13893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9" name="テキスト ボックス 258"/>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55</xdr:row>
      <xdr:rowOff>39370</xdr:rowOff>
    </xdr:to>
    <xdr:cxnSp macro="">
      <xdr:nvCxnSpPr>
        <xdr:cNvPr id="260" name="直線コネクタ 259"/>
        <xdr:cNvCxnSpPr/>
      </xdr:nvCxnSpPr>
      <xdr:spPr>
        <a:xfrm>
          <a:off x="13004800" y="9431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2" name="テキスト ボックス 261"/>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64" name="テキスト ボックス 263"/>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70" name="円/楕円 269"/>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66057</xdr:rowOff>
    </xdr:from>
    <xdr:ext cx="762000" cy="259045"/>
    <xdr:sp macro="" textlink="">
      <xdr:nvSpPr>
        <xdr:cNvPr id="271"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72" name="円/楕円 271"/>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73" name="テキスト ボックス 272"/>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74" name="円/楕円 273"/>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5" name="テキスト ボックス 274"/>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160020</xdr:rowOff>
    </xdr:from>
    <xdr:to>
      <xdr:col>20</xdr:col>
      <xdr:colOff>209550</xdr:colOff>
      <xdr:row>55</xdr:row>
      <xdr:rowOff>90170</xdr:rowOff>
    </xdr:to>
    <xdr:sp macro="" textlink="">
      <xdr:nvSpPr>
        <xdr:cNvPr id="276" name="円/楕円 275"/>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100347</xdr:rowOff>
    </xdr:from>
    <xdr:ext cx="762000" cy="259045"/>
    <xdr:sp macro="" textlink="">
      <xdr:nvSpPr>
        <xdr:cNvPr id="277" name="テキスト ボックス 276"/>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8" name="円/楕円 277"/>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79" name="テキスト ボックス 278"/>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j-ea"/>
              <a:ea typeface="+mj-ea"/>
              <a:cs typeface="+mn-cs"/>
            </a:rPr>
            <a:t>　類似団体平均を</a:t>
          </a:r>
          <a:r>
            <a:rPr kumimoji="1" lang="en-US" altLang="ja-JP" sz="1300">
              <a:solidFill>
                <a:schemeClr val="dk1"/>
              </a:solidFill>
              <a:latin typeface="+mj-ea"/>
              <a:ea typeface="+mj-ea"/>
              <a:cs typeface="+mn-cs"/>
            </a:rPr>
            <a:t>2.0</a:t>
          </a:r>
          <a:r>
            <a:rPr kumimoji="1" lang="ja-JP" altLang="en-US" sz="1300">
              <a:solidFill>
                <a:schemeClr val="dk1"/>
              </a:solidFill>
              <a:latin typeface="+mj-ea"/>
              <a:ea typeface="+mj-ea"/>
              <a:cs typeface="+mn-cs"/>
            </a:rPr>
            <a:t>ポイント下回っており、順位も上位に位置している。今後も補助期間の終期を設定した上で運営費補助から事業費補助への転換を図るとともに、少額補助の効果の検証や多額の繰越金が生じている団体への補助のあり方について整理・見直しを行っていく。</a:t>
          </a:r>
          <a:endParaRPr kumimoji="1" lang="en-US" sz="1300">
            <a:solidFill>
              <a:schemeClr val="dk1"/>
            </a:solidFill>
            <a:latin typeface="+mj-ea"/>
            <a:ea typeface="+mj-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57150</xdr:rowOff>
    </xdr:from>
    <xdr:to>
      <xdr:col>24</xdr:col>
      <xdr:colOff>31750</xdr:colOff>
      <xdr:row>35</xdr:row>
      <xdr:rowOff>146050</xdr:rowOff>
    </xdr:to>
    <xdr:cxnSp macro="">
      <xdr:nvCxnSpPr>
        <xdr:cNvPr id="312" name="直線コネクタ 311"/>
        <xdr:cNvCxnSpPr/>
      </xdr:nvCxnSpPr>
      <xdr:spPr>
        <a:xfrm flipV="1">
          <a:off x="15671800" y="6057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13"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146050</xdr:rowOff>
    </xdr:to>
    <xdr:cxnSp macro="">
      <xdr:nvCxnSpPr>
        <xdr:cNvPr id="315" name="直線コネクタ 314"/>
        <xdr:cNvCxnSpPr/>
      </xdr:nvCxnSpPr>
      <xdr:spPr>
        <a:xfrm>
          <a:off x="14782800" y="607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7" name="テキスト ボックス 316"/>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120650</xdr:rowOff>
    </xdr:to>
    <xdr:cxnSp macro="">
      <xdr:nvCxnSpPr>
        <xdr:cNvPr id="318" name="直線コネクタ 317"/>
        <xdr:cNvCxnSpPr/>
      </xdr:nvCxnSpPr>
      <xdr:spPr>
        <a:xfrm flipV="1">
          <a:off x="13893800" y="6070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20" name="テキスト ボックス 319"/>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120650</xdr:rowOff>
    </xdr:from>
    <xdr:to>
      <xdr:col>20</xdr:col>
      <xdr:colOff>158750</xdr:colOff>
      <xdr:row>35</xdr:row>
      <xdr:rowOff>133350</xdr:rowOff>
    </xdr:to>
    <xdr:cxnSp macro="">
      <xdr:nvCxnSpPr>
        <xdr:cNvPr id="321" name="直線コネクタ 320"/>
        <xdr:cNvCxnSpPr/>
      </xdr:nvCxnSpPr>
      <xdr:spPr>
        <a:xfrm flipV="1">
          <a:off x="13004800" y="612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3827</xdr:rowOff>
    </xdr:from>
    <xdr:ext cx="762000" cy="259045"/>
    <xdr:sp macro="" textlink="">
      <xdr:nvSpPr>
        <xdr:cNvPr id="325" name="テキスト ボックス 324"/>
        <xdr:cNvSpPr txBox="1"/>
      </xdr:nvSpPr>
      <xdr:spPr>
        <a:xfrm>
          <a:off x="12623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6350</xdr:rowOff>
    </xdr:from>
    <xdr:to>
      <xdr:col>24</xdr:col>
      <xdr:colOff>82550</xdr:colOff>
      <xdr:row>35</xdr:row>
      <xdr:rowOff>107950</xdr:rowOff>
    </xdr:to>
    <xdr:sp macro="" textlink="">
      <xdr:nvSpPr>
        <xdr:cNvPr id="331" name="円/楕円 330"/>
        <xdr:cNvSpPr/>
      </xdr:nvSpPr>
      <xdr:spPr>
        <a:xfrm>
          <a:off x="164592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22877</xdr:rowOff>
    </xdr:from>
    <xdr:ext cx="762000" cy="259045"/>
    <xdr:sp macro="" textlink="">
      <xdr:nvSpPr>
        <xdr:cNvPr id="332" name="補助費等該当値テキスト"/>
        <xdr:cNvSpPr txBox="1"/>
      </xdr:nvSpPr>
      <xdr:spPr>
        <a:xfrm>
          <a:off x="165989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95250</xdr:rowOff>
    </xdr:from>
    <xdr:to>
      <xdr:col>22</xdr:col>
      <xdr:colOff>615950</xdr:colOff>
      <xdr:row>36</xdr:row>
      <xdr:rowOff>25400</xdr:rowOff>
    </xdr:to>
    <xdr:sp macro="" textlink="">
      <xdr:nvSpPr>
        <xdr:cNvPr id="333" name="円/楕円 332"/>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34" name="テキスト ボックス 333"/>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5" name="円/楕円 334"/>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6" name="テキスト ボックス 335"/>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69850</xdr:rowOff>
    </xdr:from>
    <xdr:to>
      <xdr:col>20</xdr:col>
      <xdr:colOff>209550</xdr:colOff>
      <xdr:row>36</xdr:row>
      <xdr:rowOff>0</xdr:rowOff>
    </xdr:to>
    <xdr:sp macro="" textlink="">
      <xdr:nvSpPr>
        <xdr:cNvPr id="337" name="円/楕円 336"/>
        <xdr:cNvSpPr/>
      </xdr:nvSpPr>
      <xdr:spPr>
        <a:xfrm>
          <a:off x="13843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10177</xdr:rowOff>
    </xdr:from>
    <xdr:ext cx="762000" cy="259045"/>
    <xdr:sp macro="" textlink="">
      <xdr:nvSpPr>
        <xdr:cNvPr id="338" name="テキスト ボックス 337"/>
        <xdr:cNvSpPr txBox="1"/>
      </xdr:nvSpPr>
      <xdr:spPr>
        <a:xfrm>
          <a:off x="13512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82550</xdr:rowOff>
    </xdr:from>
    <xdr:to>
      <xdr:col>19</xdr:col>
      <xdr:colOff>6350</xdr:colOff>
      <xdr:row>36</xdr:row>
      <xdr:rowOff>12700</xdr:rowOff>
    </xdr:to>
    <xdr:sp macro="" textlink="">
      <xdr:nvSpPr>
        <xdr:cNvPr id="339" name="円/楕円 338"/>
        <xdr:cNvSpPr/>
      </xdr:nvSpPr>
      <xdr:spPr>
        <a:xfrm>
          <a:off x="12954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22877</xdr:rowOff>
    </xdr:from>
    <xdr:ext cx="762000" cy="259045"/>
    <xdr:sp macro="" textlink="">
      <xdr:nvSpPr>
        <xdr:cNvPr id="340" name="テキスト ボックス 339"/>
        <xdr:cNvSpPr txBox="1"/>
      </xdr:nvSpPr>
      <xdr:spPr>
        <a:xfrm>
          <a:off x="12623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ＭＳ Ｐゴシック"/>
              <a:ea typeface="+mn-ea"/>
              <a:cs typeface="+mn-cs"/>
            </a:rPr>
            <a:t>　</a:t>
          </a:r>
          <a:r>
            <a:rPr kumimoji="1" lang="ja-JP" altLang="en-US" sz="1300">
              <a:solidFill>
                <a:schemeClr val="dk1"/>
              </a:solidFill>
              <a:latin typeface="+mn-ea"/>
              <a:ea typeface="+mn-ea"/>
              <a:cs typeface="+mn-cs"/>
            </a:rPr>
            <a:t>類似団体平均を</a:t>
          </a:r>
          <a:r>
            <a:rPr kumimoji="1" lang="en-US" altLang="ja-JP" sz="1300">
              <a:solidFill>
                <a:schemeClr val="dk1"/>
              </a:solidFill>
              <a:latin typeface="+mn-ea"/>
              <a:ea typeface="+mn-ea"/>
              <a:cs typeface="+mn-cs"/>
            </a:rPr>
            <a:t>6.0</a:t>
          </a:r>
          <a:r>
            <a:rPr kumimoji="1" lang="ja-JP" altLang="en-US" sz="1300">
              <a:solidFill>
                <a:schemeClr val="dk1"/>
              </a:solidFill>
              <a:latin typeface="+mn-ea"/>
              <a:ea typeface="+mn-ea"/>
              <a:cs typeface="+mn-cs"/>
            </a:rPr>
            <a:t>ポイント上回っており、順位も下位に位置している。今後も過去の大型プロジェクト事業分の起債償還や合併特例債の償還が続く一方で、宮崎市中期財政計画</a:t>
          </a:r>
          <a:r>
            <a:rPr kumimoji="1" lang="ja-JP" altLang="en-US" sz="1300">
              <a:solidFill>
                <a:schemeClr val="dk1"/>
              </a:solidFill>
              <a:latin typeface="+mn-lt"/>
              <a:ea typeface="+mn-ea"/>
              <a:cs typeface="+mn-cs"/>
            </a:rPr>
            <a:t>（期間：Ｈ</a:t>
          </a:r>
          <a:r>
            <a:rPr kumimoji="1" lang="en-US" altLang="ja-JP" sz="1300">
              <a:solidFill>
                <a:schemeClr val="dk1"/>
              </a:solidFill>
              <a:latin typeface="+mj-ea"/>
              <a:ea typeface="+mj-ea"/>
              <a:cs typeface="+mn-cs"/>
            </a:rPr>
            <a:t>27</a:t>
          </a:r>
          <a:r>
            <a:rPr kumimoji="1" lang="ja-JP" altLang="en-US" sz="1300">
              <a:solidFill>
                <a:schemeClr val="dk1"/>
              </a:solidFill>
              <a:latin typeface="+mn-lt"/>
              <a:ea typeface="+mn-ea"/>
              <a:cs typeface="+mn-cs"/>
            </a:rPr>
            <a:t>～Ｈ</a:t>
          </a:r>
          <a:r>
            <a:rPr kumimoji="1" lang="en-US" altLang="ja-JP" sz="1300">
              <a:solidFill>
                <a:schemeClr val="dk1"/>
              </a:solidFill>
              <a:latin typeface="+mj-ea"/>
              <a:ea typeface="+mj-ea"/>
              <a:cs typeface="+mn-cs"/>
            </a:rPr>
            <a:t>29</a:t>
          </a:r>
          <a:r>
            <a:rPr kumimoji="1" lang="ja-JP" altLang="en-US" sz="1300">
              <a:solidFill>
                <a:schemeClr val="dk1"/>
              </a:solidFill>
              <a:latin typeface="+mn-lt"/>
              <a:ea typeface="+mn-ea"/>
              <a:cs typeface="+mn-cs"/>
            </a:rPr>
            <a:t>）</a:t>
          </a:r>
          <a:r>
            <a:rPr kumimoji="1" lang="ja-JP" altLang="en-US" sz="1300">
              <a:solidFill>
                <a:schemeClr val="dk1"/>
              </a:solidFill>
              <a:latin typeface="+mn-ea"/>
              <a:ea typeface="+mn-ea"/>
              <a:cs typeface="+mn-cs"/>
            </a:rPr>
            <a:t>に基づき</a:t>
          </a:r>
          <a:r>
            <a:rPr kumimoji="1" lang="ja-JP" altLang="en-US" sz="1300">
              <a:solidFill>
                <a:schemeClr val="dk1"/>
              </a:solidFill>
              <a:latin typeface="+mn-lt"/>
              <a:ea typeface="+mn-ea"/>
              <a:cs typeface="+mn-cs"/>
            </a:rPr>
            <a:t>市全体として地方債の償還と起債の抑制を図り、市債残高の圧縮に努める。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142239</xdr:rowOff>
    </xdr:from>
    <xdr:to>
      <xdr:col>7</xdr:col>
      <xdr:colOff>15875</xdr:colOff>
      <xdr:row>81</xdr:row>
      <xdr:rowOff>31750</xdr:rowOff>
    </xdr:to>
    <xdr:cxnSp macro="">
      <xdr:nvCxnSpPr>
        <xdr:cNvPr id="373" name="直線コネクタ 372"/>
        <xdr:cNvCxnSpPr/>
      </xdr:nvCxnSpPr>
      <xdr:spPr>
        <a:xfrm flipV="1">
          <a:off x="3987800" y="138582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165116</xdr:rowOff>
    </xdr:from>
    <xdr:ext cx="762000" cy="259045"/>
    <xdr:sp macro="" textlink="">
      <xdr:nvSpPr>
        <xdr:cNvPr id="374" name="公債費平均値テキスト"/>
        <xdr:cNvSpPr txBox="1"/>
      </xdr:nvSpPr>
      <xdr:spPr>
        <a:xfrm>
          <a:off x="4914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8889</xdr:rowOff>
    </xdr:from>
    <xdr:to>
      <xdr:col>5</xdr:col>
      <xdr:colOff>549275</xdr:colOff>
      <xdr:row>81</xdr:row>
      <xdr:rowOff>31750</xdr:rowOff>
    </xdr:to>
    <xdr:cxnSp macro="">
      <xdr:nvCxnSpPr>
        <xdr:cNvPr id="376" name="直線コネクタ 375"/>
        <xdr:cNvCxnSpPr/>
      </xdr:nvCxnSpPr>
      <xdr:spPr>
        <a:xfrm>
          <a:off x="3098800" y="13896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8" name="テキスト ボックス 377"/>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8889</xdr:rowOff>
    </xdr:from>
    <xdr:to>
      <xdr:col>4</xdr:col>
      <xdr:colOff>346075</xdr:colOff>
      <xdr:row>81</xdr:row>
      <xdr:rowOff>146050</xdr:rowOff>
    </xdr:to>
    <xdr:cxnSp macro="">
      <xdr:nvCxnSpPr>
        <xdr:cNvPr id="379" name="直線コネクタ 378"/>
        <xdr:cNvCxnSpPr/>
      </xdr:nvCxnSpPr>
      <xdr:spPr>
        <a:xfrm flipV="1">
          <a:off x="2209800" y="138963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24147</xdr:rowOff>
    </xdr:from>
    <xdr:ext cx="762000" cy="259045"/>
    <xdr:sp macro="" textlink="">
      <xdr:nvSpPr>
        <xdr:cNvPr id="381" name="テキスト ボックス 380"/>
        <xdr:cNvSpPr txBox="1"/>
      </xdr:nvSpPr>
      <xdr:spPr>
        <a:xfrm>
          <a:off x="2717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69850</xdr:rowOff>
    </xdr:from>
    <xdr:to>
      <xdr:col>3</xdr:col>
      <xdr:colOff>142875</xdr:colOff>
      <xdr:row>81</xdr:row>
      <xdr:rowOff>146050</xdr:rowOff>
    </xdr:to>
    <xdr:cxnSp macro="">
      <xdr:nvCxnSpPr>
        <xdr:cNvPr id="382" name="直線コネクタ 381"/>
        <xdr:cNvCxnSpPr/>
      </xdr:nvCxnSpPr>
      <xdr:spPr>
        <a:xfrm>
          <a:off x="1320800" y="1395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47007</xdr:rowOff>
    </xdr:from>
    <xdr:ext cx="762000" cy="259045"/>
    <xdr:sp macro="" textlink="">
      <xdr:nvSpPr>
        <xdr:cNvPr id="384" name="テキスト ボックス 383"/>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69866</xdr:rowOff>
    </xdr:from>
    <xdr:ext cx="762000" cy="259045"/>
    <xdr:sp macro="" textlink="">
      <xdr:nvSpPr>
        <xdr:cNvPr id="386" name="テキスト ボックス 385"/>
        <xdr:cNvSpPr txBox="1"/>
      </xdr:nvSpPr>
      <xdr:spPr>
        <a:xfrm>
          <a:off x="939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91439</xdr:rowOff>
    </xdr:from>
    <xdr:to>
      <xdr:col>7</xdr:col>
      <xdr:colOff>66675</xdr:colOff>
      <xdr:row>81</xdr:row>
      <xdr:rowOff>21589</xdr:rowOff>
    </xdr:to>
    <xdr:sp macro="" textlink="">
      <xdr:nvSpPr>
        <xdr:cNvPr id="392" name="円/楕円 391"/>
        <xdr:cNvSpPr/>
      </xdr:nvSpPr>
      <xdr:spPr>
        <a:xfrm>
          <a:off x="47752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16</xdr:rowOff>
    </xdr:from>
    <xdr:ext cx="762000" cy="259045"/>
    <xdr:sp macro="" textlink="">
      <xdr:nvSpPr>
        <xdr:cNvPr id="393" name="公債費該当値テキスト"/>
        <xdr:cNvSpPr txBox="1"/>
      </xdr:nvSpPr>
      <xdr:spPr>
        <a:xfrm>
          <a:off x="4914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152400</xdr:rowOff>
    </xdr:from>
    <xdr:to>
      <xdr:col>5</xdr:col>
      <xdr:colOff>600075</xdr:colOff>
      <xdr:row>81</xdr:row>
      <xdr:rowOff>82550</xdr:rowOff>
    </xdr:to>
    <xdr:sp macro="" textlink="">
      <xdr:nvSpPr>
        <xdr:cNvPr id="394" name="円/楕円 393"/>
        <xdr:cNvSpPr/>
      </xdr:nvSpPr>
      <xdr:spPr>
        <a:xfrm>
          <a:off x="3937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67327</xdr:rowOff>
    </xdr:from>
    <xdr:ext cx="736600" cy="259045"/>
    <xdr:sp macro="" textlink="">
      <xdr:nvSpPr>
        <xdr:cNvPr id="395" name="テキスト ボックス 394"/>
        <xdr:cNvSpPr txBox="1"/>
      </xdr:nvSpPr>
      <xdr:spPr>
        <a:xfrm>
          <a:off x="3606800" y="1395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129539</xdr:rowOff>
    </xdr:from>
    <xdr:to>
      <xdr:col>4</xdr:col>
      <xdr:colOff>396875</xdr:colOff>
      <xdr:row>81</xdr:row>
      <xdr:rowOff>59689</xdr:rowOff>
    </xdr:to>
    <xdr:sp macro="" textlink="">
      <xdr:nvSpPr>
        <xdr:cNvPr id="396" name="円/楕円 395"/>
        <xdr:cNvSpPr/>
      </xdr:nvSpPr>
      <xdr:spPr>
        <a:xfrm>
          <a:off x="3048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44466</xdr:rowOff>
    </xdr:from>
    <xdr:ext cx="762000" cy="259045"/>
    <xdr:sp macro="" textlink="">
      <xdr:nvSpPr>
        <xdr:cNvPr id="397" name="テキスト ボックス 396"/>
        <xdr:cNvSpPr txBox="1"/>
      </xdr:nvSpPr>
      <xdr:spPr>
        <a:xfrm>
          <a:off x="2717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95250</xdr:rowOff>
    </xdr:from>
    <xdr:to>
      <xdr:col>3</xdr:col>
      <xdr:colOff>193675</xdr:colOff>
      <xdr:row>82</xdr:row>
      <xdr:rowOff>25400</xdr:rowOff>
    </xdr:to>
    <xdr:sp macro="" textlink="">
      <xdr:nvSpPr>
        <xdr:cNvPr id="398" name="円/楕円 397"/>
        <xdr:cNvSpPr/>
      </xdr:nvSpPr>
      <xdr:spPr>
        <a:xfrm>
          <a:off x="2159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10177</xdr:rowOff>
    </xdr:from>
    <xdr:ext cx="762000" cy="259045"/>
    <xdr:sp macro="" textlink="">
      <xdr:nvSpPr>
        <xdr:cNvPr id="399" name="テキスト ボックス 398"/>
        <xdr:cNvSpPr txBox="1"/>
      </xdr:nvSpPr>
      <xdr:spPr>
        <a:xfrm>
          <a:off x="1828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19050</xdr:rowOff>
    </xdr:from>
    <xdr:to>
      <xdr:col>1</xdr:col>
      <xdr:colOff>676275</xdr:colOff>
      <xdr:row>81</xdr:row>
      <xdr:rowOff>120650</xdr:rowOff>
    </xdr:to>
    <xdr:sp macro="" textlink="">
      <xdr:nvSpPr>
        <xdr:cNvPr id="400" name="円/楕円 399"/>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105427</xdr:rowOff>
    </xdr:from>
    <xdr:ext cx="762000" cy="259045"/>
    <xdr:sp macro="" textlink="">
      <xdr:nvSpPr>
        <xdr:cNvPr id="401" name="テキスト ボックス 400"/>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ＭＳ Ｐゴシック"/>
              <a:ea typeface="+mn-ea"/>
              <a:cs typeface="+mn-cs"/>
            </a:rPr>
            <a:t>　</a:t>
          </a:r>
          <a:r>
            <a:rPr kumimoji="1" lang="ja-JP" altLang="en-US" sz="1300">
              <a:solidFill>
                <a:schemeClr val="dk1"/>
              </a:solidFill>
              <a:latin typeface="+mn-lt"/>
              <a:ea typeface="+mn-ea"/>
              <a:cs typeface="+mn-cs"/>
            </a:rPr>
            <a:t>類似団体平均を</a:t>
          </a:r>
          <a:r>
            <a:rPr kumimoji="1" lang="en-US" altLang="ja-JP" sz="1300">
              <a:solidFill>
                <a:schemeClr val="dk1"/>
              </a:solidFill>
              <a:latin typeface="+mj-ea"/>
              <a:ea typeface="+mj-ea"/>
              <a:cs typeface="+mn-cs"/>
            </a:rPr>
            <a:t>4.7</a:t>
          </a:r>
          <a:r>
            <a:rPr kumimoji="1" lang="ja-JP" altLang="en-US" sz="1300">
              <a:solidFill>
                <a:schemeClr val="dk1"/>
              </a:solidFill>
              <a:latin typeface="+mn-lt"/>
              <a:ea typeface="+mn-ea"/>
              <a:cs typeface="+mn-cs"/>
            </a:rPr>
            <a:t>ポイント下回っており、順位も上位に位置している。主な要因としては、「人件費」、「補助費等」、「その他」において類似団体平均を大きく下回ったことによる。今後とも、歳出の徹底的な見直しを推進するとともに、歳入確保対策や企業誘致を積極的に推進し、税収を確保することなどにより、財政基盤の充実・強化に努め、財政健全化を図っていく。</a:t>
          </a:r>
          <a:endParaRPr lang="ja-JP" sz="1300"/>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168911</xdr:rowOff>
    </xdr:from>
    <xdr:to>
      <xdr:col>24</xdr:col>
      <xdr:colOff>31750</xdr:colOff>
      <xdr:row>77</xdr:row>
      <xdr:rowOff>92711</xdr:rowOff>
    </xdr:to>
    <xdr:cxnSp macro="">
      <xdr:nvCxnSpPr>
        <xdr:cNvPr id="434" name="直線コネクタ 433"/>
        <xdr:cNvCxnSpPr/>
      </xdr:nvCxnSpPr>
      <xdr:spPr>
        <a:xfrm flipV="1">
          <a:off x="15671800" y="1319911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35"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111761</xdr:rowOff>
    </xdr:from>
    <xdr:to>
      <xdr:col>22</xdr:col>
      <xdr:colOff>565150</xdr:colOff>
      <xdr:row>77</xdr:row>
      <xdr:rowOff>92711</xdr:rowOff>
    </xdr:to>
    <xdr:cxnSp macro="">
      <xdr:nvCxnSpPr>
        <xdr:cNvPr id="437" name="直線コネクタ 436"/>
        <xdr:cNvCxnSpPr/>
      </xdr:nvCxnSpPr>
      <xdr:spPr>
        <a:xfrm>
          <a:off x="14782800" y="131419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39" name="テキスト ボックス 438"/>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111761</xdr:rowOff>
    </xdr:from>
    <xdr:to>
      <xdr:col>21</xdr:col>
      <xdr:colOff>361950</xdr:colOff>
      <xdr:row>76</xdr:row>
      <xdr:rowOff>165100</xdr:rowOff>
    </xdr:to>
    <xdr:cxnSp macro="">
      <xdr:nvCxnSpPr>
        <xdr:cNvPr id="440" name="直線コネクタ 439"/>
        <xdr:cNvCxnSpPr/>
      </xdr:nvCxnSpPr>
      <xdr:spPr>
        <a:xfrm flipV="1">
          <a:off x="13893800" y="131419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42" name="テキスト ボックス 441"/>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85089</xdr:rowOff>
    </xdr:from>
    <xdr:to>
      <xdr:col>20</xdr:col>
      <xdr:colOff>158750</xdr:colOff>
      <xdr:row>76</xdr:row>
      <xdr:rowOff>165100</xdr:rowOff>
    </xdr:to>
    <xdr:cxnSp macro="">
      <xdr:nvCxnSpPr>
        <xdr:cNvPr id="443" name="直線コネクタ 442"/>
        <xdr:cNvCxnSpPr/>
      </xdr:nvCxnSpPr>
      <xdr:spPr>
        <a:xfrm>
          <a:off x="13004800" y="131152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5" name="テキスト ボックス 444"/>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7" name="テキスト ボックス 446"/>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118111</xdr:rowOff>
    </xdr:from>
    <xdr:to>
      <xdr:col>24</xdr:col>
      <xdr:colOff>82550</xdr:colOff>
      <xdr:row>77</xdr:row>
      <xdr:rowOff>48261</xdr:rowOff>
    </xdr:to>
    <xdr:sp macro="" textlink="">
      <xdr:nvSpPr>
        <xdr:cNvPr id="453" name="円/楕円 452"/>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134638</xdr:rowOff>
    </xdr:from>
    <xdr:ext cx="762000" cy="259045"/>
    <xdr:sp macro="" textlink="">
      <xdr:nvSpPr>
        <xdr:cNvPr id="454" name="公債費以外該当値テキスト"/>
        <xdr:cNvSpPr txBox="1"/>
      </xdr:nvSpPr>
      <xdr:spPr>
        <a:xfrm>
          <a:off x="165989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55" name="円/楕円 454"/>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56" name="テキスト ボックス 455"/>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60961</xdr:rowOff>
    </xdr:from>
    <xdr:to>
      <xdr:col>21</xdr:col>
      <xdr:colOff>412750</xdr:colOff>
      <xdr:row>76</xdr:row>
      <xdr:rowOff>162561</xdr:rowOff>
    </xdr:to>
    <xdr:sp macro="" textlink="">
      <xdr:nvSpPr>
        <xdr:cNvPr id="457" name="円/楕円 456"/>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1287</xdr:rowOff>
    </xdr:from>
    <xdr:ext cx="762000" cy="259045"/>
    <xdr:sp macro="" textlink="">
      <xdr:nvSpPr>
        <xdr:cNvPr id="458" name="テキスト ボックス 457"/>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114300</xdr:rowOff>
    </xdr:from>
    <xdr:to>
      <xdr:col>20</xdr:col>
      <xdr:colOff>209550</xdr:colOff>
      <xdr:row>77</xdr:row>
      <xdr:rowOff>44450</xdr:rowOff>
    </xdr:to>
    <xdr:sp macro="" textlink="">
      <xdr:nvSpPr>
        <xdr:cNvPr id="459" name="円/楕円 458"/>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54627</xdr:rowOff>
    </xdr:from>
    <xdr:ext cx="762000" cy="259045"/>
    <xdr:sp macro="" textlink="">
      <xdr:nvSpPr>
        <xdr:cNvPr id="460" name="テキスト ボックス 459"/>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61" name="円/楕円 460"/>
        <xdr:cNvSpPr/>
      </xdr:nvSpPr>
      <xdr:spPr>
        <a:xfrm>
          <a:off x="12954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62" name="テキスト ボックス 461"/>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宮崎県宮崎市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95712</xdr:rowOff>
    </xdr:from>
    <xdr:to>
      <xdr:col>4</xdr:col>
      <xdr:colOff>1117600</xdr:colOff>
      <xdr:row>19</xdr:row>
      <xdr:rowOff>108514</xdr:rowOff>
    </xdr:to>
    <xdr:cxnSp macro="">
      <xdr:nvCxnSpPr>
        <xdr:cNvPr id="48" name="直線コネクタ 47"/>
        <xdr:cNvCxnSpPr/>
      </xdr:nvCxnSpPr>
      <xdr:spPr bwMode="auto">
        <a:xfrm flipV="1">
          <a:off x="5003800" y="3400887"/>
          <a:ext cx="6477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162526</xdr:rowOff>
    </xdr:from>
    <xdr:ext cx="762000" cy="259045"/>
    <xdr:sp macro="" textlink="">
      <xdr:nvSpPr>
        <xdr:cNvPr id="49" name="人口1人当たり決算額の推移平均値テキスト130"/>
        <xdr:cNvSpPr txBox="1"/>
      </xdr:nvSpPr>
      <xdr:spPr>
        <a:xfrm>
          <a:off x="5740400" y="278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108514</xdr:rowOff>
    </xdr:from>
    <xdr:to>
      <xdr:col>4</xdr:col>
      <xdr:colOff>469900</xdr:colOff>
      <xdr:row>20</xdr:row>
      <xdr:rowOff>35773</xdr:rowOff>
    </xdr:to>
    <xdr:cxnSp macro="">
      <xdr:nvCxnSpPr>
        <xdr:cNvPr id="51" name="直線コネクタ 50"/>
        <xdr:cNvCxnSpPr/>
      </xdr:nvCxnSpPr>
      <xdr:spPr bwMode="auto">
        <a:xfrm flipV="1">
          <a:off x="4305300" y="3413689"/>
          <a:ext cx="698500" cy="98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103243</xdr:rowOff>
    </xdr:from>
    <xdr:ext cx="736600" cy="259045"/>
    <xdr:sp macro="" textlink="">
      <xdr:nvSpPr>
        <xdr:cNvPr id="53" name="テキスト ボックス 52"/>
        <xdr:cNvSpPr txBox="1"/>
      </xdr:nvSpPr>
      <xdr:spPr>
        <a:xfrm>
          <a:off x="4622800" y="272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85242</xdr:rowOff>
    </xdr:from>
    <xdr:to>
      <xdr:col>3</xdr:col>
      <xdr:colOff>904875</xdr:colOff>
      <xdr:row>20</xdr:row>
      <xdr:rowOff>35773</xdr:rowOff>
    </xdr:to>
    <xdr:cxnSp macro="">
      <xdr:nvCxnSpPr>
        <xdr:cNvPr id="54" name="直線コネクタ 53"/>
        <xdr:cNvCxnSpPr/>
      </xdr:nvCxnSpPr>
      <xdr:spPr bwMode="auto">
        <a:xfrm>
          <a:off x="3606800" y="3390417"/>
          <a:ext cx="698500" cy="121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11208</xdr:rowOff>
    </xdr:from>
    <xdr:ext cx="762000" cy="259045"/>
    <xdr:sp macro="" textlink="">
      <xdr:nvSpPr>
        <xdr:cNvPr id="56" name="テキスト ボックス 55"/>
        <xdr:cNvSpPr txBox="1"/>
      </xdr:nvSpPr>
      <xdr:spPr>
        <a:xfrm>
          <a:off x="3924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24846</xdr:rowOff>
    </xdr:from>
    <xdr:to>
      <xdr:col>3</xdr:col>
      <xdr:colOff>206375</xdr:colOff>
      <xdr:row>19</xdr:row>
      <xdr:rowOff>85242</xdr:rowOff>
    </xdr:to>
    <xdr:cxnSp macro="">
      <xdr:nvCxnSpPr>
        <xdr:cNvPr id="57" name="直線コネクタ 56"/>
        <xdr:cNvCxnSpPr/>
      </xdr:nvCxnSpPr>
      <xdr:spPr bwMode="auto">
        <a:xfrm>
          <a:off x="2908300" y="3330021"/>
          <a:ext cx="698500" cy="60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96476</xdr:rowOff>
    </xdr:from>
    <xdr:ext cx="762000" cy="259045"/>
    <xdr:sp macro="" textlink="">
      <xdr:nvSpPr>
        <xdr:cNvPr id="59" name="テキスト ボックス 58"/>
        <xdr:cNvSpPr txBox="1"/>
      </xdr:nvSpPr>
      <xdr:spPr>
        <a:xfrm>
          <a:off x="32258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2750</xdr:rowOff>
    </xdr:from>
    <xdr:ext cx="762000" cy="259045"/>
    <xdr:sp macro="" textlink="">
      <xdr:nvSpPr>
        <xdr:cNvPr id="61" name="テキスト ボックス 60"/>
        <xdr:cNvSpPr txBox="1"/>
      </xdr:nvSpPr>
      <xdr:spPr>
        <a:xfrm>
          <a:off x="25273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44912</xdr:rowOff>
    </xdr:from>
    <xdr:to>
      <xdr:col>5</xdr:col>
      <xdr:colOff>34925</xdr:colOff>
      <xdr:row>19</xdr:row>
      <xdr:rowOff>146512</xdr:rowOff>
    </xdr:to>
    <xdr:sp macro="" textlink="">
      <xdr:nvSpPr>
        <xdr:cNvPr id="67" name="円/楕円 66"/>
        <xdr:cNvSpPr/>
      </xdr:nvSpPr>
      <xdr:spPr bwMode="auto">
        <a:xfrm>
          <a:off x="5600700" y="3350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124939</xdr:rowOff>
    </xdr:from>
    <xdr:ext cx="762000" cy="259045"/>
    <xdr:sp macro="" textlink="">
      <xdr:nvSpPr>
        <xdr:cNvPr id="68" name="人口1人当たり決算額の推移該当値テキスト130"/>
        <xdr:cNvSpPr txBox="1"/>
      </xdr:nvSpPr>
      <xdr:spPr>
        <a:xfrm>
          <a:off x="5740400" y="325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51,726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57714</xdr:rowOff>
    </xdr:from>
    <xdr:to>
      <xdr:col>4</xdr:col>
      <xdr:colOff>520700</xdr:colOff>
      <xdr:row>19</xdr:row>
      <xdr:rowOff>159314</xdr:rowOff>
    </xdr:to>
    <xdr:sp macro="" textlink="">
      <xdr:nvSpPr>
        <xdr:cNvPr id="69" name="円/楕円 68"/>
        <xdr:cNvSpPr/>
      </xdr:nvSpPr>
      <xdr:spPr bwMode="auto">
        <a:xfrm>
          <a:off x="4953000" y="336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144091</xdr:rowOff>
    </xdr:from>
    <xdr:ext cx="736600" cy="259045"/>
    <xdr:sp macro="" textlink="">
      <xdr:nvSpPr>
        <xdr:cNvPr id="70" name="テキスト ボックス 69"/>
        <xdr:cNvSpPr txBox="1"/>
      </xdr:nvSpPr>
      <xdr:spPr>
        <a:xfrm>
          <a:off x="4622800" y="3449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51,446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156423</xdr:rowOff>
    </xdr:from>
    <xdr:to>
      <xdr:col>3</xdr:col>
      <xdr:colOff>955675</xdr:colOff>
      <xdr:row>20</xdr:row>
      <xdr:rowOff>86573</xdr:rowOff>
    </xdr:to>
    <xdr:sp macro="" textlink="">
      <xdr:nvSpPr>
        <xdr:cNvPr id="71" name="円/楕円 70"/>
        <xdr:cNvSpPr/>
      </xdr:nvSpPr>
      <xdr:spPr bwMode="auto">
        <a:xfrm>
          <a:off x="4254500" y="3461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71350</xdr:rowOff>
    </xdr:from>
    <xdr:ext cx="762000" cy="259045"/>
    <xdr:sp macro="" textlink="">
      <xdr:nvSpPr>
        <xdr:cNvPr id="72" name="テキスト ボックス 71"/>
        <xdr:cNvSpPr txBox="1"/>
      </xdr:nvSpPr>
      <xdr:spPr>
        <a:xfrm>
          <a:off x="3924300" y="354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49,287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34442</xdr:rowOff>
    </xdr:from>
    <xdr:to>
      <xdr:col>3</xdr:col>
      <xdr:colOff>257175</xdr:colOff>
      <xdr:row>19</xdr:row>
      <xdr:rowOff>136042</xdr:rowOff>
    </xdr:to>
    <xdr:sp macro="" textlink="">
      <xdr:nvSpPr>
        <xdr:cNvPr id="73" name="円/楕円 72"/>
        <xdr:cNvSpPr/>
      </xdr:nvSpPr>
      <xdr:spPr bwMode="auto">
        <a:xfrm>
          <a:off x="3556000" y="3339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120819</xdr:rowOff>
    </xdr:from>
    <xdr:ext cx="762000" cy="259045"/>
    <xdr:sp macro="" textlink="">
      <xdr:nvSpPr>
        <xdr:cNvPr id="74" name="テキスト ボックス 73"/>
        <xdr:cNvSpPr txBox="1"/>
      </xdr:nvSpPr>
      <xdr:spPr>
        <a:xfrm>
          <a:off x="3225800" y="342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51,955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145496</xdr:rowOff>
    </xdr:from>
    <xdr:to>
      <xdr:col>2</xdr:col>
      <xdr:colOff>692150</xdr:colOff>
      <xdr:row>19</xdr:row>
      <xdr:rowOff>75646</xdr:rowOff>
    </xdr:to>
    <xdr:sp macro="" textlink="">
      <xdr:nvSpPr>
        <xdr:cNvPr id="75" name="円/楕円 74"/>
        <xdr:cNvSpPr/>
      </xdr:nvSpPr>
      <xdr:spPr bwMode="auto">
        <a:xfrm>
          <a:off x="2857500" y="327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60423</xdr:rowOff>
    </xdr:from>
    <xdr:ext cx="762000" cy="259045"/>
    <xdr:sp macro="" textlink="">
      <xdr:nvSpPr>
        <xdr:cNvPr id="76" name="テキスト ボックス 75"/>
        <xdr:cNvSpPr txBox="1"/>
      </xdr:nvSpPr>
      <xdr:spPr>
        <a:xfrm>
          <a:off x="2527300" y="336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119319</xdr:rowOff>
    </xdr:from>
    <xdr:to>
      <xdr:col>4</xdr:col>
      <xdr:colOff>1117600</xdr:colOff>
      <xdr:row>35</xdr:row>
      <xdr:rowOff>181452</xdr:rowOff>
    </xdr:to>
    <xdr:cxnSp macro="">
      <xdr:nvCxnSpPr>
        <xdr:cNvPr id="108" name="直線コネクタ 107"/>
        <xdr:cNvCxnSpPr/>
      </xdr:nvCxnSpPr>
      <xdr:spPr bwMode="auto">
        <a:xfrm>
          <a:off x="5003800" y="6729669"/>
          <a:ext cx="647700" cy="62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243867</xdr:rowOff>
    </xdr:from>
    <xdr:ext cx="762000" cy="259045"/>
    <xdr:sp macro="" textlink="">
      <xdr:nvSpPr>
        <xdr:cNvPr id="109" name="人口1人当たり決算額の推移平均値テキスト445"/>
        <xdr:cNvSpPr txBox="1"/>
      </xdr:nvSpPr>
      <xdr:spPr>
        <a:xfrm>
          <a:off x="5740400" y="6854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112461</xdr:rowOff>
    </xdr:from>
    <xdr:to>
      <xdr:col>4</xdr:col>
      <xdr:colOff>469900</xdr:colOff>
      <xdr:row>35</xdr:row>
      <xdr:rowOff>119319</xdr:rowOff>
    </xdr:to>
    <xdr:cxnSp macro="">
      <xdr:nvCxnSpPr>
        <xdr:cNvPr id="111" name="直線コネクタ 110"/>
        <xdr:cNvCxnSpPr/>
      </xdr:nvCxnSpPr>
      <xdr:spPr bwMode="auto">
        <a:xfrm>
          <a:off x="4305300" y="6722811"/>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10878</xdr:rowOff>
    </xdr:from>
    <xdr:ext cx="736600" cy="259045"/>
    <xdr:sp macro="" textlink="">
      <xdr:nvSpPr>
        <xdr:cNvPr id="113" name="テキスト ボックス 112"/>
        <xdr:cNvSpPr txBox="1"/>
      </xdr:nvSpPr>
      <xdr:spPr>
        <a:xfrm>
          <a:off x="4622800" y="696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46533</xdr:rowOff>
    </xdr:from>
    <xdr:to>
      <xdr:col>3</xdr:col>
      <xdr:colOff>904875</xdr:colOff>
      <xdr:row>35</xdr:row>
      <xdr:rowOff>112461</xdr:rowOff>
    </xdr:to>
    <xdr:cxnSp macro="">
      <xdr:nvCxnSpPr>
        <xdr:cNvPr id="114" name="直線コネクタ 113"/>
        <xdr:cNvCxnSpPr/>
      </xdr:nvCxnSpPr>
      <xdr:spPr bwMode="auto">
        <a:xfrm>
          <a:off x="3606800" y="6656883"/>
          <a:ext cx="698500" cy="65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280443</xdr:rowOff>
    </xdr:from>
    <xdr:ext cx="762000" cy="259045"/>
    <xdr:sp macro="" textlink="">
      <xdr:nvSpPr>
        <xdr:cNvPr id="116" name="テキスト ボックス 115"/>
        <xdr:cNvSpPr txBox="1"/>
      </xdr:nvSpPr>
      <xdr:spPr>
        <a:xfrm>
          <a:off x="39243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218303</xdr:rowOff>
    </xdr:from>
    <xdr:to>
      <xdr:col>3</xdr:col>
      <xdr:colOff>206375</xdr:colOff>
      <xdr:row>35</xdr:row>
      <xdr:rowOff>46533</xdr:rowOff>
    </xdr:to>
    <xdr:cxnSp macro="">
      <xdr:nvCxnSpPr>
        <xdr:cNvPr id="117" name="直線コネクタ 116"/>
        <xdr:cNvCxnSpPr/>
      </xdr:nvCxnSpPr>
      <xdr:spPr bwMode="auto">
        <a:xfrm>
          <a:off x="2908300" y="6485753"/>
          <a:ext cx="698500" cy="171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245925</xdr:rowOff>
    </xdr:from>
    <xdr:ext cx="762000" cy="259045"/>
    <xdr:sp macro="" textlink="">
      <xdr:nvSpPr>
        <xdr:cNvPr id="119" name="テキスト ボックス 118"/>
        <xdr:cNvSpPr txBox="1"/>
      </xdr:nvSpPr>
      <xdr:spPr>
        <a:xfrm>
          <a:off x="32258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162257</xdr:rowOff>
    </xdr:from>
    <xdr:ext cx="762000" cy="259045"/>
    <xdr:sp macro="" textlink="">
      <xdr:nvSpPr>
        <xdr:cNvPr id="121" name="テキスト ボックス 120"/>
        <xdr:cNvSpPr txBox="1"/>
      </xdr:nvSpPr>
      <xdr:spPr>
        <a:xfrm>
          <a:off x="2527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130652</xdr:rowOff>
    </xdr:from>
    <xdr:to>
      <xdr:col>5</xdr:col>
      <xdr:colOff>34925</xdr:colOff>
      <xdr:row>35</xdr:row>
      <xdr:rowOff>232252</xdr:rowOff>
    </xdr:to>
    <xdr:sp macro="" textlink="">
      <xdr:nvSpPr>
        <xdr:cNvPr id="127" name="円/楕円 126"/>
        <xdr:cNvSpPr/>
      </xdr:nvSpPr>
      <xdr:spPr bwMode="auto">
        <a:xfrm>
          <a:off x="5600700" y="6741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318629</xdr:rowOff>
    </xdr:from>
    <xdr:ext cx="762000" cy="259045"/>
    <xdr:sp macro="" textlink="">
      <xdr:nvSpPr>
        <xdr:cNvPr id="128" name="人口1人当たり決算額の推移該当値テキスト445"/>
        <xdr:cNvSpPr txBox="1"/>
      </xdr:nvSpPr>
      <xdr:spPr>
        <a:xfrm>
          <a:off x="5740400" y="658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15,059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68519</xdr:rowOff>
    </xdr:from>
    <xdr:to>
      <xdr:col>4</xdr:col>
      <xdr:colOff>520700</xdr:colOff>
      <xdr:row>35</xdr:row>
      <xdr:rowOff>170119</xdr:rowOff>
    </xdr:to>
    <xdr:sp macro="" textlink="">
      <xdr:nvSpPr>
        <xdr:cNvPr id="129" name="円/楕円 128"/>
        <xdr:cNvSpPr/>
      </xdr:nvSpPr>
      <xdr:spPr bwMode="auto">
        <a:xfrm>
          <a:off x="4953000" y="667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180296</xdr:rowOff>
    </xdr:from>
    <xdr:ext cx="736600" cy="259045"/>
    <xdr:sp macro="" textlink="">
      <xdr:nvSpPr>
        <xdr:cNvPr id="130" name="テキスト ボックス 129"/>
        <xdr:cNvSpPr txBox="1"/>
      </xdr:nvSpPr>
      <xdr:spPr>
        <a:xfrm>
          <a:off x="4622800" y="644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61661</xdr:rowOff>
    </xdr:from>
    <xdr:to>
      <xdr:col>3</xdr:col>
      <xdr:colOff>955675</xdr:colOff>
      <xdr:row>35</xdr:row>
      <xdr:rowOff>163261</xdr:rowOff>
    </xdr:to>
    <xdr:sp macro="" textlink="">
      <xdr:nvSpPr>
        <xdr:cNvPr id="131" name="円/楕円 130"/>
        <xdr:cNvSpPr/>
      </xdr:nvSpPr>
      <xdr:spPr bwMode="auto">
        <a:xfrm>
          <a:off x="4254500" y="6672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173438</xdr:rowOff>
    </xdr:from>
    <xdr:ext cx="762000" cy="259045"/>
    <xdr:sp macro="" textlink="">
      <xdr:nvSpPr>
        <xdr:cNvPr id="132" name="テキスト ボックス 131"/>
        <xdr:cNvSpPr txBox="1"/>
      </xdr:nvSpPr>
      <xdr:spPr>
        <a:xfrm>
          <a:off x="3924300" y="644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16,568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338633</xdr:rowOff>
    </xdr:from>
    <xdr:to>
      <xdr:col>3</xdr:col>
      <xdr:colOff>257175</xdr:colOff>
      <xdr:row>35</xdr:row>
      <xdr:rowOff>97333</xdr:rowOff>
    </xdr:to>
    <xdr:sp macro="" textlink="">
      <xdr:nvSpPr>
        <xdr:cNvPr id="133" name="円/楕円 132"/>
        <xdr:cNvSpPr/>
      </xdr:nvSpPr>
      <xdr:spPr bwMode="auto">
        <a:xfrm>
          <a:off x="3556000" y="6606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107510</xdr:rowOff>
    </xdr:from>
    <xdr:ext cx="762000" cy="259045"/>
    <xdr:sp macro="" textlink="">
      <xdr:nvSpPr>
        <xdr:cNvPr id="134" name="テキスト ボックス 133"/>
        <xdr:cNvSpPr txBox="1"/>
      </xdr:nvSpPr>
      <xdr:spPr>
        <a:xfrm>
          <a:off x="3225800" y="637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167503</xdr:rowOff>
    </xdr:from>
    <xdr:to>
      <xdr:col>2</xdr:col>
      <xdr:colOff>692150</xdr:colOff>
      <xdr:row>34</xdr:row>
      <xdr:rowOff>269103</xdr:rowOff>
    </xdr:to>
    <xdr:sp macro="" textlink="">
      <xdr:nvSpPr>
        <xdr:cNvPr id="135" name="円/楕円 134"/>
        <xdr:cNvSpPr/>
      </xdr:nvSpPr>
      <xdr:spPr bwMode="auto">
        <a:xfrm>
          <a:off x="2857500" y="6434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279280</xdr:rowOff>
    </xdr:from>
    <xdr:ext cx="762000" cy="259045"/>
    <xdr:sp macro="" textlink="">
      <xdr:nvSpPr>
        <xdr:cNvPr id="136" name="テキスト ボックス 135"/>
        <xdr:cNvSpPr txBox="1"/>
      </xdr:nvSpPr>
      <xdr:spPr>
        <a:xfrm>
          <a:off x="2527300" y="620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宮崎県宮崎市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405,681
404,056
643.67
163,762,836
159,980,507
3,379,438
90,161,720
193,964,238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70206</xdr:rowOff>
    </xdr:from>
    <xdr:to>
      <xdr:col>6</xdr:col>
      <xdr:colOff>511175</xdr:colOff>
      <xdr:row>36</xdr:row>
      <xdr:rowOff>93942</xdr:rowOff>
    </xdr:to>
    <xdr:cxnSp macro="">
      <xdr:nvCxnSpPr>
        <xdr:cNvPr id="61" name="直線コネクタ 60"/>
        <xdr:cNvCxnSpPr/>
      </xdr:nvCxnSpPr>
      <xdr:spPr>
        <a:xfrm flipV="1">
          <a:off x="3797300" y="6242406"/>
          <a:ext cx="8382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18661</xdr:rowOff>
    </xdr:from>
    <xdr:ext cx="534377" cy="259045"/>
    <xdr:sp macro="" textlink="">
      <xdr:nvSpPr>
        <xdr:cNvPr id="62" name="人件費平均値テキスト"/>
        <xdr:cNvSpPr txBox="1"/>
      </xdr:nvSpPr>
      <xdr:spPr>
        <a:xfrm>
          <a:off x="4686300" y="584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93942</xdr:rowOff>
    </xdr:from>
    <xdr:to>
      <xdr:col>5</xdr:col>
      <xdr:colOff>358775</xdr:colOff>
      <xdr:row>37</xdr:row>
      <xdr:rowOff>7493</xdr:rowOff>
    </xdr:to>
    <xdr:cxnSp macro="">
      <xdr:nvCxnSpPr>
        <xdr:cNvPr id="64" name="直線コネクタ 63"/>
        <xdr:cNvCxnSpPr/>
      </xdr:nvCxnSpPr>
      <xdr:spPr>
        <a:xfrm flipV="1">
          <a:off x="2908300" y="6266142"/>
          <a:ext cx="889000" cy="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123740</xdr:rowOff>
    </xdr:from>
    <xdr:ext cx="534377" cy="259045"/>
    <xdr:sp macro="" textlink="">
      <xdr:nvSpPr>
        <xdr:cNvPr id="66" name="テキスト ボックス 65"/>
        <xdr:cNvSpPr txBox="1"/>
      </xdr:nvSpPr>
      <xdr:spPr>
        <a:xfrm>
          <a:off x="3530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24143</xdr:rowOff>
    </xdr:from>
    <xdr:to>
      <xdr:col>4</xdr:col>
      <xdr:colOff>155575</xdr:colOff>
      <xdr:row>37</xdr:row>
      <xdr:rowOff>7493</xdr:rowOff>
    </xdr:to>
    <xdr:cxnSp macro="">
      <xdr:nvCxnSpPr>
        <xdr:cNvPr id="67" name="直線コネクタ 66"/>
        <xdr:cNvCxnSpPr/>
      </xdr:nvCxnSpPr>
      <xdr:spPr>
        <a:xfrm>
          <a:off x="2019300" y="6196343"/>
          <a:ext cx="889000" cy="15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147019</xdr:rowOff>
    </xdr:from>
    <xdr:ext cx="534377" cy="259045"/>
    <xdr:sp macro="" textlink="">
      <xdr:nvSpPr>
        <xdr:cNvPr id="69" name="テキスト ボックス 68"/>
        <xdr:cNvSpPr txBox="1"/>
      </xdr:nvSpPr>
      <xdr:spPr>
        <a:xfrm>
          <a:off x="2641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23876</xdr:rowOff>
    </xdr:from>
    <xdr:to>
      <xdr:col>2</xdr:col>
      <xdr:colOff>638175</xdr:colOff>
      <xdr:row>36</xdr:row>
      <xdr:rowOff>24143</xdr:rowOff>
    </xdr:to>
    <xdr:cxnSp macro="">
      <xdr:nvCxnSpPr>
        <xdr:cNvPr id="70" name="直線コネクタ 69"/>
        <xdr:cNvCxnSpPr/>
      </xdr:nvCxnSpPr>
      <xdr:spPr>
        <a:xfrm>
          <a:off x="1130300" y="619607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46778</xdr:rowOff>
    </xdr:from>
    <xdr:ext cx="534377" cy="259045"/>
    <xdr:sp macro="" textlink="">
      <xdr:nvSpPr>
        <xdr:cNvPr id="72" name="テキスト ボックス 71"/>
        <xdr:cNvSpPr txBox="1"/>
      </xdr:nvSpPr>
      <xdr:spPr>
        <a:xfrm>
          <a:off x="1752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128312</xdr:rowOff>
    </xdr:from>
    <xdr:ext cx="534377" cy="259045"/>
    <xdr:sp macro="" textlink="">
      <xdr:nvSpPr>
        <xdr:cNvPr id="74" name="テキスト ボックス 73"/>
        <xdr:cNvSpPr txBox="1"/>
      </xdr:nvSpPr>
      <xdr:spPr>
        <a:xfrm>
          <a:off x="863111" y="56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19406</xdr:rowOff>
    </xdr:from>
    <xdr:to>
      <xdr:col>6</xdr:col>
      <xdr:colOff>561975</xdr:colOff>
      <xdr:row>36</xdr:row>
      <xdr:rowOff>121006</xdr:rowOff>
    </xdr:to>
    <xdr:sp macro="" textlink="">
      <xdr:nvSpPr>
        <xdr:cNvPr id="80" name="円/楕円 79"/>
        <xdr:cNvSpPr/>
      </xdr:nvSpPr>
      <xdr:spPr>
        <a:xfrm>
          <a:off x="45847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169283</xdr:rowOff>
    </xdr:from>
    <xdr:ext cx="534377" cy="259045"/>
    <xdr:sp macro="" textlink="">
      <xdr:nvSpPr>
        <xdr:cNvPr id="81" name="人件費該当値テキスト"/>
        <xdr:cNvSpPr txBox="1"/>
      </xdr:nvSpPr>
      <xdr:spPr>
        <a:xfrm>
          <a:off x="4686300" y="61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52,824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43142</xdr:rowOff>
    </xdr:from>
    <xdr:to>
      <xdr:col>5</xdr:col>
      <xdr:colOff>409575</xdr:colOff>
      <xdr:row>36</xdr:row>
      <xdr:rowOff>144742</xdr:rowOff>
    </xdr:to>
    <xdr:sp macro="" textlink="">
      <xdr:nvSpPr>
        <xdr:cNvPr id="82" name="円/楕円 81"/>
        <xdr:cNvSpPr/>
      </xdr:nvSpPr>
      <xdr:spPr>
        <a:xfrm>
          <a:off x="3746500" y="62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135869</xdr:rowOff>
    </xdr:from>
    <xdr:ext cx="534377" cy="259045"/>
    <xdr:sp macro="" textlink="">
      <xdr:nvSpPr>
        <xdr:cNvPr id="83" name="テキスト ボックス 82"/>
        <xdr:cNvSpPr txBox="1"/>
      </xdr:nvSpPr>
      <xdr:spPr>
        <a:xfrm>
          <a:off x="3530111" y="630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128143</xdr:rowOff>
    </xdr:from>
    <xdr:to>
      <xdr:col>4</xdr:col>
      <xdr:colOff>206375</xdr:colOff>
      <xdr:row>37</xdr:row>
      <xdr:rowOff>58293</xdr:rowOff>
    </xdr:to>
    <xdr:sp macro="" textlink="">
      <xdr:nvSpPr>
        <xdr:cNvPr id="84" name="円/楕円 83"/>
        <xdr:cNvSpPr/>
      </xdr:nvSpPr>
      <xdr:spPr>
        <a:xfrm>
          <a:off x="2857500" y="63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49420</xdr:rowOff>
    </xdr:from>
    <xdr:ext cx="534377" cy="259045"/>
    <xdr:sp macro="" textlink="">
      <xdr:nvSpPr>
        <xdr:cNvPr id="85" name="テキスト ボックス 84"/>
        <xdr:cNvSpPr txBox="1"/>
      </xdr:nvSpPr>
      <xdr:spPr>
        <a:xfrm>
          <a:off x="2641111" y="63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144793</xdr:rowOff>
    </xdr:from>
    <xdr:to>
      <xdr:col>3</xdr:col>
      <xdr:colOff>3175</xdr:colOff>
      <xdr:row>36</xdr:row>
      <xdr:rowOff>74943</xdr:rowOff>
    </xdr:to>
    <xdr:sp macro="" textlink="">
      <xdr:nvSpPr>
        <xdr:cNvPr id="86" name="円/楕円 85"/>
        <xdr:cNvSpPr/>
      </xdr:nvSpPr>
      <xdr:spPr>
        <a:xfrm>
          <a:off x="1968500" y="614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66070</xdr:rowOff>
    </xdr:from>
    <xdr:ext cx="534377" cy="259045"/>
    <xdr:sp macro="" textlink="">
      <xdr:nvSpPr>
        <xdr:cNvPr id="87" name="テキスト ボックス 86"/>
        <xdr:cNvSpPr txBox="1"/>
      </xdr:nvSpPr>
      <xdr:spPr>
        <a:xfrm>
          <a:off x="1752111" y="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54,033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144526</xdr:rowOff>
    </xdr:from>
    <xdr:to>
      <xdr:col>1</xdr:col>
      <xdr:colOff>485775</xdr:colOff>
      <xdr:row>36</xdr:row>
      <xdr:rowOff>74676</xdr:rowOff>
    </xdr:to>
    <xdr:sp macro="" textlink="">
      <xdr:nvSpPr>
        <xdr:cNvPr id="88" name="円/楕円 87"/>
        <xdr:cNvSpPr/>
      </xdr:nvSpPr>
      <xdr:spPr>
        <a:xfrm>
          <a:off x="10795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65803</xdr:rowOff>
    </xdr:from>
    <xdr:ext cx="534377" cy="259045"/>
    <xdr:sp macro="" textlink="">
      <xdr:nvSpPr>
        <xdr:cNvPr id="89" name="テキスト ボックス 88"/>
        <xdr:cNvSpPr txBox="1"/>
      </xdr:nvSpPr>
      <xdr:spPr>
        <a:xfrm>
          <a:off x="863111" y="62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150038</xdr:rowOff>
    </xdr:from>
    <xdr:to>
      <xdr:col>6</xdr:col>
      <xdr:colOff>511175</xdr:colOff>
      <xdr:row>57</xdr:row>
      <xdr:rowOff>168173</xdr:rowOff>
    </xdr:to>
    <xdr:cxnSp macro="">
      <xdr:nvCxnSpPr>
        <xdr:cNvPr id="119" name="直線コネクタ 118"/>
        <xdr:cNvCxnSpPr/>
      </xdr:nvCxnSpPr>
      <xdr:spPr>
        <a:xfrm flipV="1">
          <a:off x="3797300" y="9922688"/>
          <a:ext cx="8382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91927</xdr:rowOff>
    </xdr:from>
    <xdr:ext cx="534377" cy="259045"/>
    <xdr:sp macro="" textlink="">
      <xdr:nvSpPr>
        <xdr:cNvPr id="120" name="物件費平均値テキスト"/>
        <xdr:cNvSpPr txBox="1"/>
      </xdr:nvSpPr>
      <xdr:spPr>
        <a:xfrm>
          <a:off x="4686300" y="986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168173</xdr:rowOff>
    </xdr:from>
    <xdr:to>
      <xdr:col>5</xdr:col>
      <xdr:colOff>358775</xdr:colOff>
      <xdr:row>58</xdr:row>
      <xdr:rowOff>17869</xdr:rowOff>
    </xdr:to>
    <xdr:cxnSp macro="">
      <xdr:nvCxnSpPr>
        <xdr:cNvPr id="122" name="直線コネクタ 121"/>
        <xdr:cNvCxnSpPr/>
      </xdr:nvCxnSpPr>
      <xdr:spPr>
        <a:xfrm flipV="1">
          <a:off x="2908300" y="9940823"/>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17869</xdr:rowOff>
    </xdr:from>
    <xdr:to>
      <xdr:col>4</xdr:col>
      <xdr:colOff>155575</xdr:colOff>
      <xdr:row>58</xdr:row>
      <xdr:rowOff>31064</xdr:rowOff>
    </xdr:to>
    <xdr:cxnSp macro="">
      <xdr:nvCxnSpPr>
        <xdr:cNvPr id="125" name="直線コネクタ 124"/>
        <xdr:cNvCxnSpPr/>
      </xdr:nvCxnSpPr>
      <xdr:spPr>
        <a:xfrm flipV="1">
          <a:off x="2019300" y="9961969"/>
          <a:ext cx="8890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73372</xdr:rowOff>
    </xdr:from>
    <xdr:ext cx="534377" cy="259045"/>
    <xdr:sp macro="" textlink="">
      <xdr:nvSpPr>
        <xdr:cNvPr id="127" name="テキスト ボックス 126"/>
        <xdr:cNvSpPr txBox="1"/>
      </xdr:nvSpPr>
      <xdr:spPr>
        <a:xfrm>
          <a:off x="2641111"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2794</xdr:rowOff>
    </xdr:from>
    <xdr:to>
      <xdr:col>2</xdr:col>
      <xdr:colOff>638175</xdr:colOff>
      <xdr:row>58</xdr:row>
      <xdr:rowOff>31064</xdr:rowOff>
    </xdr:to>
    <xdr:cxnSp macro="">
      <xdr:nvCxnSpPr>
        <xdr:cNvPr id="128" name="直線コネクタ 127"/>
        <xdr:cNvCxnSpPr/>
      </xdr:nvCxnSpPr>
      <xdr:spPr>
        <a:xfrm>
          <a:off x="1130300" y="9946894"/>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83011</xdr:rowOff>
    </xdr:from>
    <xdr:ext cx="534377" cy="259045"/>
    <xdr:sp macro="" textlink="">
      <xdr:nvSpPr>
        <xdr:cNvPr id="130" name="テキスト ボックス 129"/>
        <xdr:cNvSpPr txBox="1"/>
      </xdr:nvSpPr>
      <xdr:spPr>
        <a:xfrm>
          <a:off x="1752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84193</xdr:rowOff>
    </xdr:from>
    <xdr:ext cx="534377" cy="259045"/>
    <xdr:sp macro="" textlink="">
      <xdr:nvSpPr>
        <xdr:cNvPr id="132" name="テキスト ボックス 131"/>
        <xdr:cNvSpPr txBox="1"/>
      </xdr:nvSpPr>
      <xdr:spPr>
        <a:xfrm>
          <a:off x="863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99238</xdr:rowOff>
    </xdr:from>
    <xdr:to>
      <xdr:col>6</xdr:col>
      <xdr:colOff>561975</xdr:colOff>
      <xdr:row>58</xdr:row>
      <xdr:rowOff>29388</xdr:rowOff>
    </xdr:to>
    <xdr:sp macro="" textlink="">
      <xdr:nvSpPr>
        <xdr:cNvPr id="138" name="円/楕円 137"/>
        <xdr:cNvSpPr/>
      </xdr:nvSpPr>
      <xdr:spPr>
        <a:xfrm>
          <a:off x="4584700" y="98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122115</xdr:rowOff>
    </xdr:from>
    <xdr:ext cx="534377" cy="259045"/>
    <xdr:sp macro="" textlink="">
      <xdr:nvSpPr>
        <xdr:cNvPr id="139" name="物件費該当値テキスト"/>
        <xdr:cNvSpPr txBox="1"/>
      </xdr:nvSpPr>
      <xdr:spPr>
        <a:xfrm>
          <a:off x="4686300" y="972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117373</xdr:rowOff>
    </xdr:from>
    <xdr:to>
      <xdr:col>5</xdr:col>
      <xdr:colOff>409575</xdr:colOff>
      <xdr:row>58</xdr:row>
      <xdr:rowOff>47523</xdr:rowOff>
    </xdr:to>
    <xdr:sp macro="" textlink="">
      <xdr:nvSpPr>
        <xdr:cNvPr id="140" name="円/楕円 139"/>
        <xdr:cNvSpPr/>
      </xdr:nvSpPr>
      <xdr:spPr>
        <a:xfrm>
          <a:off x="3746500" y="989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38650</xdr:rowOff>
    </xdr:from>
    <xdr:ext cx="534377" cy="259045"/>
    <xdr:sp macro="" textlink="">
      <xdr:nvSpPr>
        <xdr:cNvPr id="141" name="テキスト ボックス 140"/>
        <xdr:cNvSpPr txBox="1"/>
      </xdr:nvSpPr>
      <xdr:spPr>
        <a:xfrm>
          <a:off x="3530111" y="998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138519</xdr:rowOff>
    </xdr:from>
    <xdr:to>
      <xdr:col>4</xdr:col>
      <xdr:colOff>206375</xdr:colOff>
      <xdr:row>58</xdr:row>
      <xdr:rowOff>68669</xdr:rowOff>
    </xdr:to>
    <xdr:sp macro="" textlink="">
      <xdr:nvSpPr>
        <xdr:cNvPr id="142" name="円/楕円 141"/>
        <xdr:cNvSpPr/>
      </xdr:nvSpPr>
      <xdr:spPr>
        <a:xfrm>
          <a:off x="2857500" y="99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85196</xdr:rowOff>
    </xdr:from>
    <xdr:ext cx="534377" cy="259045"/>
    <xdr:sp macro="" textlink="">
      <xdr:nvSpPr>
        <xdr:cNvPr id="143" name="テキスト ボックス 142"/>
        <xdr:cNvSpPr txBox="1"/>
      </xdr:nvSpPr>
      <xdr:spPr>
        <a:xfrm>
          <a:off x="2641111" y="968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151714</xdr:rowOff>
    </xdr:from>
    <xdr:to>
      <xdr:col>3</xdr:col>
      <xdr:colOff>3175</xdr:colOff>
      <xdr:row>58</xdr:row>
      <xdr:rowOff>81864</xdr:rowOff>
    </xdr:to>
    <xdr:sp macro="" textlink="">
      <xdr:nvSpPr>
        <xdr:cNvPr id="144" name="円/楕円 143"/>
        <xdr:cNvSpPr/>
      </xdr:nvSpPr>
      <xdr:spPr>
        <a:xfrm>
          <a:off x="1968500" y="99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98391</xdr:rowOff>
    </xdr:from>
    <xdr:ext cx="534377" cy="259045"/>
    <xdr:sp macro="" textlink="">
      <xdr:nvSpPr>
        <xdr:cNvPr id="145" name="テキスト ボックス 144"/>
        <xdr:cNvSpPr txBox="1"/>
      </xdr:nvSpPr>
      <xdr:spPr>
        <a:xfrm>
          <a:off x="1752111" y="969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123444</xdr:rowOff>
    </xdr:from>
    <xdr:to>
      <xdr:col>1</xdr:col>
      <xdr:colOff>485775</xdr:colOff>
      <xdr:row>58</xdr:row>
      <xdr:rowOff>53594</xdr:rowOff>
    </xdr:to>
    <xdr:sp macro="" textlink="">
      <xdr:nvSpPr>
        <xdr:cNvPr id="146" name="円/楕円 145"/>
        <xdr:cNvSpPr/>
      </xdr:nvSpPr>
      <xdr:spPr>
        <a:xfrm>
          <a:off x="1079500" y="98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70121</xdr:rowOff>
    </xdr:from>
    <xdr:ext cx="534377" cy="259045"/>
    <xdr:sp macro="" textlink="">
      <xdr:nvSpPr>
        <xdr:cNvPr id="147" name="テキスト ボックス 146"/>
        <xdr:cNvSpPr txBox="1"/>
      </xdr:nvSpPr>
      <xdr:spPr>
        <a:xfrm>
          <a:off x="863111" y="96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86233</xdr:rowOff>
    </xdr:from>
    <xdr:to>
      <xdr:col>6</xdr:col>
      <xdr:colOff>511175</xdr:colOff>
      <xdr:row>77</xdr:row>
      <xdr:rowOff>97410</xdr:rowOff>
    </xdr:to>
    <xdr:cxnSp macro="">
      <xdr:nvCxnSpPr>
        <xdr:cNvPr id="176" name="直線コネクタ 175"/>
        <xdr:cNvCxnSpPr/>
      </xdr:nvCxnSpPr>
      <xdr:spPr>
        <a:xfrm>
          <a:off x="3797300" y="13287883"/>
          <a:ext cx="838200" cy="1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77597</xdr:rowOff>
    </xdr:from>
    <xdr:to>
      <xdr:col>5</xdr:col>
      <xdr:colOff>358775</xdr:colOff>
      <xdr:row>77</xdr:row>
      <xdr:rowOff>86233</xdr:rowOff>
    </xdr:to>
    <xdr:cxnSp macro="">
      <xdr:nvCxnSpPr>
        <xdr:cNvPr id="179" name="直線コネクタ 178"/>
        <xdr:cNvCxnSpPr/>
      </xdr:nvCxnSpPr>
      <xdr:spPr>
        <a:xfrm>
          <a:off x="2908300" y="13279247"/>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77597</xdr:rowOff>
    </xdr:from>
    <xdr:to>
      <xdr:col>4</xdr:col>
      <xdr:colOff>155575</xdr:colOff>
      <xdr:row>77</xdr:row>
      <xdr:rowOff>86106</xdr:rowOff>
    </xdr:to>
    <xdr:cxnSp macro="">
      <xdr:nvCxnSpPr>
        <xdr:cNvPr id="182" name="直線コネクタ 181"/>
        <xdr:cNvCxnSpPr/>
      </xdr:nvCxnSpPr>
      <xdr:spPr>
        <a:xfrm flipV="1">
          <a:off x="2019300" y="13279247"/>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86106</xdr:rowOff>
    </xdr:from>
    <xdr:to>
      <xdr:col>2</xdr:col>
      <xdr:colOff>638175</xdr:colOff>
      <xdr:row>77</xdr:row>
      <xdr:rowOff>105538</xdr:rowOff>
    </xdr:to>
    <xdr:cxnSp macro="">
      <xdr:nvCxnSpPr>
        <xdr:cNvPr id="185" name="直線コネクタ 184"/>
        <xdr:cNvCxnSpPr/>
      </xdr:nvCxnSpPr>
      <xdr:spPr>
        <a:xfrm flipV="1">
          <a:off x="1130300" y="13287756"/>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88917</xdr:rowOff>
    </xdr:from>
    <xdr:ext cx="469744" cy="259045"/>
    <xdr:sp macro="" textlink="">
      <xdr:nvSpPr>
        <xdr:cNvPr id="187" name="テキスト ボックス 186"/>
        <xdr:cNvSpPr txBox="1"/>
      </xdr:nvSpPr>
      <xdr:spPr>
        <a:xfrm>
          <a:off x="1784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110253</xdr:rowOff>
    </xdr:from>
    <xdr:ext cx="469744" cy="259045"/>
    <xdr:sp macro="" textlink="">
      <xdr:nvSpPr>
        <xdr:cNvPr id="189" name="テキスト ボックス 188"/>
        <xdr:cNvSpPr txBox="1"/>
      </xdr:nvSpPr>
      <xdr:spPr>
        <a:xfrm>
          <a:off x="895427" y="127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46610</xdr:rowOff>
    </xdr:from>
    <xdr:to>
      <xdr:col>6</xdr:col>
      <xdr:colOff>561975</xdr:colOff>
      <xdr:row>77</xdr:row>
      <xdr:rowOff>148210</xdr:rowOff>
    </xdr:to>
    <xdr:sp macro="" textlink="">
      <xdr:nvSpPr>
        <xdr:cNvPr id="195" name="円/楕円 194"/>
        <xdr:cNvSpPr/>
      </xdr:nvSpPr>
      <xdr:spPr>
        <a:xfrm>
          <a:off x="4584700" y="132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25037</xdr:rowOff>
    </xdr:from>
    <xdr:ext cx="469744" cy="259045"/>
    <xdr:sp macro="" textlink="">
      <xdr:nvSpPr>
        <xdr:cNvPr id="196" name="維持補修費該当値テキスト"/>
        <xdr:cNvSpPr txBox="1"/>
      </xdr:nvSpPr>
      <xdr:spPr>
        <a:xfrm>
          <a:off x="4686300" y="132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35433</xdr:rowOff>
    </xdr:from>
    <xdr:to>
      <xdr:col>5</xdr:col>
      <xdr:colOff>409575</xdr:colOff>
      <xdr:row>77</xdr:row>
      <xdr:rowOff>137033</xdr:rowOff>
    </xdr:to>
    <xdr:sp macro="" textlink="">
      <xdr:nvSpPr>
        <xdr:cNvPr id="197" name="円/楕円 196"/>
        <xdr:cNvSpPr/>
      </xdr:nvSpPr>
      <xdr:spPr>
        <a:xfrm>
          <a:off x="3746500" y="1323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128160</xdr:rowOff>
    </xdr:from>
    <xdr:ext cx="469744" cy="259045"/>
    <xdr:sp macro="" textlink="">
      <xdr:nvSpPr>
        <xdr:cNvPr id="198" name="テキスト ボックス 197"/>
        <xdr:cNvSpPr txBox="1"/>
      </xdr:nvSpPr>
      <xdr:spPr>
        <a:xfrm>
          <a:off x="3562427" y="1332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26797</xdr:rowOff>
    </xdr:from>
    <xdr:to>
      <xdr:col>4</xdr:col>
      <xdr:colOff>206375</xdr:colOff>
      <xdr:row>77</xdr:row>
      <xdr:rowOff>128397</xdr:rowOff>
    </xdr:to>
    <xdr:sp macro="" textlink="">
      <xdr:nvSpPr>
        <xdr:cNvPr id="199" name="円/楕円 198"/>
        <xdr:cNvSpPr/>
      </xdr:nvSpPr>
      <xdr:spPr>
        <a:xfrm>
          <a:off x="2857500" y="132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119524</xdr:rowOff>
    </xdr:from>
    <xdr:ext cx="469744" cy="259045"/>
    <xdr:sp macro="" textlink="">
      <xdr:nvSpPr>
        <xdr:cNvPr id="200" name="テキスト ボックス 199"/>
        <xdr:cNvSpPr txBox="1"/>
      </xdr:nvSpPr>
      <xdr:spPr>
        <a:xfrm>
          <a:off x="2673427" y="1332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35306</xdr:rowOff>
    </xdr:from>
    <xdr:to>
      <xdr:col>3</xdr:col>
      <xdr:colOff>3175</xdr:colOff>
      <xdr:row>77</xdr:row>
      <xdr:rowOff>136906</xdr:rowOff>
    </xdr:to>
    <xdr:sp macro="" textlink="">
      <xdr:nvSpPr>
        <xdr:cNvPr id="201" name="円/楕円 200"/>
        <xdr:cNvSpPr/>
      </xdr:nvSpPr>
      <xdr:spPr>
        <a:xfrm>
          <a:off x="1968500" y="132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128033</xdr:rowOff>
    </xdr:from>
    <xdr:ext cx="469744" cy="259045"/>
    <xdr:sp macro="" textlink="">
      <xdr:nvSpPr>
        <xdr:cNvPr id="202" name="テキスト ボックス 201"/>
        <xdr:cNvSpPr txBox="1"/>
      </xdr:nvSpPr>
      <xdr:spPr>
        <a:xfrm>
          <a:off x="1784427" y="1332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54738</xdr:rowOff>
    </xdr:from>
    <xdr:to>
      <xdr:col>1</xdr:col>
      <xdr:colOff>485775</xdr:colOff>
      <xdr:row>77</xdr:row>
      <xdr:rowOff>156338</xdr:rowOff>
    </xdr:to>
    <xdr:sp macro="" textlink="">
      <xdr:nvSpPr>
        <xdr:cNvPr id="203" name="円/楕円 202"/>
        <xdr:cNvSpPr/>
      </xdr:nvSpPr>
      <xdr:spPr>
        <a:xfrm>
          <a:off x="1079500" y="132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147465</xdr:rowOff>
    </xdr:from>
    <xdr:ext cx="469744" cy="259045"/>
    <xdr:sp macro="" textlink="">
      <xdr:nvSpPr>
        <xdr:cNvPr id="204" name="テキスト ボックス 203"/>
        <xdr:cNvSpPr txBox="1"/>
      </xdr:nvSpPr>
      <xdr:spPr>
        <a:xfrm>
          <a:off x="895427" y="1334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87807</xdr:rowOff>
    </xdr:from>
    <xdr:to>
      <xdr:col>6</xdr:col>
      <xdr:colOff>511175</xdr:colOff>
      <xdr:row>95</xdr:row>
      <xdr:rowOff>15202</xdr:rowOff>
    </xdr:to>
    <xdr:cxnSp macro="">
      <xdr:nvCxnSpPr>
        <xdr:cNvPr id="234" name="直線コネクタ 233"/>
        <xdr:cNvCxnSpPr/>
      </xdr:nvCxnSpPr>
      <xdr:spPr>
        <a:xfrm flipV="1">
          <a:off x="3797300" y="16204107"/>
          <a:ext cx="838200" cy="9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120159</xdr:rowOff>
    </xdr:from>
    <xdr:ext cx="599010" cy="259045"/>
    <xdr:sp macro="" textlink="">
      <xdr:nvSpPr>
        <xdr:cNvPr id="235" name="扶助費平均値テキスト"/>
        <xdr:cNvSpPr txBox="1"/>
      </xdr:nvSpPr>
      <xdr:spPr>
        <a:xfrm>
          <a:off x="4686300" y="16407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15202</xdr:rowOff>
    </xdr:from>
    <xdr:to>
      <xdr:col>5</xdr:col>
      <xdr:colOff>358775</xdr:colOff>
      <xdr:row>95</xdr:row>
      <xdr:rowOff>64008</xdr:rowOff>
    </xdr:to>
    <xdr:cxnSp macro="">
      <xdr:nvCxnSpPr>
        <xdr:cNvPr id="237" name="直線コネクタ 236"/>
        <xdr:cNvCxnSpPr/>
      </xdr:nvCxnSpPr>
      <xdr:spPr>
        <a:xfrm flipV="1">
          <a:off x="2908300" y="16302952"/>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100779</xdr:rowOff>
    </xdr:from>
    <xdr:ext cx="534377" cy="259045"/>
    <xdr:sp macro="" textlink="">
      <xdr:nvSpPr>
        <xdr:cNvPr id="239" name="テキスト ボックス 238"/>
        <xdr:cNvSpPr txBox="1"/>
      </xdr:nvSpPr>
      <xdr:spPr>
        <a:xfrm>
          <a:off x="3530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64008</xdr:rowOff>
    </xdr:from>
    <xdr:to>
      <xdr:col>4</xdr:col>
      <xdr:colOff>155575</xdr:colOff>
      <xdr:row>95</xdr:row>
      <xdr:rowOff>93814</xdr:rowOff>
    </xdr:to>
    <xdr:cxnSp macro="">
      <xdr:nvCxnSpPr>
        <xdr:cNvPr id="240" name="直線コネクタ 239"/>
        <xdr:cNvCxnSpPr/>
      </xdr:nvCxnSpPr>
      <xdr:spPr>
        <a:xfrm flipV="1">
          <a:off x="2019300" y="16351758"/>
          <a:ext cx="889000" cy="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170299</xdr:rowOff>
    </xdr:from>
    <xdr:ext cx="534377" cy="259045"/>
    <xdr:sp macro="" textlink="">
      <xdr:nvSpPr>
        <xdr:cNvPr id="242" name="テキスト ボックス 241"/>
        <xdr:cNvSpPr txBox="1"/>
      </xdr:nvSpPr>
      <xdr:spPr>
        <a:xfrm>
          <a:off x="2641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93814</xdr:rowOff>
    </xdr:from>
    <xdr:to>
      <xdr:col>2</xdr:col>
      <xdr:colOff>638175</xdr:colOff>
      <xdr:row>95</xdr:row>
      <xdr:rowOff>139928</xdr:rowOff>
    </xdr:to>
    <xdr:cxnSp macro="">
      <xdr:nvCxnSpPr>
        <xdr:cNvPr id="243" name="直線コネクタ 242"/>
        <xdr:cNvCxnSpPr/>
      </xdr:nvCxnSpPr>
      <xdr:spPr>
        <a:xfrm flipV="1">
          <a:off x="1130300" y="16381564"/>
          <a:ext cx="889000" cy="4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20680</xdr:rowOff>
    </xdr:from>
    <xdr:ext cx="534377" cy="259045"/>
    <xdr:sp macro="" textlink="">
      <xdr:nvSpPr>
        <xdr:cNvPr id="245" name="テキスト ボックス 244"/>
        <xdr:cNvSpPr txBox="1"/>
      </xdr:nvSpPr>
      <xdr:spPr>
        <a:xfrm>
          <a:off x="1752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15003</xdr:rowOff>
    </xdr:from>
    <xdr:ext cx="534377" cy="259045"/>
    <xdr:sp macro="" textlink="">
      <xdr:nvSpPr>
        <xdr:cNvPr id="247" name="テキスト ボックス 246"/>
        <xdr:cNvSpPr txBox="1"/>
      </xdr:nvSpPr>
      <xdr:spPr>
        <a:xfrm>
          <a:off x="863111" y="166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37007</xdr:rowOff>
    </xdr:from>
    <xdr:to>
      <xdr:col>6</xdr:col>
      <xdr:colOff>561975</xdr:colOff>
      <xdr:row>94</xdr:row>
      <xdr:rowOff>138607</xdr:rowOff>
    </xdr:to>
    <xdr:sp macro="" textlink="">
      <xdr:nvSpPr>
        <xdr:cNvPr id="253" name="円/楕円 252"/>
        <xdr:cNvSpPr/>
      </xdr:nvSpPr>
      <xdr:spPr>
        <a:xfrm>
          <a:off x="4584700" y="161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59884</xdr:rowOff>
    </xdr:from>
    <xdr:ext cx="599010" cy="259045"/>
    <xdr:sp macro="" textlink="">
      <xdr:nvSpPr>
        <xdr:cNvPr id="254" name="扶助費該当値テキスト"/>
        <xdr:cNvSpPr txBox="1"/>
      </xdr:nvSpPr>
      <xdr:spPr>
        <a:xfrm>
          <a:off x="4686300" y="1600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124,086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135852</xdr:rowOff>
    </xdr:from>
    <xdr:to>
      <xdr:col>5</xdr:col>
      <xdr:colOff>409575</xdr:colOff>
      <xdr:row>95</xdr:row>
      <xdr:rowOff>66002</xdr:rowOff>
    </xdr:to>
    <xdr:sp macro="" textlink="">
      <xdr:nvSpPr>
        <xdr:cNvPr id="255" name="円/楕円 254"/>
        <xdr:cNvSpPr/>
      </xdr:nvSpPr>
      <xdr:spPr>
        <a:xfrm>
          <a:off x="3746500" y="162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82529</xdr:rowOff>
    </xdr:from>
    <xdr:ext cx="599010" cy="259045"/>
    <xdr:sp macro="" textlink="">
      <xdr:nvSpPr>
        <xdr:cNvPr id="256" name="テキスト ボックス 255"/>
        <xdr:cNvSpPr txBox="1"/>
      </xdr:nvSpPr>
      <xdr:spPr>
        <a:xfrm>
          <a:off x="3497794" y="1602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13208</xdr:rowOff>
    </xdr:from>
    <xdr:to>
      <xdr:col>4</xdr:col>
      <xdr:colOff>206375</xdr:colOff>
      <xdr:row>95</xdr:row>
      <xdr:rowOff>114808</xdr:rowOff>
    </xdr:to>
    <xdr:sp macro="" textlink="">
      <xdr:nvSpPr>
        <xdr:cNvPr id="257" name="円/楕円 256"/>
        <xdr:cNvSpPr/>
      </xdr:nvSpPr>
      <xdr:spPr>
        <a:xfrm>
          <a:off x="2857500" y="163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131335</xdr:rowOff>
    </xdr:from>
    <xdr:ext cx="599010" cy="259045"/>
    <xdr:sp macro="" textlink="">
      <xdr:nvSpPr>
        <xdr:cNvPr id="258" name="テキスト ボックス 257"/>
        <xdr:cNvSpPr txBox="1"/>
      </xdr:nvSpPr>
      <xdr:spPr>
        <a:xfrm>
          <a:off x="2608794" y="1607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112,460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43014</xdr:rowOff>
    </xdr:from>
    <xdr:to>
      <xdr:col>3</xdr:col>
      <xdr:colOff>3175</xdr:colOff>
      <xdr:row>95</xdr:row>
      <xdr:rowOff>144614</xdr:rowOff>
    </xdr:to>
    <xdr:sp macro="" textlink="">
      <xdr:nvSpPr>
        <xdr:cNvPr id="259" name="円/楕円 258"/>
        <xdr:cNvSpPr/>
      </xdr:nvSpPr>
      <xdr:spPr>
        <a:xfrm>
          <a:off x="1968500" y="1633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161141</xdr:rowOff>
    </xdr:from>
    <xdr:ext cx="599010" cy="259045"/>
    <xdr:sp macro="" textlink="">
      <xdr:nvSpPr>
        <xdr:cNvPr id="260" name="テキスト ボックス 259"/>
        <xdr:cNvSpPr txBox="1"/>
      </xdr:nvSpPr>
      <xdr:spPr>
        <a:xfrm>
          <a:off x="1719794" y="1610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110,113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89128</xdr:rowOff>
    </xdr:from>
    <xdr:to>
      <xdr:col>1</xdr:col>
      <xdr:colOff>485775</xdr:colOff>
      <xdr:row>96</xdr:row>
      <xdr:rowOff>19278</xdr:rowOff>
    </xdr:to>
    <xdr:sp macro="" textlink="">
      <xdr:nvSpPr>
        <xdr:cNvPr id="261" name="円/楕円 260"/>
        <xdr:cNvSpPr/>
      </xdr:nvSpPr>
      <xdr:spPr>
        <a:xfrm>
          <a:off x="1079500" y="163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35805</xdr:rowOff>
    </xdr:from>
    <xdr:ext cx="599010" cy="259045"/>
    <xdr:sp macro="" textlink="">
      <xdr:nvSpPr>
        <xdr:cNvPr id="262" name="テキスト ボックス 261"/>
        <xdr:cNvSpPr txBox="1"/>
      </xdr:nvSpPr>
      <xdr:spPr>
        <a:xfrm>
          <a:off x="830794" y="1615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16523</xdr:rowOff>
    </xdr:from>
    <xdr:to>
      <xdr:col>15</xdr:col>
      <xdr:colOff>180975</xdr:colOff>
      <xdr:row>35</xdr:row>
      <xdr:rowOff>115392</xdr:rowOff>
    </xdr:to>
    <xdr:cxnSp macro="">
      <xdr:nvCxnSpPr>
        <xdr:cNvPr id="292" name="直線コネクタ 291"/>
        <xdr:cNvCxnSpPr/>
      </xdr:nvCxnSpPr>
      <xdr:spPr>
        <a:xfrm>
          <a:off x="9639300" y="6017273"/>
          <a:ext cx="838200" cy="9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16523</xdr:rowOff>
    </xdr:from>
    <xdr:to>
      <xdr:col>14</xdr:col>
      <xdr:colOff>28575</xdr:colOff>
      <xdr:row>36</xdr:row>
      <xdr:rowOff>25095</xdr:rowOff>
    </xdr:to>
    <xdr:cxnSp macro="">
      <xdr:nvCxnSpPr>
        <xdr:cNvPr id="295" name="直線コネクタ 294"/>
        <xdr:cNvCxnSpPr/>
      </xdr:nvCxnSpPr>
      <xdr:spPr>
        <a:xfrm flipV="1">
          <a:off x="8750300" y="6017273"/>
          <a:ext cx="889000" cy="18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64889</xdr:rowOff>
    </xdr:from>
    <xdr:ext cx="534377" cy="259045"/>
    <xdr:sp macro="" textlink="">
      <xdr:nvSpPr>
        <xdr:cNvPr id="297" name="テキスト ボックス 296"/>
        <xdr:cNvSpPr txBox="1"/>
      </xdr:nvSpPr>
      <xdr:spPr>
        <a:xfrm>
          <a:off x="9372111" y="60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141072</xdr:rowOff>
    </xdr:from>
    <xdr:to>
      <xdr:col>12</xdr:col>
      <xdr:colOff>511175</xdr:colOff>
      <xdr:row>36</xdr:row>
      <xdr:rowOff>25095</xdr:rowOff>
    </xdr:to>
    <xdr:cxnSp macro="">
      <xdr:nvCxnSpPr>
        <xdr:cNvPr id="298" name="直線コネクタ 297"/>
        <xdr:cNvCxnSpPr/>
      </xdr:nvCxnSpPr>
      <xdr:spPr>
        <a:xfrm>
          <a:off x="7861300" y="6141822"/>
          <a:ext cx="889000" cy="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113259</xdr:rowOff>
    </xdr:from>
    <xdr:to>
      <xdr:col>11</xdr:col>
      <xdr:colOff>307975</xdr:colOff>
      <xdr:row>35</xdr:row>
      <xdr:rowOff>141072</xdr:rowOff>
    </xdr:to>
    <xdr:cxnSp macro="">
      <xdr:nvCxnSpPr>
        <xdr:cNvPr id="301" name="直線コネクタ 300"/>
        <xdr:cNvCxnSpPr/>
      </xdr:nvCxnSpPr>
      <xdr:spPr>
        <a:xfrm>
          <a:off x="6972300" y="6114009"/>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159669</xdr:rowOff>
    </xdr:from>
    <xdr:ext cx="534377" cy="259045"/>
    <xdr:sp macro="" textlink="">
      <xdr:nvSpPr>
        <xdr:cNvPr id="305" name="テキスト ボックス 304"/>
        <xdr:cNvSpPr txBox="1"/>
      </xdr:nvSpPr>
      <xdr:spPr>
        <a:xfrm>
          <a:off x="6705111" y="58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64592</xdr:rowOff>
    </xdr:from>
    <xdr:to>
      <xdr:col>15</xdr:col>
      <xdr:colOff>231775</xdr:colOff>
      <xdr:row>35</xdr:row>
      <xdr:rowOff>166192</xdr:rowOff>
    </xdr:to>
    <xdr:sp macro="" textlink="">
      <xdr:nvSpPr>
        <xdr:cNvPr id="311" name="円/楕円 310"/>
        <xdr:cNvSpPr/>
      </xdr:nvSpPr>
      <xdr:spPr>
        <a:xfrm>
          <a:off x="10426700" y="606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43019</xdr:rowOff>
    </xdr:from>
    <xdr:ext cx="534377" cy="259045"/>
    <xdr:sp macro="" textlink="">
      <xdr:nvSpPr>
        <xdr:cNvPr id="312" name="補助費等該当値テキスト"/>
        <xdr:cNvSpPr txBox="1"/>
      </xdr:nvSpPr>
      <xdr:spPr>
        <a:xfrm>
          <a:off x="10528300" y="60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26,138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137173</xdr:rowOff>
    </xdr:from>
    <xdr:to>
      <xdr:col>14</xdr:col>
      <xdr:colOff>79375</xdr:colOff>
      <xdr:row>35</xdr:row>
      <xdr:rowOff>67323</xdr:rowOff>
    </xdr:to>
    <xdr:sp macro="" textlink="">
      <xdr:nvSpPr>
        <xdr:cNvPr id="313" name="円/楕円 312"/>
        <xdr:cNvSpPr/>
      </xdr:nvSpPr>
      <xdr:spPr>
        <a:xfrm>
          <a:off x="9588500" y="596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83850</xdr:rowOff>
    </xdr:from>
    <xdr:ext cx="534377" cy="259045"/>
    <xdr:sp macro="" textlink="">
      <xdr:nvSpPr>
        <xdr:cNvPr id="314" name="テキスト ボックス 313"/>
        <xdr:cNvSpPr txBox="1"/>
      </xdr:nvSpPr>
      <xdr:spPr>
        <a:xfrm>
          <a:off x="9372111" y="57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145745</xdr:rowOff>
    </xdr:from>
    <xdr:to>
      <xdr:col>12</xdr:col>
      <xdr:colOff>561975</xdr:colOff>
      <xdr:row>36</xdr:row>
      <xdr:rowOff>75895</xdr:rowOff>
    </xdr:to>
    <xdr:sp macro="" textlink="">
      <xdr:nvSpPr>
        <xdr:cNvPr id="315" name="円/楕円 314"/>
        <xdr:cNvSpPr/>
      </xdr:nvSpPr>
      <xdr:spPr>
        <a:xfrm>
          <a:off x="8699500" y="61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67022</xdr:rowOff>
    </xdr:from>
    <xdr:ext cx="534377" cy="259045"/>
    <xdr:sp macro="" textlink="">
      <xdr:nvSpPr>
        <xdr:cNvPr id="316" name="テキスト ボックス 315"/>
        <xdr:cNvSpPr txBox="1"/>
      </xdr:nvSpPr>
      <xdr:spPr>
        <a:xfrm>
          <a:off x="8483111" y="62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90272</xdr:rowOff>
    </xdr:from>
    <xdr:to>
      <xdr:col>11</xdr:col>
      <xdr:colOff>358775</xdr:colOff>
      <xdr:row>36</xdr:row>
      <xdr:rowOff>20422</xdr:rowOff>
    </xdr:to>
    <xdr:sp macro="" textlink="">
      <xdr:nvSpPr>
        <xdr:cNvPr id="317" name="円/楕円 316"/>
        <xdr:cNvSpPr/>
      </xdr:nvSpPr>
      <xdr:spPr>
        <a:xfrm>
          <a:off x="7810500" y="60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11549</xdr:rowOff>
    </xdr:from>
    <xdr:ext cx="534377" cy="259045"/>
    <xdr:sp macro="" textlink="">
      <xdr:nvSpPr>
        <xdr:cNvPr id="318" name="テキスト ボックス 317"/>
        <xdr:cNvSpPr txBox="1"/>
      </xdr:nvSpPr>
      <xdr:spPr>
        <a:xfrm>
          <a:off x="7594111" y="618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62459</xdr:rowOff>
    </xdr:from>
    <xdr:to>
      <xdr:col>10</xdr:col>
      <xdr:colOff>155575</xdr:colOff>
      <xdr:row>35</xdr:row>
      <xdr:rowOff>164059</xdr:rowOff>
    </xdr:to>
    <xdr:sp macro="" textlink="">
      <xdr:nvSpPr>
        <xdr:cNvPr id="319" name="円/楕円 318"/>
        <xdr:cNvSpPr/>
      </xdr:nvSpPr>
      <xdr:spPr>
        <a:xfrm>
          <a:off x="6921500" y="60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155186</xdr:rowOff>
    </xdr:from>
    <xdr:ext cx="534377" cy="259045"/>
    <xdr:sp macro="" textlink="">
      <xdr:nvSpPr>
        <xdr:cNvPr id="320" name="テキスト ボックス 319"/>
        <xdr:cNvSpPr txBox="1"/>
      </xdr:nvSpPr>
      <xdr:spPr>
        <a:xfrm>
          <a:off x="6705111" y="615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104806</xdr:rowOff>
    </xdr:from>
    <xdr:to>
      <xdr:col>15</xdr:col>
      <xdr:colOff>180975</xdr:colOff>
      <xdr:row>57</xdr:row>
      <xdr:rowOff>128711</xdr:rowOff>
    </xdr:to>
    <xdr:cxnSp macro="">
      <xdr:nvCxnSpPr>
        <xdr:cNvPr id="352" name="直線コネクタ 351"/>
        <xdr:cNvCxnSpPr/>
      </xdr:nvCxnSpPr>
      <xdr:spPr>
        <a:xfrm>
          <a:off x="9639300" y="9877456"/>
          <a:ext cx="8382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3"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70581</xdr:rowOff>
    </xdr:from>
    <xdr:to>
      <xdr:col>14</xdr:col>
      <xdr:colOff>28575</xdr:colOff>
      <xdr:row>57</xdr:row>
      <xdr:rowOff>104806</xdr:rowOff>
    </xdr:to>
    <xdr:cxnSp macro="">
      <xdr:nvCxnSpPr>
        <xdr:cNvPr id="355" name="直線コネクタ 354"/>
        <xdr:cNvCxnSpPr/>
      </xdr:nvCxnSpPr>
      <xdr:spPr>
        <a:xfrm>
          <a:off x="8750300" y="9843231"/>
          <a:ext cx="889000" cy="3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7" name="テキスト ボックス 356"/>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70581</xdr:rowOff>
    </xdr:from>
    <xdr:to>
      <xdr:col>12</xdr:col>
      <xdr:colOff>511175</xdr:colOff>
      <xdr:row>57</xdr:row>
      <xdr:rowOff>158821</xdr:rowOff>
    </xdr:to>
    <xdr:cxnSp macro="">
      <xdr:nvCxnSpPr>
        <xdr:cNvPr id="358" name="直線コネクタ 357"/>
        <xdr:cNvCxnSpPr/>
      </xdr:nvCxnSpPr>
      <xdr:spPr>
        <a:xfrm flipV="1">
          <a:off x="7861300" y="9843231"/>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135683</xdr:rowOff>
    </xdr:from>
    <xdr:to>
      <xdr:col>11</xdr:col>
      <xdr:colOff>307975</xdr:colOff>
      <xdr:row>57</xdr:row>
      <xdr:rowOff>158821</xdr:rowOff>
    </xdr:to>
    <xdr:cxnSp macro="">
      <xdr:nvCxnSpPr>
        <xdr:cNvPr id="361" name="直線コネクタ 360"/>
        <xdr:cNvCxnSpPr/>
      </xdr:nvCxnSpPr>
      <xdr:spPr>
        <a:xfrm>
          <a:off x="6972300" y="9908333"/>
          <a:ext cx="8890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3" name="テキスト ボックス 362"/>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119539</xdr:rowOff>
    </xdr:from>
    <xdr:ext cx="534377" cy="259045"/>
    <xdr:sp macro="" textlink="">
      <xdr:nvSpPr>
        <xdr:cNvPr id="365" name="テキスト ボックス 364"/>
        <xdr:cNvSpPr txBox="1"/>
      </xdr:nvSpPr>
      <xdr:spPr>
        <a:xfrm>
          <a:off x="6705111" y="954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77911</xdr:rowOff>
    </xdr:from>
    <xdr:to>
      <xdr:col>15</xdr:col>
      <xdr:colOff>231775</xdr:colOff>
      <xdr:row>58</xdr:row>
      <xdr:rowOff>8061</xdr:rowOff>
    </xdr:to>
    <xdr:sp macro="" textlink="">
      <xdr:nvSpPr>
        <xdr:cNvPr id="371" name="円/楕円 370"/>
        <xdr:cNvSpPr/>
      </xdr:nvSpPr>
      <xdr:spPr>
        <a:xfrm>
          <a:off x="10426700" y="98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56338</xdr:rowOff>
    </xdr:from>
    <xdr:ext cx="534377" cy="259045"/>
    <xdr:sp macro="" textlink="">
      <xdr:nvSpPr>
        <xdr:cNvPr id="372" name="普通建設事業費該当値テキスト"/>
        <xdr:cNvSpPr txBox="1"/>
      </xdr:nvSpPr>
      <xdr:spPr>
        <a:xfrm>
          <a:off x="10528300" y="98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39,173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54006</xdr:rowOff>
    </xdr:from>
    <xdr:to>
      <xdr:col>14</xdr:col>
      <xdr:colOff>79375</xdr:colOff>
      <xdr:row>57</xdr:row>
      <xdr:rowOff>155606</xdr:rowOff>
    </xdr:to>
    <xdr:sp macro="" textlink="">
      <xdr:nvSpPr>
        <xdr:cNvPr id="373" name="円/楕円 372"/>
        <xdr:cNvSpPr/>
      </xdr:nvSpPr>
      <xdr:spPr>
        <a:xfrm>
          <a:off x="9588500" y="98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146733</xdr:rowOff>
    </xdr:from>
    <xdr:ext cx="534377" cy="259045"/>
    <xdr:sp macro="" textlink="">
      <xdr:nvSpPr>
        <xdr:cNvPr id="374" name="テキスト ボックス 373"/>
        <xdr:cNvSpPr txBox="1"/>
      </xdr:nvSpPr>
      <xdr:spPr>
        <a:xfrm>
          <a:off x="9372111" y="99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19781</xdr:rowOff>
    </xdr:from>
    <xdr:to>
      <xdr:col>12</xdr:col>
      <xdr:colOff>561975</xdr:colOff>
      <xdr:row>57</xdr:row>
      <xdr:rowOff>121381</xdr:rowOff>
    </xdr:to>
    <xdr:sp macro="" textlink="">
      <xdr:nvSpPr>
        <xdr:cNvPr id="375" name="円/楕円 374"/>
        <xdr:cNvSpPr/>
      </xdr:nvSpPr>
      <xdr:spPr>
        <a:xfrm>
          <a:off x="8699500" y="979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112508</xdr:rowOff>
    </xdr:from>
    <xdr:ext cx="534377" cy="259045"/>
    <xdr:sp macro="" textlink="">
      <xdr:nvSpPr>
        <xdr:cNvPr id="376" name="テキスト ボックス 375"/>
        <xdr:cNvSpPr txBox="1"/>
      </xdr:nvSpPr>
      <xdr:spPr>
        <a:xfrm>
          <a:off x="8483111" y="98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108021</xdr:rowOff>
    </xdr:from>
    <xdr:to>
      <xdr:col>11</xdr:col>
      <xdr:colOff>358775</xdr:colOff>
      <xdr:row>58</xdr:row>
      <xdr:rowOff>38171</xdr:rowOff>
    </xdr:to>
    <xdr:sp macro="" textlink="">
      <xdr:nvSpPr>
        <xdr:cNvPr id="377" name="円/楕円 376"/>
        <xdr:cNvSpPr/>
      </xdr:nvSpPr>
      <xdr:spPr>
        <a:xfrm>
          <a:off x="7810500" y="988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29298</xdr:rowOff>
    </xdr:from>
    <xdr:ext cx="534377" cy="259045"/>
    <xdr:sp macro="" textlink="">
      <xdr:nvSpPr>
        <xdr:cNvPr id="378" name="テキスト ボックス 377"/>
        <xdr:cNvSpPr txBox="1"/>
      </xdr:nvSpPr>
      <xdr:spPr>
        <a:xfrm>
          <a:off x="7594111" y="99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84883</xdr:rowOff>
    </xdr:from>
    <xdr:to>
      <xdr:col>10</xdr:col>
      <xdr:colOff>155575</xdr:colOff>
      <xdr:row>58</xdr:row>
      <xdr:rowOff>15033</xdr:rowOff>
    </xdr:to>
    <xdr:sp macro="" textlink="">
      <xdr:nvSpPr>
        <xdr:cNvPr id="379" name="円/楕円 378"/>
        <xdr:cNvSpPr/>
      </xdr:nvSpPr>
      <xdr:spPr>
        <a:xfrm>
          <a:off x="6921500" y="985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6160</xdr:rowOff>
    </xdr:from>
    <xdr:ext cx="534377" cy="259045"/>
    <xdr:sp macro="" textlink="">
      <xdr:nvSpPr>
        <xdr:cNvPr id="380" name="テキスト ボックス 379"/>
        <xdr:cNvSpPr txBox="1"/>
      </xdr:nvSpPr>
      <xdr:spPr>
        <a:xfrm>
          <a:off x="6705111" y="9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67545</xdr:rowOff>
    </xdr:from>
    <xdr:to>
      <xdr:col>15</xdr:col>
      <xdr:colOff>180975</xdr:colOff>
      <xdr:row>77</xdr:row>
      <xdr:rowOff>135634</xdr:rowOff>
    </xdr:to>
    <xdr:cxnSp macro="">
      <xdr:nvCxnSpPr>
        <xdr:cNvPr id="411" name="直線コネクタ 410"/>
        <xdr:cNvCxnSpPr/>
      </xdr:nvCxnSpPr>
      <xdr:spPr>
        <a:xfrm>
          <a:off x="9639300" y="13269195"/>
          <a:ext cx="838200" cy="6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74430</xdr:rowOff>
    </xdr:from>
    <xdr:ext cx="534377" cy="259045"/>
    <xdr:sp macro="" textlink="">
      <xdr:nvSpPr>
        <xdr:cNvPr id="412" name="普通建設事業費 （ うち新規整備　）平均値テキスト"/>
        <xdr:cNvSpPr txBox="1"/>
      </xdr:nvSpPr>
      <xdr:spPr>
        <a:xfrm>
          <a:off x="10528300" y="1327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2781</xdr:rowOff>
    </xdr:from>
    <xdr:ext cx="534377" cy="259045"/>
    <xdr:sp macro="" textlink="">
      <xdr:nvSpPr>
        <xdr:cNvPr id="415" name="テキスト ボックス 414"/>
        <xdr:cNvSpPr txBox="1"/>
      </xdr:nvSpPr>
      <xdr:spPr>
        <a:xfrm>
          <a:off x="9372111" y="133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84834</xdr:rowOff>
    </xdr:from>
    <xdr:to>
      <xdr:col>15</xdr:col>
      <xdr:colOff>231775</xdr:colOff>
      <xdr:row>78</xdr:row>
      <xdr:rowOff>14984</xdr:rowOff>
    </xdr:to>
    <xdr:sp macro="" textlink="">
      <xdr:nvSpPr>
        <xdr:cNvPr id="421" name="円/楕円 420"/>
        <xdr:cNvSpPr/>
      </xdr:nvSpPr>
      <xdr:spPr>
        <a:xfrm>
          <a:off x="10426700" y="1328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107711</xdr:rowOff>
    </xdr:from>
    <xdr:ext cx="534377" cy="259045"/>
    <xdr:sp macro="" textlink="">
      <xdr:nvSpPr>
        <xdr:cNvPr id="422" name="普通建設事業費 （ うち新規整備　）該当値テキスト"/>
        <xdr:cNvSpPr txBox="1"/>
      </xdr:nvSpPr>
      <xdr:spPr>
        <a:xfrm>
          <a:off x="10528300" y="1313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18,749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16745</xdr:rowOff>
    </xdr:from>
    <xdr:to>
      <xdr:col>14</xdr:col>
      <xdr:colOff>79375</xdr:colOff>
      <xdr:row>77</xdr:row>
      <xdr:rowOff>118345</xdr:rowOff>
    </xdr:to>
    <xdr:sp macro="" textlink="">
      <xdr:nvSpPr>
        <xdr:cNvPr id="423" name="円/楕円 422"/>
        <xdr:cNvSpPr/>
      </xdr:nvSpPr>
      <xdr:spPr>
        <a:xfrm>
          <a:off x="9588500" y="132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134872</xdr:rowOff>
    </xdr:from>
    <xdr:ext cx="534377" cy="259045"/>
    <xdr:sp macro="" textlink="">
      <xdr:nvSpPr>
        <xdr:cNvPr id="424" name="テキスト ボックス 423"/>
        <xdr:cNvSpPr txBox="1"/>
      </xdr:nvSpPr>
      <xdr:spPr>
        <a:xfrm>
          <a:off x="9372111" y="129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138230</xdr:rowOff>
    </xdr:from>
    <xdr:to>
      <xdr:col>15</xdr:col>
      <xdr:colOff>180975</xdr:colOff>
      <xdr:row>97</xdr:row>
      <xdr:rowOff>1887</xdr:rowOff>
    </xdr:to>
    <xdr:cxnSp macro="">
      <xdr:nvCxnSpPr>
        <xdr:cNvPr id="455" name="直線コネクタ 454"/>
        <xdr:cNvCxnSpPr/>
      </xdr:nvCxnSpPr>
      <xdr:spPr>
        <a:xfrm flipV="1">
          <a:off x="9639300" y="16597430"/>
          <a:ext cx="838200" cy="3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6"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9" name="テキスト ボックス 458"/>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87430</xdr:rowOff>
    </xdr:from>
    <xdr:to>
      <xdr:col>15</xdr:col>
      <xdr:colOff>231775</xdr:colOff>
      <xdr:row>97</xdr:row>
      <xdr:rowOff>17580</xdr:rowOff>
    </xdr:to>
    <xdr:sp macro="" textlink="">
      <xdr:nvSpPr>
        <xdr:cNvPr id="465" name="円/楕円 464"/>
        <xdr:cNvSpPr/>
      </xdr:nvSpPr>
      <xdr:spPr>
        <a:xfrm>
          <a:off x="10426700" y="165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65857</xdr:rowOff>
    </xdr:from>
    <xdr:ext cx="534377" cy="259045"/>
    <xdr:sp macro="" textlink="">
      <xdr:nvSpPr>
        <xdr:cNvPr id="466" name="普通建設事業費 （ うち更新整備　）該当値テキスト"/>
        <xdr:cNvSpPr txBox="1"/>
      </xdr:nvSpPr>
      <xdr:spPr>
        <a:xfrm>
          <a:off x="10528300" y="1652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122537</xdr:rowOff>
    </xdr:from>
    <xdr:to>
      <xdr:col>14</xdr:col>
      <xdr:colOff>79375</xdr:colOff>
      <xdr:row>97</xdr:row>
      <xdr:rowOff>52687</xdr:rowOff>
    </xdr:to>
    <xdr:sp macro="" textlink="">
      <xdr:nvSpPr>
        <xdr:cNvPr id="467" name="円/楕円 466"/>
        <xdr:cNvSpPr/>
      </xdr:nvSpPr>
      <xdr:spPr>
        <a:xfrm>
          <a:off x="9588500" y="1658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43814</xdr:rowOff>
    </xdr:from>
    <xdr:ext cx="534377" cy="259045"/>
    <xdr:sp macro="" textlink="">
      <xdr:nvSpPr>
        <xdr:cNvPr id="468" name="テキスト ボックス 467"/>
        <xdr:cNvSpPr txBox="1"/>
      </xdr:nvSpPr>
      <xdr:spPr>
        <a:xfrm>
          <a:off x="9372111" y="1667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38164</xdr:rowOff>
    </xdr:from>
    <xdr:to>
      <xdr:col>23</xdr:col>
      <xdr:colOff>517525</xdr:colOff>
      <xdr:row>39</xdr:row>
      <xdr:rowOff>40563</xdr:rowOff>
    </xdr:to>
    <xdr:cxnSp macro="">
      <xdr:nvCxnSpPr>
        <xdr:cNvPr id="497" name="直線コネクタ 496"/>
        <xdr:cNvCxnSpPr/>
      </xdr:nvCxnSpPr>
      <xdr:spPr>
        <a:xfrm flipV="1">
          <a:off x="15481300" y="6724714"/>
          <a:ext cx="8382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40563</xdr:rowOff>
    </xdr:from>
    <xdr:to>
      <xdr:col>22</xdr:col>
      <xdr:colOff>365125</xdr:colOff>
      <xdr:row>39</xdr:row>
      <xdr:rowOff>42126</xdr:rowOff>
    </xdr:to>
    <xdr:cxnSp macro="">
      <xdr:nvCxnSpPr>
        <xdr:cNvPr id="500" name="直線コネクタ 499"/>
        <xdr:cNvCxnSpPr/>
      </xdr:nvCxnSpPr>
      <xdr:spPr>
        <a:xfrm flipV="1">
          <a:off x="14592300" y="6727113"/>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37478</xdr:rowOff>
    </xdr:from>
    <xdr:to>
      <xdr:col>21</xdr:col>
      <xdr:colOff>161925</xdr:colOff>
      <xdr:row>39</xdr:row>
      <xdr:rowOff>42126</xdr:rowOff>
    </xdr:to>
    <xdr:cxnSp macro="">
      <xdr:nvCxnSpPr>
        <xdr:cNvPr id="503" name="直線コネクタ 502"/>
        <xdr:cNvCxnSpPr/>
      </xdr:nvCxnSpPr>
      <xdr:spPr>
        <a:xfrm>
          <a:off x="13703300" y="6724028"/>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36411</xdr:rowOff>
    </xdr:from>
    <xdr:to>
      <xdr:col>19</xdr:col>
      <xdr:colOff>644525</xdr:colOff>
      <xdr:row>39</xdr:row>
      <xdr:rowOff>37478</xdr:rowOff>
    </xdr:to>
    <xdr:cxnSp macro="">
      <xdr:nvCxnSpPr>
        <xdr:cNvPr id="506" name="直線コネクタ 505"/>
        <xdr:cNvCxnSpPr/>
      </xdr:nvCxnSpPr>
      <xdr:spPr>
        <a:xfrm>
          <a:off x="12814300" y="6722961"/>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158814</xdr:rowOff>
    </xdr:from>
    <xdr:to>
      <xdr:col>23</xdr:col>
      <xdr:colOff>568325</xdr:colOff>
      <xdr:row>39</xdr:row>
      <xdr:rowOff>88964</xdr:rowOff>
    </xdr:to>
    <xdr:sp macro="" textlink="">
      <xdr:nvSpPr>
        <xdr:cNvPr id="516" name="円/楕円 515"/>
        <xdr:cNvSpPr/>
      </xdr:nvSpPr>
      <xdr:spPr>
        <a:xfrm>
          <a:off x="16268700" y="66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104361</xdr:rowOff>
    </xdr:from>
    <xdr:ext cx="378565" cy="259045"/>
    <xdr:sp macro="" textlink="">
      <xdr:nvSpPr>
        <xdr:cNvPr id="517" name="災害復旧事業費該当値テキスト"/>
        <xdr:cNvSpPr txBox="1"/>
      </xdr:nvSpPr>
      <xdr:spPr>
        <a:xfrm>
          <a:off x="16370300" y="6619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161213</xdr:rowOff>
    </xdr:from>
    <xdr:to>
      <xdr:col>22</xdr:col>
      <xdr:colOff>415925</xdr:colOff>
      <xdr:row>39</xdr:row>
      <xdr:rowOff>91363</xdr:rowOff>
    </xdr:to>
    <xdr:sp macro="" textlink="">
      <xdr:nvSpPr>
        <xdr:cNvPr id="518" name="円/楕円 517"/>
        <xdr:cNvSpPr/>
      </xdr:nvSpPr>
      <xdr:spPr>
        <a:xfrm>
          <a:off x="154305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82490</xdr:rowOff>
    </xdr:from>
    <xdr:ext cx="378565" cy="259045"/>
    <xdr:sp macro="" textlink="">
      <xdr:nvSpPr>
        <xdr:cNvPr id="519" name="テキスト ボックス 518"/>
        <xdr:cNvSpPr txBox="1"/>
      </xdr:nvSpPr>
      <xdr:spPr>
        <a:xfrm>
          <a:off x="15292017" y="6769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162776</xdr:rowOff>
    </xdr:from>
    <xdr:to>
      <xdr:col>21</xdr:col>
      <xdr:colOff>212725</xdr:colOff>
      <xdr:row>39</xdr:row>
      <xdr:rowOff>92926</xdr:rowOff>
    </xdr:to>
    <xdr:sp macro="" textlink="">
      <xdr:nvSpPr>
        <xdr:cNvPr id="520" name="円/楕円 519"/>
        <xdr:cNvSpPr/>
      </xdr:nvSpPr>
      <xdr:spPr>
        <a:xfrm>
          <a:off x="14541500" y="66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84053</xdr:rowOff>
    </xdr:from>
    <xdr:ext cx="313932" cy="259045"/>
    <xdr:sp macro="" textlink="">
      <xdr:nvSpPr>
        <xdr:cNvPr id="521" name="テキスト ボックス 520"/>
        <xdr:cNvSpPr txBox="1"/>
      </xdr:nvSpPr>
      <xdr:spPr>
        <a:xfrm>
          <a:off x="14435333" y="6770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158128</xdr:rowOff>
    </xdr:from>
    <xdr:to>
      <xdr:col>20</xdr:col>
      <xdr:colOff>9525</xdr:colOff>
      <xdr:row>39</xdr:row>
      <xdr:rowOff>88278</xdr:rowOff>
    </xdr:to>
    <xdr:sp macro="" textlink="">
      <xdr:nvSpPr>
        <xdr:cNvPr id="522" name="円/楕円 521"/>
        <xdr:cNvSpPr/>
      </xdr:nvSpPr>
      <xdr:spPr>
        <a:xfrm>
          <a:off x="13652500" y="66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79405</xdr:rowOff>
    </xdr:from>
    <xdr:ext cx="378565" cy="259045"/>
    <xdr:sp macro="" textlink="">
      <xdr:nvSpPr>
        <xdr:cNvPr id="523" name="テキスト ボックス 522"/>
        <xdr:cNvSpPr txBox="1"/>
      </xdr:nvSpPr>
      <xdr:spPr>
        <a:xfrm>
          <a:off x="13514017" y="676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157061</xdr:rowOff>
    </xdr:from>
    <xdr:to>
      <xdr:col>18</xdr:col>
      <xdr:colOff>492125</xdr:colOff>
      <xdr:row>39</xdr:row>
      <xdr:rowOff>87211</xdr:rowOff>
    </xdr:to>
    <xdr:sp macro="" textlink="">
      <xdr:nvSpPr>
        <xdr:cNvPr id="524" name="円/楕円 523"/>
        <xdr:cNvSpPr/>
      </xdr:nvSpPr>
      <xdr:spPr>
        <a:xfrm>
          <a:off x="12763500" y="66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78338</xdr:rowOff>
    </xdr:from>
    <xdr:ext cx="378565" cy="259045"/>
    <xdr:sp macro="" textlink="">
      <xdr:nvSpPr>
        <xdr:cNvPr id="525" name="テキスト ボックス 524"/>
        <xdr:cNvSpPr txBox="1"/>
      </xdr:nvSpPr>
      <xdr:spPr>
        <a:xfrm>
          <a:off x="12625017" y="6764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19617</xdr:rowOff>
    </xdr:from>
    <xdr:to>
      <xdr:col>23</xdr:col>
      <xdr:colOff>517525</xdr:colOff>
      <xdr:row>74</xdr:row>
      <xdr:rowOff>51620</xdr:rowOff>
    </xdr:to>
    <xdr:cxnSp macro="">
      <xdr:nvCxnSpPr>
        <xdr:cNvPr id="602" name="直線コネクタ 601"/>
        <xdr:cNvCxnSpPr/>
      </xdr:nvCxnSpPr>
      <xdr:spPr>
        <a:xfrm>
          <a:off x="15481300" y="12706917"/>
          <a:ext cx="8382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156687</xdr:rowOff>
    </xdr:from>
    <xdr:ext cx="534377" cy="259045"/>
    <xdr:sp macro="" textlink="">
      <xdr:nvSpPr>
        <xdr:cNvPr id="603" name="公債費平均値テキスト"/>
        <xdr:cNvSpPr txBox="1"/>
      </xdr:nvSpPr>
      <xdr:spPr>
        <a:xfrm>
          <a:off x="16370300" y="1301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11616</xdr:rowOff>
    </xdr:from>
    <xdr:to>
      <xdr:col>22</xdr:col>
      <xdr:colOff>365125</xdr:colOff>
      <xdr:row>74</xdr:row>
      <xdr:rowOff>19617</xdr:rowOff>
    </xdr:to>
    <xdr:cxnSp macro="">
      <xdr:nvCxnSpPr>
        <xdr:cNvPr id="605" name="直線コネクタ 604"/>
        <xdr:cNvCxnSpPr/>
      </xdr:nvCxnSpPr>
      <xdr:spPr>
        <a:xfrm>
          <a:off x="14592300" y="1269891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48993</xdr:rowOff>
    </xdr:from>
    <xdr:ext cx="534377" cy="259045"/>
    <xdr:sp macro="" textlink="">
      <xdr:nvSpPr>
        <xdr:cNvPr id="607" name="テキスト ボックス 606"/>
        <xdr:cNvSpPr txBox="1"/>
      </xdr:nvSpPr>
      <xdr:spPr>
        <a:xfrm>
          <a:off x="15214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112108</xdr:rowOff>
    </xdr:from>
    <xdr:to>
      <xdr:col>21</xdr:col>
      <xdr:colOff>161925</xdr:colOff>
      <xdr:row>74</xdr:row>
      <xdr:rowOff>11616</xdr:rowOff>
    </xdr:to>
    <xdr:cxnSp macro="">
      <xdr:nvCxnSpPr>
        <xdr:cNvPr id="608" name="直線コネクタ 607"/>
        <xdr:cNvCxnSpPr/>
      </xdr:nvCxnSpPr>
      <xdr:spPr>
        <a:xfrm>
          <a:off x="13703300" y="12627958"/>
          <a:ext cx="889000" cy="7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38912</xdr:rowOff>
    </xdr:from>
    <xdr:ext cx="534377" cy="259045"/>
    <xdr:sp macro="" textlink="">
      <xdr:nvSpPr>
        <xdr:cNvPr id="610" name="テキスト ボックス 609"/>
        <xdr:cNvSpPr txBox="1"/>
      </xdr:nvSpPr>
      <xdr:spPr>
        <a:xfrm>
          <a:off x="14325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112108</xdr:rowOff>
    </xdr:from>
    <xdr:to>
      <xdr:col>19</xdr:col>
      <xdr:colOff>644525</xdr:colOff>
      <xdr:row>73</xdr:row>
      <xdr:rowOff>124864</xdr:rowOff>
    </xdr:to>
    <xdr:cxnSp macro="">
      <xdr:nvCxnSpPr>
        <xdr:cNvPr id="611" name="直線コネクタ 610"/>
        <xdr:cNvCxnSpPr/>
      </xdr:nvCxnSpPr>
      <xdr:spPr>
        <a:xfrm flipV="1">
          <a:off x="12814300" y="12627958"/>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26156</xdr:rowOff>
    </xdr:from>
    <xdr:ext cx="534377" cy="259045"/>
    <xdr:sp macro="" textlink="">
      <xdr:nvSpPr>
        <xdr:cNvPr id="613" name="テキスト ボックス 612"/>
        <xdr:cNvSpPr txBox="1"/>
      </xdr:nvSpPr>
      <xdr:spPr>
        <a:xfrm>
          <a:off x="13436111" y="130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159111</xdr:rowOff>
    </xdr:from>
    <xdr:ext cx="534377" cy="259045"/>
    <xdr:sp macro="" textlink="">
      <xdr:nvSpPr>
        <xdr:cNvPr id="615" name="テキスト ボックス 614"/>
        <xdr:cNvSpPr txBox="1"/>
      </xdr:nvSpPr>
      <xdr:spPr>
        <a:xfrm>
          <a:off x="1254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820</xdr:rowOff>
    </xdr:from>
    <xdr:to>
      <xdr:col>23</xdr:col>
      <xdr:colOff>568325</xdr:colOff>
      <xdr:row>74</xdr:row>
      <xdr:rowOff>102420</xdr:rowOff>
    </xdr:to>
    <xdr:sp macro="" textlink="">
      <xdr:nvSpPr>
        <xdr:cNvPr id="621" name="円/楕円 620"/>
        <xdr:cNvSpPr/>
      </xdr:nvSpPr>
      <xdr:spPr>
        <a:xfrm>
          <a:off x="16268700" y="1268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23697</xdr:rowOff>
    </xdr:from>
    <xdr:ext cx="534377" cy="259045"/>
    <xdr:sp macro="" textlink="">
      <xdr:nvSpPr>
        <xdr:cNvPr id="622" name="公債費該当値テキスト"/>
        <xdr:cNvSpPr txBox="1"/>
      </xdr:nvSpPr>
      <xdr:spPr>
        <a:xfrm>
          <a:off x="16370300" y="1253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53,853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140267</xdr:rowOff>
    </xdr:from>
    <xdr:to>
      <xdr:col>22</xdr:col>
      <xdr:colOff>415925</xdr:colOff>
      <xdr:row>74</xdr:row>
      <xdr:rowOff>70417</xdr:rowOff>
    </xdr:to>
    <xdr:sp macro="" textlink="">
      <xdr:nvSpPr>
        <xdr:cNvPr id="623" name="円/楕円 622"/>
        <xdr:cNvSpPr/>
      </xdr:nvSpPr>
      <xdr:spPr>
        <a:xfrm>
          <a:off x="15430500" y="126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86944</xdr:rowOff>
    </xdr:from>
    <xdr:ext cx="534377" cy="259045"/>
    <xdr:sp macro="" textlink="">
      <xdr:nvSpPr>
        <xdr:cNvPr id="624" name="テキスト ボックス 623"/>
        <xdr:cNvSpPr txBox="1"/>
      </xdr:nvSpPr>
      <xdr:spPr>
        <a:xfrm>
          <a:off x="15214111" y="1243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132266</xdr:rowOff>
    </xdr:from>
    <xdr:to>
      <xdr:col>21</xdr:col>
      <xdr:colOff>212725</xdr:colOff>
      <xdr:row>74</xdr:row>
      <xdr:rowOff>62416</xdr:rowOff>
    </xdr:to>
    <xdr:sp macro="" textlink="">
      <xdr:nvSpPr>
        <xdr:cNvPr id="625" name="円/楕円 624"/>
        <xdr:cNvSpPr/>
      </xdr:nvSpPr>
      <xdr:spPr>
        <a:xfrm>
          <a:off x="14541500" y="126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78943</xdr:rowOff>
    </xdr:from>
    <xdr:ext cx="534377" cy="259045"/>
    <xdr:sp macro="" textlink="">
      <xdr:nvSpPr>
        <xdr:cNvPr id="626" name="テキスト ボックス 625"/>
        <xdr:cNvSpPr txBox="1"/>
      </xdr:nvSpPr>
      <xdr:spPr>
        <a:xfrm>
          <a:off x="14325111" y="1242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55,603</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61308</xdr:rowOff>
    </xdr:from>
    <xdr:to>
      <xdr:col>20</xdr:col>
      <xdr:colOff>9525</xdr:colOff>
      <xdr:row>73</xdr:row>
      <xdr:rowOff>162908</xdr:rowOff>
    </xdr:to>
    <xdr:sp macro="" textlink="">
      <xdr:nvSpPr>
        <xdr:cNvPr id="627" name="円/楕円 626"/>
        <xdr:cNvSpPr/>
      </xdr:nvSpPr>
      <xdr:spPr>
        <a:xfrm>
          <a:off x="13652500" y="125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7985</xdr:rowOff>
    </xdr:from>
    <xdr:ext cx="534377" cy="259045"/>
    <xdr:sp macro="" textlink="">
      <xdr:nvSpPr>
        <xdr:cNvPr id="628" name="テキスト ボックス 627"/>
        <xdr:cNvSpPr txBox="1"/>
      </xdr:nvSpPr>
      <xdr:spPr>
        <a:xfrm>
          <a:off x="13436111" y="1235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74064</xdr:rowOff>
    </xdr:from>
    <xdr:to>
      <xdr:col>18</xdr:col>
      <xdr:colOff>492125</xdr:colOff>
      <xdr:row>74</xdr:row>
      <xdr:rowOff>4214</xdr:rowOff>
    </xdr:to>
    <xdr:sp macro="" textlink="">
      <xdr:nvSpPr>
        <xdr:cNvPr id="629" name="円/楕円 628"/>
        <xdr:cNvSpPr/>
      </xdr:nvSpPr>
      <xdr:spPr>
        <a:xfrm>
          <a:off x="12763500" y="125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20741</xdr:rowOff>
    </xdr:from>
    <xdr:ext cx="534377" cy="259045"/>
    <xdr:sp macro="" textlink="">
      <xdr:nvSpPr>
        <xdr:cNvPr id="630" name="テキスト ボックス 629"/>
        <xdr:cNvSpPr txBox="1"/>
      </xdr:nvSpPr>
      <xdr:spPr>
        <a:xfrm>
          <a:off x="12547111" y="12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152158</xdr:rowOff>
    </xdr:from>
    <xdr:to>
      <xdr:col>23</xdr:col>
      <xdr:colOff>517525</xdr:colOff>
      <xdr:row>98</xdr:row>
      <xdr:rowOff>1245</xdr:rowOff>
    </xdr:to>
    <xdr:cxnSp macro="">
      <xdr:nvCxnSpPr>
        <xdr:cNvPr id="659" name="直線コネクタ 658"/>
        <xdr:cNvCxnSpPr/>
      </xdr:nvCxnSpPr>
      <xdr:spPr>
        <a:xfrm>
          <a:off x="15481300" y="16782808"/>
          <a:ext cx="838200" cy="2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0"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152158</xdr:rowOff>
    </xdr:from>
    <xdr:to>
      <xdr:col>22</xdr:col>
      <xdr:colOff>365125</xdr:colOff>
      <xdr:row>97</xdr:row>
      <xdr:rowOff>157798</xdr:rowOff>
    </xdr:to>
    <xdr:cxnSp macro="">
      <xdr:nvCxnSpPr>
        <xdr:cNvPr id="662" name="直線コネクタ 661"/>
        <xdr:cNvCxnSpPr/>
      </xdr:nvCxnSpPr>
      <xdr:spPr>
        <a:xfrm flipV="1">
          <a:off x="14592300" y="16782808"/>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26276</xdr:rowOff>
    </xdr:from>
    <xdr:to>
      <xdr:col>21</xdr:col>
      <xdr:colOff>161925</xdr:colOff>
      <xdr:row>97</xdr:row>
      <xdr:rowOff>157798</xdr:rowOff>
    </xdr:to>
    <xdr:cxnSp macro="">
      <xdr:nvCxnSpPr>
        <xdr:cNvPr id="665" name="直線コネクタ 664"/>
        <xdr:cNvCxnSpPr/>
      </xdr:nvCxnSpPr>
      <xdr:spPr>
        <a:xfrm>
          <a:off x="13703300" y="16656926"/>
          <a:ext cx="889000" cy="13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7" name="テキスト ボックス 666"/>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26276</xdr:rowOff>
    </xdr:from>
    <xdr:to>
      <xdr:col>19</xdr:col>
      <xdr:colOff>644525</xdr:colOff>
      <xdr:row>97</xdr:row>
      <xdr:rowOff>149340</xdr:rowOff>
    </xdr:to>
    <xdr:cxnSp macro="">
      <xdr:nvCxnSpPr>
        <xdr:cNvPr id="668" name="直線コネクタ 667"/>
        <xdr:cNvCxnSpPr/>
      </xdr:nvCxnSpPr>
      <xdr:spPr>
        <a:xfrm flipV="1">
          <a:off x="12814300" y="16656926"/>
          <a:ext cx="889000" cy="12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69842</xdr:rowOff>
    </xdr:from>
    <xdr:ext cx="469744" cy="259045"/>
    <xdr:sp macro="" textlink="">
      <xdr:nvSpPr>
        <xdr:cNvPr id="670" name="テキスト ボックス 669"/>
        <xdr:cNvSpPr txBox="1"/>
      </xdr:nvSpPr>
      <xdr:spPr>
        <a:xfrm>
          <a:off x="13468427" y="1670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2" name="テキスト ボックス 671"/>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121895</xdr:rowOff>
    </xdr:from>
    <xdr:to>
      <xdr:col>23</xdr:col>
      <xdr:colOff>568325</xdr:colOff>
      <xdr:row>98</xdr:row>
      <xdr:rowOff>52045</xdr:rowOff>
    </xdr:to>
    <xdr:sp macro="" textlink="">
      <xdr:nvSpPr>
        <xdr:cNvPr id="678" name="円/楕円 677"/>
        <xdr:cNvSpPr/>
      </xdr:nvSpPr>
      <xdr:spPr>
        <a:xfrm>
          <a:off x="16268700" y="167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100322</xdr:rowOff>
    </xdr:from>
    <xdr:ext cx="469744" cy="259045"/>
    <xdr:sp macro="" textlink="">
      <xdr:nvSpPr>
        <xdr:cNvPr id="679" name="積立金該当値テキスト"/>
        <xdr:cNvSpPr txBox="1"/>
      </xdr:nvSpPr>
      <xdr:spPr>
        <a:xfrm>
          <a:off x="16370300" y="1673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101358</xdr:rowOff>
    </xdr:from>
    <xdr:to>
      <xdr:col>22</xdr:col>
      <xdr:colOff>415925</xdr:colOff>
      <xdr:row>98</xdr:row>
      <xdr:rowOff>31508</xdr:rowOff>
    </xdr:to>
    <xdr:sp macro="" textlink="">
      <xdr:nvSpPr>
        <xdr:cNvPr id="680" name="円/楕円 679"/>
        <xdr:cNvSpPr/>
      </xdr:nvSpPr>
      <xdr:spPr>
        <a:xfrm>
          <a:off x="15430500" y="167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22635</xdr:rowOff>
    </xdr:from>
    <xdr:ext cx="469744" cy="259045"/>
    <xdr:sp macro="" textlink="">
      <xdr:nvSpPr>
        <xdr:cNvPr id="681" name="テキスト ボックス 680"/>
        <xdr:cNvSpPr txBox="1"/>
      </xdr:nvSpPr>
      <xdr:spPr>
        <a:xfrm>
          <a:off x="15246427" y="1682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106998</xdr:rowOff>
    </xdr:from>
    <xdr:to>
      <xdr:col>21</xdr:col>
      <xdr:colOff>212725</xdr:colOff>
      <xdr:row>98</xdr:row>
      <xdr:rowOff>37148</xdr:rowOff>
    </xdr:to>
    <xdr:sp macro="" textlink="">
      <xdr:nvSpPr>
        <xdr:cNvPr id="682" name="円/楕円 681"/>
        <xdr:cNvSpPr/>
      </xdr:nvSpPr>
      <xdr:spPr>
        <a:xfrm>
          <a:off x="14541500" y="167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28275</xdr:rowOff>
    </xdr:from>
    <xdr:ext cx="469744" cy="259045"/>
    <xdr:sp macro="" textlink="">
      <xdr:nvSpPr>
        <xdr:cNvPr id="683" name="テキスト ボックス 682"/>
        <xdr:cNvSpPr txBox="1"/>
      </xdr:nvSpPr>
      <xdr:spPr>
        <a:xfrm>
          <a:off x="14357427" y="1683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146926</xdr:rowOff>
    </xdr:from>
    <xdr:to>
      <xdr:col>20</xdr:col>
      <xdr:colOff>9525</xdr:colOff>
      <xdr:row>97</xdr:row>
      <xdr:rowOff>77076</xdr:rowOff>
    </xdr:to>
    <xdr:sp macro="" textlink="">
      <xdr:nvSpPr>
        <xdr:cNvPr id="684" name="円/楕円 683"/>
        <xdr:cNvSpPr/>
      </xdr:nvSpPr>
      <xdr:spPr>
        <a:xfrm>
          <a:off x="13652500" y="1660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93603</xdr:rowOff>
    </xdr:from>
    <xdr:ext cx="469744" cy="259045"/>
    <xdr:sp macro="" textlink="">
      <xdr:nvSpPr>
        <xdr:cNvPr id="685" name="テキスト ボックス 684"/>
        <xdr:cNvSpPr txBox="1"/>
      </xdr:nvSpPr>
      <xdr:spPr>
        <a:xfrm>
          <a:off x="13468427" y="1638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98540</xdr:rowOff>
    </xdr:from>
    <xdr:to>
      <xdr:col>18</xdr:col>
      <xdr:colOff>492125</xdr:colOff>
      <xdr:row>98</xdr:row>
      <xdr:rowOff>28690</xdr:rowOff>
    </xdr:to>
    <xdr:sp macro="" textlink="">
      <xdr:nvSpPr>
        <xdr:cNvPr id="686" name="円/楕円 685"/>
        <xdr:cNvSpPr/>
      </xdr:nvSpPr>
      <xdr:spPr>
        <a:xfrm>
          <a:off x="12763500" y="167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19817</xdr:rowOff>
    </xdr:from>
    <xdr:ext cx="469744" cy="259045"/>
    <xdr:sp macro="" textlink="">
      <xdr:nvSpPr>
        <xdr:cNvPr id="687" name="テキスト ボックス 686"/>
        <xdr:cNvSpPr txBox="1"/>
      </xdr:nvSpPr>
      <xdr:spPr>
        <a:xfrm>
          <a:off x="12579427" y="168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122882</xdr:rowOff>
    </xdr:from>
    <xdr:to>
      <xdr:col>32</xdr:col>
      <xdr:colOff>187325</xdr:colOff>
      <xdr:row>36</xdr:row>
      <xdr:rowOff>54628</xdr:rowOff>
    </xdr:to>
    <xdr:cxnSp macro="">
      <xdr:nvCxnSpPr>
        <xdr:cNvPr id="718" name="直線コネクタ 717"/>
        <xdr:cNvCxnSpPr/>
      </xdr:nvCxnSpPr>
      <xdr:spPr>
        <a:xfrm>
          <a:off x="21323300" y="5952182"/>
          <a:ext cx="838200" cy="27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69613</xdr:rowOff>
    </xdr:from>
    <xdr:ext cx="469744" cy="259045"/>
    <xdr:sp macro="" textlink="">
      <xdr:nvSpPr>
        <xdr:cNvPr id="719" name="投資及び出資金平均値テキスト"/>
        <xdr:cNvSpPr txBox="1"/>
      </xdr:nvSpPr>
      <xdr:spPr>
        <a:xfrm>
          <a:off x="22212300" y="6413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122882</xdr:rowOff>
    </xdr:from>
    <xdr:to>
      <xdr:col>31</xdr:col>
      <xdr:colOff>34925</xdr:colOff>
      <xdr:row>35</xdr:row>
      <xdr:rowOff>107206</xdr:rowOff>
    </xdr:to>
    <xdr:cxnSp macro="">
      <xdr:nvCxnSpPr>
        <xdr:cNvPr id="721" name="直線コネクタ 720"/>
        <xdr:cNvCxnSpPr/>
      </xdr:nvCxnSpPr>
      <xdr:spPr>
        <a:xfrm flipV="1">
          <a:off x="20434300" y="5952182"/>
          <a:ext cx="889000" cy="1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164645</xdr:rowOff>
    </xdr:from>
    <xdr:ext cx="469744" cy="259045"/>
    <xdr:sp macro="" textlink="">
      <xdr:nvSpPr>
        <xdr:cNvPr id="723" name="テキスト ボックス 722"/>
        <xdr:cNvSpPr txBox="1"/>
      </xdr:nvSpPr>
      <xdr:spPr>
        <a:xfrm>
          <a:off x="21088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144435</xdr:rowOff>
    </xdr:from>
    <xdr:to>
      <xdr:col>29</xdr:col>
      <xdr:colOff>517525</xdr:colOff>
      <xdr:row>35</xdr:row>
      <xdr:rowOff>107206</xdr:rowOff>
    </xdr:to>
    <xdr:cxnSp macro="">
      <xdr:nvCxnSpPr>
        <xdr:cNvPr id="724" name="直線コネクタ 723"/>
        <xdr:cNvCxnSpPr/>
      </xdr:nvCxnSpPr>
      <xdr:spPr>
        <a:xfrm>
          <a:off x="19545300" y="5973735"/>
          <a:ext cx="889000" cy="1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89861</xdr:rowOff>
    </xdr:from>
    <xdr:ext cx="469744" cy="259045"/>
    <xdr:sp macro="" textlink="">
      <xdr:nvSpPr>
        <xdr:cNvPr id="726" name="テキスト ボックス 725"/>
        <xdr:cNvSpPr txBox="1"/>
      </xdr:nvSpPr>
      <xdr:spPr>
        <a:xfrm>
          <a:off x="20199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144435</xdr:rowOff>
    </xdr:from>
    <xdr:to>
      <xdr:col>28</xdr:col>
      <xdr:colOff>314325</xdr:colOff>
      <xdr:row>35</xdr:row>
      <xdr:rowOff>141986</xdr:rowOff>
    </xdr:to>
    <xdr:cxnSp macro="">
      <xdr:nvCxnSpPr>
        <xdr:cNvPr id="727" name="直線コネクタ 726"/>
        <xdr:cNvCxnSpPr/>
      </xdr:nvCxnSpPr>
      <xdr:spPr>
        <a:xfrm flipV="1">
          <a:off x="18656300" y="5973735"/>
          <a:ext cx="889000" cy="16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77450</xdr:rowOff>
    </xdr:from>
    <xdr:ext cx="469744" cy="259045"/>
    <xdr:sp macro="" textlink="">
      <xdr:nvSpPr>
        <xdr:cNvPr id="729" name="テキスト ボックス 728"/>
        <xdr:cNvSpPr txBox="1"/>
      </xdr:nvSpPr>
      <xdr:spPr>
        <a:xfrm>
          <a:off x="19310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83492</xdr:rowOff>
    </xdr:from>
    <xdr:ext cx="469744" cy="259045"/>
    <xdr:sp macro="" textlink="">
      <xdr:nvSpPr>
        <xdr:cNvPr id="731" name="テキスト ボックス 730"/>
        <xdr:cNvSpPr txBox="1"/>
      </xdr:nvSpPr>
      <xdr:spPr>
        <a:xfrm>
          <a:off x="18421427" y="65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3828</xdr:rowOff>
    </xdr:from>
    <xdr:to>
      <xdr:col>32</xdr:col>
      <xdr:colOff>238125</xdr:colOff>
      <xdr:row>36</xdr:row>
      <xdr:rowOff>105428</xdr:rowOff>
    </xdr:to>
    <xdr:sp macro="" textlink="">
      <xdr:nvSpPr>
        <xdr:cNvPr id="737" name="円/楕円 736"/>
        <xdr:cNvSpPr/>
      </xdr:nvSpPr>
      <xdr:spPr>
        <a:xfrm>
          <a:off x="22110700" y="61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26705</xdr:rowOff>
    </xdr:from>
    <xdr:ext cx="469744" cy="259045"/>
    <xdr:sp macro="" textlink="">
      <xdr:nvSpPr>
        <xdr:cNvPr id="738" name="投資及び出資金該当値テキスト"/>
        <xdr:cNvSpPr txBox="1"/>
      </xdr:nvSpPr>
      <xdr:spPr>
        <a:xfrm>
          <a:off x="22212300" y="602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72082</xdr:rowOff>
    </xdr:from>
    <xdr:to>
      <xdr:col>31</xdr:col>
      <xdr:colOff>85725</xdr:colOff>
      <xdr:row>35</xdr:row>
      <xdr:rowOff>2232</xdr:rowOff>
    </xdr:to>
    <xdr:sp macro="" textlink="">
      <xdr:nvSpPr>
        <xdr:cNvPr id="739" name="円/楕円 738"/>
        <xdr:cNvSpPr/>
      </xdr:nvSpPr>
      <xdr:spPr>
        <a:xfrm>
          <a:off x="21272500" y="590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18759</xdr:rowOff>
    </xdr:from>
    <xdr:ext cx="469744" cy="259045"/>
    <xdr:sp macro="" textlink="">
      <xdr:nvSpPr>
        <xdr:cNvPr id="740" name="テキスト ボックス 739"/>
        <xdr:cNvSpPr txBox="1"/>
      </xdr:nvSpPr>
      <xdr:spPr>
        <a:xfrm>
          <a:off x="21088427" y="567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56406</xdr:rowOff>
    </xdr:from>
    <xdr:to>
      <xdr:col>29</xdr:col>
      <xdr:colOff>568325</xdr:colOff>
      <xdr:row>35</xdr:row>
      <xdr:rowOff>158006</xdr:rowOff>
    </xdr:to>
    <xdr:sp macro="" textlink="">
      <xdr:nvSpPr>
        <xdr:cNvPr id="741" name="円/楕円 740"/>
        <xdr:cNvSpPr/>
      </xdr:nvSpPr>
      <xdr:spPr>
        <a:xfrm>
          <a:off x="20383500" y="60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3083</xdr:rowOff>
    </xdr:from>
    <xdr:ext cx="469744" cy="259045"/>
    <xdr:sp macro="" textlink="">
      <xdr:nvSpPr>
        <xdr:cNvPr id="742" name="テキスト ボックス 741"/>
        <xdr:cNvSpPr txBox="1"/>
      </xdr:nvSpPr>
      <xdr:spPr>
        <a:xfrm>
          <a:off x="20199427" y="583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93635</xdr:rowOff>
    </xdr:from>
    <xdr:to>
      <xdr:col>28</xdr:col>
      <xdr:colOff>365125</xdr:colOff>
      <xdr:row>35</xdr:row>
      <xdr:rowOff>23785</xdr:rowOff>
    </xdr:to>
    <xdr:sp macro="" textlink="">
      <xdr:nvSpPr>
        <xdr:cNvPr id="743" name="円/楕円 742"/>
        <xdr:cNvSpPr/>
      </xdr:nvSpPr>
      <xdr:spPr>
        <a:xfrm>
          <a:off x="19494500" y="592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40312</xdr:rowOff>
    </xdr:from>
    <xdr:ext cx="469744" cy="259045"/>
    <xdr:sp macro="" textlink="">
      <xdr:nvSpPr>
        <xdr:cNvPr id="744" name="テキスト ボックス 743"/>
        <xdr:cNvSpPr txBox="1"/>
      </xdr:nvSpPr>
      <xdr:spPr>
        <a:xfrm>
          <a:off x="19310427" y="569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91186</xdr:rowOff>
    </xdr:from>
    <xdr:to>
      <xdr:col>27</xdr:col>
      <xdr:colOff>161925</xdr:colOff>
      <xdr:row>36</xdr:row>
      <xdr:rowOff>21336</xdr:rowOff>
    </xdr:to>
    <xdr:sp macro="" textlink="">
      <xdr:nvSpPr>
        <xdr:cNvPr id="745" name="円/楕円 744"/>
        <xdr:cNvSpPr/>
      </xdr:nvSpPr>
      <xdr:spPr>
        <a:xfrm>
          <a:off x="18605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37863</xdr:rowOff>
    </xdr:from>
    <xdr:ext cx="469744" cy="259045"/>
    <xdr:sp macro="" textlink="">
      <xdr:nvSpPr>
        <xdr:cNvPr id="746" name="テキスト ボックス 745"/>
        <xdr:cNvSpPr txBox="1"/>
      </xdr:nvSpPr>
      <xdr:spPr>
        <a:xfrm>
          <a:off x="18421427" y="58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51209</xdr:rowOff>
    </xdr:from>
    <xdr:to>
      <xdr:col>32</xdr:col>
      <xdr:colOff>187325</xdr:colOff>
      <xdr:row>58</xdr:row>
      <xdr:rowOff>68125</xdr:rowOff>
    </xdr:to>
    <xdr:cxnSp macro="">
      <xdr:nvCxnSpPr>
        <xdr:cNvPr id="773" name="直線コネクタ 772"/>
        <xdr:cNvCxnSpPr/>
      </xdr:nvCxnSpPr>
      <xdr:spPr>
        <a:xfrm flipV="1">
          <a:off x="21323300" y="9995309"/>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66251</xdr:rowOff>
    </xdr:from>
    <xdr:to>
      <xdr:col>31</xdr:col>
      <xdr:colOff>34925</xdr:colOff>
      <xdr:row>58</xdr:row>
      <xdr:rowOff>68125</xdr:rowOff>
    </xdr:to>
    <xdr:cxnSp macro="">
      <xdr:nvCxnSpPr>
        <xdr:cNvPr id="776" name="直線コネクタ 775"/>
        <xdr:cNvCxnSpPr/>
      </xdr:nvCxnSpPr>
      <xdr:spPr>
        <a:xfrm>
          <a:off x="20434300" y="10010351"/>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8" name="テキスト ボックス 777"/>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64125</xdr:rowOff>
    </xdr:from>
    <xdr:to>
      <xdr:col>29</xdr:col>
      <xdr:colOff>517525</xdr:colOff>
      <xdr:row>58</xdr:row>
      <xdr:rowOff>66251</xdr:rowOff>
    </xdr:to>
    <xdr:cxnSp macro="">
      <xdr:nvCxnSpPr>
        <xdr:cNvPr id="779" name="直線コネクタ 778"/>
        <xdr:cNvCxnSpPr/>
      </xdr:nvCxnSpPr>
      <xdr:spPr>
        <a:xfrm>
          <a:off x="19545300" y="10008225"/>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64125</xdr:rowOff>
    </xdr:from>
    <xdr:to>
      <xdr:col>28</xdr:col>
      <xdr:colOff>314325</xdr:colOff>
      <xdr:row>58</xdr:row>
      <xdr:rowOff>64994</xdr:rowOff>
    </xdr:to>
    <xdr:cxnSp macro="">
      <xdr:nvCxnSpPr>
        <xdr:cNvPr id="782" name="直線コネクタ 781"/>
        <xdr:cNvCxnSpPr/>
      </xdr:nvCxnSpPr>
      <xdr:spPr>
        <a:xfrm flipV="1">
          <a:off x="18656300" y="10008225"/>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6" name="テキスト ボックス 785"/>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409</xdr:rowOff>
    </xdr:from>
    <xdr:to>
      <xdr:col>32</xdr:col>
      <xdr:colOff>238125</xdr:colOff>
      <xdr:row>58</xdr:row>
      <xdr:rowOff>102009</xdr:rowOff>
    </xdr:to>
    <xdr:sp macro="" textlink="">
      <xdr:nvSpPr>
        <xdr:cNvPr id="792" name="円/楕円 791"/>
        <xdr:cNvSpPr/>
      </xdr:nvSpPr>
      <xdr:spPr>
        <a:xfrm>
          <a:off x="22110700" y="99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86786</xdr:rowOff>
    </xdr:from>
    <xdr:ext cx="469744" cy="259045"/>
    <xdr:sp macro="" textlink="">
      <xdr:nvSpPr>
        <xdr:cNvPr id="793" name="貸付金該当値テキスト"/>
        <xdr:cNvSpPr txBox="1"/>
      </xdr:nvSpPr>
      <xdr:spPr>
        <a:xfrm>
          <a:off x="22212300" y="985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17325</xdr:rowOff>
    </xdr:from>
    <xdr:to>
      <xdr:col>31</xdr:col>
      <xdr:colOff>85725</xdr:colOff>
      <xdr:row>58</xdr:row>
      <xdr:rowOff>118925</xdr:rowOff>
    </xdr:to>
    <xdr:sp macro="" textlink="">
      <xdr:nvSpPr>
        <xdr:cNvPr id="794" name="円/楕円 793"/>
        <xdr:cNvSpPr/>
      </xdr:nvSpPr>
      <xdr:spPr>
        <a:xfrm>
          <a:off x="21272500" y="99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110052</xdr:rowOff>
    </xdr:from>
    <xdr:ext cx="469744" cy="259045"/>
    <xdr:sp macro="" textlink="">
      <xdr:nvSpPr>
        <xdr:cNvPr id="795" name="テキスト ボックス 794"/>
        <xdr:cNvSpPr txBox="1"/>
      </xdr:nvSpPr>
      <xdr:spPr>
        <a:xfrm>
          <a:off x="21088427" y="1005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15451</xdr:rowOff>
    </xdr:from>
    <xdr:to>
      <xdr:col>29</xdr:col>
      <xdr:colOff>568325</xdr:colOff>
      <xdr:row>58</xdr:row>
      <xdr:rowOff>117051</xdr:rowOff>
    </xdr:to>
    <xdr:sp macro="" textlink="">
      <xdr:nvSpPr>
        <xdr:cNvPr id="796" name="円/楕円 795"/>
        <xdr:cNvSpPr/>
      </xdr:nvSpPr>
      <xdr:spPr>
        <a:xfrm>
          <a:off x="20383500" y="99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108178</xdr:rowOff>
    </xdr:from>
    <xdr:ext cx="469744" cy="259045"/>
    <xdr:sp macro="" textlink="">
      <xdr:nvSpPr>
        <xdr:cNvPr id="797" name="テキスト ボックス 796"/>
        <xdr:cNvSpPr txBox="1"/>
      </xdr:nvSpPr>
      <xdr:spPr>
        <a:xfrm>
          <a:off x="20199427" y="1005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13325</xdr:rowOff>
    </xdr:from>
    <xdr:to>
      <xdr:col>28</xdr:col>
      <xdr:colOff>365125</xdr:colOff>
      <xdr:row>58</xdr:row>
      <xdr:rowOff>114925</xdr:rowOff>
    </xdr:to>
    <xdr:sp macro="" textlink="">
      <xdr:nvSpPr>
        <xdr:cNvPr id="798" name="円/楕円 797"/>
        <xdr:cNvSpPr/>
      </xdr:nvSpPr>
      <xdr:spPr>
        <a:xfrm>
          <a:off x="19494500" y="995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106052</xdr:rowOff>
    </xdr:from>
    <xdr:ext cx="469744" cy="259045"/>
    <xdr:sp macro="" textlink="">
      <xdr:nvSpPr>
        <xdr:cNvPr id="799" name="テキスト ボックス 798"/>
        <xdr:cNvSpPr txBox="1"/>
      </xdr:nvSpPr>
      <xdr:spPr>
        <a:xfrm>
          <a:off x="19310427" y="1005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14194</xdr:rowOff>
    </xdr:from>
    <xdr:to>
      <xdr:col>27</xdr:col>
      <xdr:colOff>161925</xdr:colOff>
      <xdr:row>58</xdr:row>
      <xdr:rowOff>115794</xdr:rowOff>
    </xdr:to>
    <xdr:sp macro="" textlink="">
      <xdr:nvSpPr>
        <xdr:cNvPr id="800" name="円/楕円 799"/>
        <xdr:cNvSpPr/>
      </xdr:nvSpPr>
      <xdr:spPr>
        <a:xfrm>
          <a:off x="18605500" y="995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106921</xdr:rowOff>
    </xdr:from>
    <xdr:ext cx="469744" cy="259045"/>
    <xdr:sp macro="" textlink="">
      <xdr:nvSpPr>
        <xdr:cNvPr id="801" name="テキスト ボックス 800"/>
        <xdr:cNvSpPr txBox="1"/>
      </xdr:nvSpPr>
      <xdr:spPr>
        <a:xfrm>
          <a:off x="18421427" y="1005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17132</xdr:rowOff>
    </xdr:from>
    <xdr:to>
      <xdr:col>32</xdr:col>
      <xdr:colOff>187325</xdr:colOff>
      <xdr:row>76</xdr:row>
      <xdr:rowOff>122631</xdr:rowOff>
    </xdr:to>
    <xdr:cxnSp macro="">
      <xdr:nvCxnSpPr>
        <xdr:cNvPr id="831" name="直線コネクタ 830"/>
        <xdr:cNvCxnSpPr/>
      </xdr:nvCxnSpPr>
      <xdr:spPr>
        <a:xfrm flipV="1">
          <a:off x="21323300" y="13047332"/>
          <a:ext cx="838200" cy="10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32"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122631</xdr:rowOff>
    </xdr:from>
    <xdr:to>
      <xdr:col>31</xdr:col>
      <xdr:colOff>34925</xdr:colOff>
      <xdr:row>77</xdr:row>
      <xdr:rowOff>24104</xdr:rowOff>
    </xdr:to>
    <xdr:cxnSp macro="">
      <xdr:nvCxnSpPr>
        <xdr:cNvPr id="834" name="直線コネクタ 833"/>
        <xdr:cNvCxnSpPr/>
      </xdr:nvCxnSpPr>
      <xdr:spPr>
        <a:xfrm flipV="1">
          <a:off x="20434300" y="13152831"/>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6" name="テキスト ボックス 835"/>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24104</xdr:rowOff>
    </xdr:from>
    <xdr:to>
      <xdr:col>29</xdr:col>
      <xdr:colOff>517525</xdr:colOff>
      <xdr:row>77</xdr:row>
      <xdr:rowOff>25972</xdr:rowOff>
    </xdr:to>
    <xdr:cxnSp macro="">
      <xdr:nvCxnSpPr>
        <xdr:cNvPr id="837" name="直線コネクタ 836"/>
        <xdr:cNvCxnSpPr/>
      </xdr:nvCxnSpPr>
      <xdr:spPr>
        <a:xfrm flipV="1">
          <a:off x="19545300" y="13225754"/>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39" name="テキスト ボックス 838"/>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25972</xdr:rowOff>
    </xdr:from>
    <xdr:to>
      <xdr:col>28</xdr:col>
      <xdr:colOff>314325</xdr:colOff>
      <xdr:row>77</xdr:row>
      <xdr:rowOff>78739</xdr:rowOff>
    </xdr:to>
    <xdr:cxnSp macro="">
      <xdr:nvCxnSpPr>
        <xdr:cNvPr id="840" name="直線コネクタ 839"/>
        <xdr:cNvCxnSpPr/>
      </xdr:nvCxnSpPr>
      <xdr:spPr>
        <a:xfrm flipV="1">
          <a:off x="18656300" y="13227622"/>
          <a:ext cx="889000" cy="5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2" name="テキスト ボックス 841"/>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4" name="テキスト ボックス 843"/>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137782</xdr:rowOff>
    </xdr:from>
    <xdr:to>
      <xdr:col>32</xdr:col>
      <xdr:colOff>238125</xdr:colOff>
      <xdr:row>76</xdr:row>
      <xdr:rowOff>67932</xdr:rowOff>
    </xdr:to>
    <xdr:sp macro="" textlink="">
      <xdr:nvSpPr>
        <xdr:cNvPr id="850" name="円/楕円 849"/>
        <xdr:cNvSpPr/>
      </xdr:nvSpPr>
      <xdr:spPr>
        <a:xfrm>
          <a:off x="22110700" y="129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116209</xdr:rowOff>
    </xdr:from>
    <xdr:ext cx="534377" cy="259045"/>
    <xdr:sp macro="" textlink="">
      <xdr:nvSpPr>
        <xdr:cNvPr id="851" name="繰出金該当値テキスト"/>
        <xdr:cNvSpPr txBox="1"/>
      </xdr:nvSpPr>
      <xdr:spPr>
        <a:xfrm>
          <a:off x="22212300" y="1297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34,217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71831</xdr:rowOff>
    </xdr:from>
    <xdr:to>
      <xdr:col>31</xdr:col>
      <xdr:colOff>85725</xdr:colOff>
      <xdr:row>77</xdr:row>
      <xdr:rowOff>1981</xdr:rowOff>
    </xdr:to>
    <xdr:sp macro="" textlink="">
      <xdr:nvSpPr>
        <xdr:cNvPr id="852" name="円/楕円 851"/>
        <xdr:cNvSpPr/>
      </xdr:nvSpPr>
      <xdr:spPr>
        <a:xfrm>
          <a:off x="21272500" y="131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164558</xdr:rowOff>
    </xdr:from>
    <xdr:ext cx="534377" cy="259045"/>
    <xdr:sp macro="" textlink="">
      <xdr:nvSpPr>
        <xdr:cNvPr id="853" name="テキスト ボックス 852"/>
        <xdr:cNvSpPr txBox="1"/>
      </xdr:nvSpPr>
      <xdr:spPr>
        <a:xfrm>
          <a:off x="21056111" y="131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144754</xdr:rowOff>
    </xdr:from>
    <xdr:to>
      <xdr:col>29</xdr:col>
      <xdr:colOff>568325</xdr:colOff>
      <xdr:row>77</xdr:row>
      <xdr:rowOff>74904</xdr:rowOff>
    </xdr:to>
    <xdr:sp macro="" textlink="">
      <xdr:nvSpPr>
        <xdr:cNvPr id="854" name="円/楕円 853"/>
        <xdr:cNvSpPr/>
      </xdr:nvSpPr>
      <xdr:spPr>
        <a:xfrm>
          <a:off x="20383500" y="131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66031</xdr:rowOff>
    </xdr:from>
    <xdr:ext cx="534377" cy="259045"/>
    <xdr:sp macro="" textlink="">
      <xdr:nvSpPr>
        <xdr:cNvPr id="855" name="テキスト ボックス 854"/>
        <xdr:cNvSpPr txBox="1"/>
      </xdr:nvSpPr>
      <xdr:spPr>
        <a:xfrm>
          <a:off x="20167111" y="132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146622</xdr:rowOff>
    </xdr:from>
    <xdr:to>
      <xdr:col>28</xdr:col>
      <xdr:colOff>365125</xdr:colOff>
      <xdr:row>77</xdr:row>
      <xdr:rowOff>76772</xdr:rowOff>
    </xdr:to>
    <xdr:sp macro="" textlink="">
      <xdr:nvSpPr>
        <xdr:cNvPr id="856" name="円/楕円 855"/>
        <xdr:cNvSpPr/>
      </xdr:nvSpPr>
      <xdr:spPr>
        <a:xfrm>
          <a:off x="19494500" y="131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67899</xdr:rowOff>
    </xdr:from>
    <xdr:ext cx="534377" cy="259045"/>
    <xdr:sp macro="" textlink="">
      <xdr:nvSpPr>
        <xdr:cNvPr id="857" name="テキスト ボックス 856"/>
        <xdr:cNvSpPr txBox="1"/>
      </xdr:nvSpPr>
      <xdr:spPr>
        <a:xfrm>
          <a:off x="19278111" y="1326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27939</xdr:rowOff>
    </xdr:from>
    <xdr:to>
      <xdr:col>27</xdr:col>
      <xdr:colOff>161925</xdr:colOff>
      <xdr:row>77</xdr:row>
      <xdr:rowOff>129539</xdr:rowOff>
    </xdr:to>
    <xdr:sp macro="" textlink="">
      <xdr:nvSpPr>
        <xdr:cNvPr id="858" name="円/楕円 857"/>
        <xdr:cNvSpPr/>
      </xdr:nvSpPr>
      <xdr:spPr>
        <a:xfrm>
          <a:off x="18605500" y="132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120666</xdr:rowOff>
    </xdr:from>
    <xdr:ext cx="534377" cy="259045"/>
    <xdr:sp macro="" textlink="">
      <xdr:nvSpPr>
        <xdr:cNvPr id="859" name="テキスト ボックス 858"/>
        <xdr:cNvSpPr txBox="1"/>
      </xdr:nvSpPr>
      <xdr:spPr>
        <a:xfrm>
          <a:off x="18389111" y="1332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chemeClr val="dk1"/>
              </a:solidFill>
              <a:latin typeface="+mj-ea"/>
              <a:ea typeface="+mj-ea"/>
              <a:cs typeface="+mn-cs"/>
            </a:rPr>
            <a:t>類似団体平均と比べると「公債費」、</a:t>
          </a:r>
          <a:r>
            <a:rPr kumimoji="1" lang="ja-JP" altLang="en-US" sz="1300">
              <a:latin typeface="+mj-ea"/>
              <a:ea typeface="+mj-ea"/>
            </a:rPr>
            <a:t>「扶助費」、「投資及び出資金」において、住民一人当たりのコストが高くなっている。</a:t>
          </a:r>
          <a:endParaRPr kumimoji="1" lang="en-US" altLang="ja-JP" sz="1300">
            <a:latin typeface="+mj-ea"/>
            <a:ea typeface="+mj-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j-ea"/>
              <a:ea typeface="+mj-ea"/>
            </a:rPr>
            <a:t>「公債費」が高い要因としては、</a:t>
          </a:r>
          <a:r>
            <a:rPr kumimoji="1" lang="ja-JP" altLang="en-US" sz="1300">
              <a:solidFill>
                <a:schemeClr val="dk1"/>
              </a:solidFill>
              <a:latin typeface="+mj-ea"/>
              <a:ea typeface="+mj-ea"/>
              <a:cs typeface="+mn-cs"/>
            </a:rPr>
            <a:t>過去の大型プロジェクト事業分の起債償還や合併特例債の償還が続くことが挙げられ、今後、宮崎市中期財政計画（期間：Ｈ</a:t>
          </a:r>
          <a:r>
            <a:rPr kumimoji="1" lang="en-US" altLang="ja-JP" sz="1300">
              <a:solidFill>
                <a:schemeClr val="dk1"/>
              </a:solidFill>
              <a:latin typeface="+mj-ea"/>
              <a:ea typeface="+mj-ea"/>
              <a:cs typeface="+mn-cs"/>
            </a:rPr>
            <a:t>27</a:t>
          </a:r>
          <a:r>
            <a:rPr kumimoji="1" lang="ja-JP" altLang="en-US" sz="1300">
              <a:solidFill>
                <a:schemeClr val="dk1"/>
              </a:solidFill>
              <a:latin typeface="+mj-ea"/>
              <a:ea typeface="+mj-ea"/>
              <a:cs typeface="+mn-cs"/>
            </a:rPr>
            <a:t>～Ｈ</a:t>
          </a:r>
          <a:r>
            <a:rPr kumimoji="1" lang="en-US" altLang="ja-JP" sz="1300">
              <a:solidFill>
                <a:schemeClr val="dk1"/>
              </a:solidFill>
              <a:latin typeface="+mj-ea"/>
              <a:ea typeface="+mj-ea"/>
              <a:cs typeface="+mn-cs"/>
            </a:rPr>
            <a:t>29</a:t>
          </a:r>
          <a:r>
            <a:rPr kumimoji="1" lang="ja-JP" altLang="en-US" sz="1300">
              <a:solidFill>
                <a:schemeClr val="dk1"/>
              </a:solidFill>
              <a:latin typeface="+mj-ea"/>
              <a:ea typeface="+mj-ea"/>
              <a:cs typeface="+mn-cs"/>
            </a:rPr>
            <a:t>）に基づき市全体として地方債の償還と起債の抑制を図り、市債残高の圧縮に努めていく。</a:t>
          </a:r>
          <a:endParaRPr kumimoji="1" lang="en-US" altLang="ja-JP" sz="1300">
            <a:latin typeface="+mj-ea"/>
            <a:ea typeface="+mj-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j-ea"/>
              <a:ea typeface="+mj-ea"/>
            </a:rPr>
            <a:t>「扶助費」が高い</a:t>
          </a:r>
          <a:r>
            <a:rPr kumimoji="1" lang="ja-JP" altLang="en-US" sz="1300">
              <a:solidFill>
                <a:schemeClr val="dk1"/>
              </a:solidFill>
              <a:latin typeface="+mj-ea"/>
              <a:ea typeface="+mj-ea"/>
              <a:cs typeface="+mn-cs"/>
            </a:rPr>
            <a:t>要因としては、子ども子育て関係費、生活保護費が多いこと、高齢化に伴う障がい福祉サービス対象者が増加していることが挙げられ、</a:t>
          </a:r>
          <a:r>
            <a:rPr kumimoji="1" lang="ja-JP" altLang="en-US" sz="1300">
              <a:solidFill>
                <a:schemeClr val="dk1"/>
              </a:solidFill>
              <a:latin typeface="+mn-lt"/>
              <a:ea typeface="+mn-ea"/>
              <a:cs typeface="+mn-cs"/>
            </a:rPr>
            <a:t>今後の事業の見直しなどにより抑制に努めていく。</a:t>
          </a:r>
          <a:endParaRPr kumimoji="1" lang="en-US" altLang="ja-JP" sz="1300">
            <a:solidFill>
              <a:schemeClr val="dk1"/>
            </a:solidFill>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j-ea"/>
              <a:ea typeface="+mj-ea"/>
              <a:cs typeface="+mn-cs"/>
            </a:rPr>
            <a:t>「投資及び出資金」が高い要因としては、公共下水道の整備を行ったことによる企業会計への繰出金が多いことが挙げられる。</a:t>
          </a:r>
          <a:endParaRPr lang="ja-JP" altLang="en-US" sz="1300">
            <a:solidFill>
              <a:schemeClr val="dk1"/>
            </a:solidFill>
            <a:latin typeface="+mj-ea"/>
            <a:ea typeface="+mj-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宮崎県宮崎市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405,681
404,056
643.67
163,762,836
159,980,507
3,379,438
90,161,720
193,964,238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26489</xdr:rowOff>
    </xdr:from>
    <xdr:to>
      <xdr:col>6</xdr:col>
      <xdr:colOff>511175</xdr:colOff>
      <xdr:row>34</xdr:row>
      <xdr:rowOff>60234</xdr:rowOff>
    </xdr:to>
    <xdr:cxnSp macro="">
      <xdr:nvCxnSpPr>
        <xdr:cNvPr id="63" name="直線コネクタ 62"/>
        <xdr:cNvCxnSpPr/>
      </xdr:nvCxnSpPr>
      <xdr:spPr>
        <a:xfrm flipV="1">
          <a:off x="3797300" y="5855789"/>
          <a:ext cx="8382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30316</xdr:rowOff>
    </xdr:from>
    <xdr:ext cx="469744" cy="259045"/>
    <xdr:sp macro="" textlink="">
      <xdr:nvSpPr>
        <xdr:cNvPr id="64" name="議会費平均値テキスト"/>
        <xdr:cNvSpPr txBox="1"/>
      </xdr:nvSpPr>
      <xdr:spPr>
        <a:xfrm>
          <a:off x="4686300" y="5859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60234</xdr:rowOff>
    </xdr:from>
    <xdr:to>
      <xdr:col>5</xdr:col>
      <xdr:colOff>358775</xdr:colOff>
      <xdr:row>35</xdr:row>
      <xdr:rowOff>12881</xdr:rowOff>
    </xdr:to>
    <xdr:cxnSp macro="">
      <xdr:nvCxnSpPr>
        <xdr:cNvPr id="66" name="直線コネクタ 65"/>
        <xdr:cNvCxnSpPr/>
      </xdr:nvCxnSpPr>
      <xdr:spPr>
        <a:xfrm flipV="1">
          <a:off x="2908300" y="588953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14531</xdr:rowOff>
    </xdr:from>
    <xdr:ext cx="469744" cy="259045"/>
    <xdr:sp macro="" textlink="">
      <xdr:nvSpPr>
        <xdr:cNvPr id="68" name="テキスト ボックス 67"/>
        <xdr:cNvSpPr txBox="1"/>
      </xdr:nvSpPr>
      <xdr:spPr>
        <a:xfrm>
          <a:off x="3562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37374</xdr:rowOff>
    </xdr:from>
    <xdr:to>
      <xdr:col>4</xdr:col>
      <xdr:colOff>155575</xdr:colOff>
      <xdr:row>35</xdr:row>
      <xdr:rowOff>12881</xdr:rowOff>
    </xdr:to>
    <xdr:cxnSp macro="">
      <xdr:nvCxnSpPr>
        <xdr:cNvPr id="69" name="直線コネクタ 68"/>
        <xdr:cNvCxnSpPr/>
      </xdr:nvCxnSpPr>
      <xdr:spPr>
        <a:xfrm>
          <a:off x="2019300" y="586667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86360</xdr:rowOff>
    </xdr:from>
    <xdr:to>
      <xdr:col>2</xdr:col>
      <xdr:colOff>638175</xdr:colOff>
      <xdr:row>34</xdr:row>
      <xdr:rowOff>37374</xdr:rowOff>
    </xdr:to>
    <xdr:cxnSp macro="">
      <xdr:nvCxnSpPr>
        <xdr:cNvPr id="72" name="直線コネクタ 71"/>
        <xdr:cNvCxnSpPr/>
      </xdr:nvCxnSpPr>
      <xdr:spPr>
        <a:xfrm>
          <a:off x="1130300" y="5572760"/>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151147</xdr:rowOff>
    </xdr:from>
    <xdr:ext cx="469744" cy="259045"/>
    <xdr:sp macro="" textlink="">
      <xdr:nvSpPr>
        <xdr:cNvPr id="74" name="テキスト ボックス 73"/>
        <xdr:cNvSpPr txBox="1"/>
      </xdr:nvSpPr>
      <xdr:spPr>
        <a:xfrm>
          <a:off x="1784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43923</xdr:rowOff>
    </xdr:from>
    <xdr:ext cx="469744" cy="259045"/>
    <xdr:sp macro="" textlink="">
      <xdr:nvSpPr>
        <xdr:cNvPr id="76" name="テキスト ボックス 75"/>
        <xdr:cNvSpPr txBox="1"/>
      </xdr:nvSpPr>
      <xdr:spPr>
        <a:xfrm>
          <a:off x="895427" y="57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147139</xdr:rowOff>
    </xdr:from>
    <xdr:to>
      <xdr:col>6</xdr:col>
      <xdr:colOff>561975</xdr:colOff>
      <xdr:row>34</xdr:row>
      <xdr:rowOff>77289</xdr:rowOff>
    </xdr:to>
    <xdr:sp macro="" textlink="">
      <xdr:nvSpPr>
        <xdr:cNvPr id="82" name="円/楕円 81"/>
        <xdr:cNvSpPr/>
      </xdr:nvSpPr>
      <xdr:spPr>
        <a:xfrm>
          <a:off x="4584700" y="580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170016</xdr:rowOff>
    </xdr:from>
    <xdr:ext cx="469744" cy="259045"/>
    <xdr:sp macro="" textlink="">
      <xdr:nvSpPr>
        <xdr:cNvPr id="83" name="議会費該当値テキスト"/>
        <xdr:cNvSpPr txBox="1"/>
      </xdr:nvSpPr>
      <xdr:spPr>
        <a:xfrm>
          <a:off x="4686300"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9434</xdr:rowOff>
    </xdr:from>
    <xdr:to>
      <xdr:col>5</xdr:col>
      <xdr:colOff>409575</xdr:colOff>
      <xdr:row>34</xdr:row>
      <xdr:rowOff>111034</xdr:rowOff>
    </xdr:to>
    <xdr:sp macro="" textlink="">
      <xdr:nvSpPr>
        <xdr:cNvPr id="84" name="円/楕円 83"/>
        <xdr:cNvSpPr/>
      </xdr:nvSpPr>
      <xdr:spPr>
        <a:xfrm>
          <a:off x="3746500" y="58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127561</xdr:rowOff>
    </xdr:from>
    <xdr:ext cx="469744" cy="259045"/>
    <xdr:sp macro="" textlink="">
      <xdr:nvSpPr>
        <xdr:cNvPr id="85" name="テキスト ボックス 84"/>
        <xdr:cNvSpPr txBox="1"/>
      </xdr:nvSpPr>
      <xdr:spPr>
        <a:xfrm>
          <a:off x="3562427" y="561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133531</xdr:rowOff>
    </xdr:from>
    <xdr:to>
      <xdr:col>4</xdr:col>
      <xdr:colOff>206375</xdr:colOff>
      <xdr:row>35</xdr:row>
      <xdr:rowOff>63681</xdr:rowOff>
    </xdr:to>
    <xdr:sp macro="" textlink="">
      <xdr:nvSpPr>
        <xdr:cNvPr id="86" name="円/楕円 85"/>
        <xdr:cNvSpPr/>
      </xdr:nvSpPr>
      <xdr:spPr>
        <a:xfrm>
          <a:off x="2857500" y="59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54808</xdr:rowOff>
    </xdr:from>
    <xdr:ext cx="469744" cy="259045"/>
    <xdr:sp macro="" textlink="">
      <xdr:nvSpPr>
        <xdr:cNvPr id="87" name="テキスト ボックス 86"/>
        <xdr:cNvSpPr txBox="1"/>
      </xdr:nvSpPr>
      <xdr:spPr>
        <a:xfrm>
          <a:off x="2673427" y="605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158024</xdr:rowOff>
    </xdr:from>
    <xdr:to>
      <xdr:col>3</xdr:col>
      <xdr:colOff>3175</xdr:colOff>
      <xdr:row>34</xdr:row>
      <xdr:rowOff>88174</xdr:rowOff>
    </xdr:to>
    <xdr:sp macro="" textlink="">
      <xdr:nvSpPr>
        <xdr:cNvPr id="88" name="円/楕円 87"/>
        <xdr:cNvSpPr/>
      </xdr:nvSpPr>
      <xdr:spPr>
        <a:xfrm>
          <a:off x="1968500" y="58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104701</xdr:rowOff>
    </xdr:from>
    <xdr:ext cx="469744" cy="259045"/>
    <xdr:sp macro="" textlink="">
      <xdr:nvSpPr>
        <xdr:cNvPr id="89" name="テキスト ボックス 88"/>
        <xdr:cNvSpPr txBox="1"/>
      </xdr:nvSpPr>
      <xdr:spPr>
        <a:xfrm>
          <a:off x="1784427" y="559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35560</xdr:rowOff>
    </xdr:from>
    <xdr:to>
      <xdr:col>1</xdr:col>
      <xdr:colOff>485775</xdr:colOff>
      <xdr:row>32</xdr:row>
      <xdr:rowOff>137160</xdr:rowOff>
    </xdr:to>
    <xdr:sp macro="" textlink="">
      <xdr:nvSpPr>
        <xdr:cNvPr id="90" name="円/楕円 89"/>
        <xdr:cNvSpPr/>
      </xdr:nvSpPr>
      <xdr:spPr>
        <a:xfrm>
          <a:off x="10795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153687</xdr:rowOff>
    </xdr:from>
    <xdr:ext cx="469744" cy="259045"/>
    <xdr:sp macro="" textlink="">
      <xdr:nvSpPr>
        <xdr:cNvPr id="91" name="テキスト ボックス 90"/>
        <xdr:cNvSpPr txBox="1"/>
      </xdr:nvSpPr>
      <xdr:spPr>
        <a:xfrm>
          <a:off x="895427"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73863</xdr:rowOff>
    </xdr:from>
    <xdr:to>
      <xdr:col>6</xdr:col>
      <xdr:colOff>511175</xdr:colOff>
      <xdr:row>56</xdr:row>
      <xdr:rowOff>103490</xdr:rowOff>
    </xdr:to>
    <xdr:cxnSp macro="">
      <xdr:nvCxnSpPr>
        <xdr:cNvPr id="119" name="直線コネクタ 118"/>
        <xdr:cNvCxnSpPr/>
      </xdr:nvCxnSpPr>
      <xdr:spPr>
        <a:xfrm flipV="1">
          <a:off x="3797300" y="9675063"/>
          <a:ext cx="838200" cy="2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14109</xdr:rowOff>
    </xdr:from>
    <xdr:ext cx="534377" cy="259045"/>
    <xdr:sp macro="" textlink="">
      <xdr:nvSpPr>
        <xdr:cNvPr id="120" name="総務費平均値テキスト"/>
        <xdr:cNvSpPr txBox="1"/>
      </xdr:nvSpPr>
      <xdr:spPr>
        <a:xfrm>
          <a:off x="4686300" y="961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103490</xdr:rowOff>
    </xdr:from>
    <xdr:to>
      <xdr:col>5</xdr:col>
      <xdr:colOff>358775</xdr:colOff>
      <xdr:row>56</xdr:row>
      <xdr:rowOff>143701</xdr:rowOff>
    </xdr:to>
    <xdr:cxnSp macro="">
      <xdr:nvCxnSpPr>
        <xdr:cNvPr id="122" name="直線コネクタ 121"/>
        <xdr:cNvCxnSpPr/>
      </xdr:nvCxnSpPr>
      <xdr:spPr>
        <a:xfrm flipV="1">
          <a:off x="2908300" y="9704690"/>
          <a:ext cx="889000" cy="4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85659</xdr:rowOff>
    </xdr:from>
    <xdr:to>
      <xdr:col>4</xdr:col>
      <xdr:colOff>155575</xdr:colOff>
      <xdr:row>56</xdr:row>
      <xdr:rowOff>143701</xdr:rowOff>
    </xdr:to>
    <xdr:cxnSp macro="">
      <xdr:nvCxnSpPr>
        <xdr:cNvPr id="125" name="直線コネクタ 124"/>
        <xdr:cNvCxnSpPr/>
      </xdr:nvCxnSpPr>
      <xdr:spPr>
        <a:xfrm>
          <a:off x="2019300" y="9686859"/>
          <a:ext cx="889000" cy="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85659</xdr:rowOff>
    </xdr:from>
    <xdr:to>
      <xdr:col>2</xdr:col>
      <xdr:colOff>638175</xdr:colOff>
      <xdr:row>56</xdr:row>
      <xdr:rowOff>114805</xdr:rowOff>
    </xdr:to>
    <xdr:cxnSp macro="">
      <xdr:nvCxnSpPr>
        <xdr:cNvPr id="128" name="直線コネクタ 127"/>
        <xdr:cNvCxnSpPr/>
      </xdr:nvCxnSpPr>
      <xdr:spPr>
        <a:xfrm flipV="1">
          <a:off x="1130300" y="9686859"/>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23063</xdr:rowOff>
    </xdr:from>
    <xdr:to>
      <xdr:col>6</xdr:col>
      <xdr:colOff>561975</xdr:colOff>
      <xdr:row>56</xdr:row>
      <xdr:rowOff>124663</xdr:rowOff>
    </xdr:to>
    <xdr:sp macro="" textlink="">
      <xdr:nvSpPr>
        <xdr:cNvPr id="138" name="円/楕円 137"/>
        <xdr:cNvSpPr/>
      </xdr:nvSpPr>
      <xdr:spPr>
        <a:xfrm>
          <a:off x="4584700" y="96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45940</xdr:rowOff>
    </xdr:from>
    <xdr:ext cx="534377" cy="259045"/>
    <xdr:sp macro="" textlink="">
      <xdr:nvSpPr>
        <xdr:cNvPr id="139" name="総務費該当値テキスト"/>
        <xdr:cNvSpPr txBox="1"/>
      </xdr:nvSpPr>
      <xdr:spPr>
        <a:xfrm>
          <a:off x="4686300" y="947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37,880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52690</xdr:rowOff>
    </xdr:from>
    <xdr:to>
      <xdr:col>5</xdr:col>
      <xdr:colOff>409575</xdr:colOff>
      <xdr:row>56</xdr:row>
      <xdr:rowOff>154290</xdr:rowOff>
    </xdr:to>
    <xdr:sp macro="" textlink="">
      <xdr:nvSpPr>
        <xdr:cNvPr id="140" name="円/楕円 139"/>
        <xdr:cNvSpPr/>
      </xdr:nvSpPr>
      <xdr:spPr>
        <a:xfrm>
          <a:off x="3746500" y="965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145417</xdr:rowOff>
    </xdr:from>
    <xdr:ext cx="534377" cy="259045"/>
    <xdr:sp macro="" textlink="">
      <xdr:nvSpPr>
        <xdr:cNvPr id="141" name="テキスト ボックス 140"/>
        <xdr:cNvSpPr txBox="1"/>
      </xdr:nvSpPr>
      <xdr:spPr>
        <a:xfrm>
          <a:off x="3530111" y="974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92901</xdr:rowOff>
    </xdr:from>
    <xdr:to>
      <xdr:col>4</xdr:col>
      <xdr:colOff>206375</xdr:colOff>
      <xdr:row>57</xdr:row>
      <xdr:rowOff>23051</xdr:rowOff>
    </xdr:to>
    <xdr:sp macro="" textlink="">
      <xdr:nvSpPr>
        <xdr:cNvPr id="142" name="円/楕円 141"/>
        <xdr:cNvSpPr/>
      </xdr:nvSpPr>
      <xdr:spPr>
        <a:xfrm>
          <a:off x="2857500" y="96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14178</xdr:rowOff>
    </xdr:from>
    <xdr:ext cx="534377" cy="259045"/>
    <xdr:sp macro="" textlink="">
      <xdr:nvSpPr>
        <xdr:cNvPr id="143" name="テキスト ボックス 142"/>
        <xdr:cNvSpPr txBox="1"/>
      </xdr:nvSpPr>
      <xdr:spPr>
        <a:xfrm>
          <a:off x="2641111" y="978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34859</xdr:rowOff>
    </xdr:from>
    <xdr:to>
      <xdr:col>3</xdr:col>
      <xdr:colOff>3175</xdr:colOff>
      <xdr:row>56</xdr:row>
      <xdr:rowOff>136459</xdr:rowOff>
    </xdr:to>
    <xdr:sp macro="" textlink="">
      <xdr:nvSpPr>
        <xdr:cNvPr id="144" name="円/楕円 143"/>
        <xdr:cNvSpPr/>
      </xdr:nvSpPr>
      <xdr:spPr>
        <a:xfrm>
          <a:off x="1968500" y="963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127586</xdr:rowOff>
    </xdr:from>
    <xdr:ext cx="534377" cy="259045"/>
    <xdr:sp macro="" textlink="">
      <xdr:nvSpPr>
        <xdr:cNvPr id="145" name="テキスト ボックス 144"/>
        <xdr:cNvSpPr txBox="1"/>
      </xdr:nvSpPr>
      <xdr:spPr>
        <a:xfrm>
          <a:off x="1752111" y="972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64005</xdr:rowOff>
    </xdr:from>
    <xdr:to>
      <xdr:col>1</xdr:col>
      <xdr:colOff>485775</xdr:colOff>
      <xdr:row>56</xdr:row>
      <xdr:rowOff>165605</xdr:rowOff>
    </xdr:to>
    <xdr:sp macro="" textlink="">
      <xdr:nvSpPr>
        <xdr:cNvPr id="146" name="円/楕円 145"/>
        <xdr:cNvSpPr/>
      </xdr:nvSpPr>
      <xdr:spPr>
        <a:xfrm>
          <a:off x="1079500" y="96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156732</xdr:rowOff>
    </xdr:from>
    <xdr:ext cx="534377" cy="259045"/>
    <xdr:sp macro="" textlink="">
      <xdr:nvSpPr>
        <xdr:cNvPr id="147" name="テキスト ボックス 146"/>
        <xdr:cNvSpPr txBox="1"/>
      </xdr:nvSpPr>
      <xdr:spPr>
        <a:xfrm>
          <a:off x="863111" y="975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85794</xdr:rowOff>
    </xdr:from>
    <xdr:to>
      <xdr:col>6</xdr:col>
      <xdr:colOff>511175</xdr:colOff>
      <xdr:row>74</xdr:row>
      <xdr:rowOff>149443</xdr:rowOff>
    </xdr:to>
    <xdr:cxnSp macro="">
      <xdr:nvCxnSpPr>
        <xdr:cNvPr id="179" name="直線コネクタ 178"/>
        <xdr:cNvCxnSpPr/>
      </xdr:nvCxnSpPr>
      <xdr:spPr>
        <a:xfrm flipV="1">
          <a:off x="3797300" y="12773094"/>
          <a:ext cx="838200" cy="6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4462</xdr:rowOff>
    </xdr:from>
    <xdr:ext cx="599010" cy="259045"/>
    <xdr:sp macro="" textlink="">
      <xdr:nvSpPr>
        <xdr:cNvPr id="180" name="民生費平均値テキスト"/>
        <xdr:cNvSpPr txBox="1"/>
      </xdr:nvSpPr>
      <xdr:spPr>
        <a:xfrm>
          <a:off x="4686300" y="12863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149443</xdr:rowOff>
    </xdr:from>
    <xdr:to>
      <xdr:col>5</xdr:col>
      <xdr:colOff>358775</xdr:colOff>
      <xdr:row>75</xdr:row>
      <xdr:rowOff>86610</xdr:rowOff>
    </xdr:to>
    <xdr:cxnSp macro="">
      <xdr:nvCxnSpPr>
        <xdr:cNvPr id="182" name="直線コネクタ 181"/>
        <xdr:cNvCxnSpPr/>
      </xdr:nvCxnSpPr>
      <xdr:spPr>
        <a:xfrm flipV="1">
          <a:off x="2908300" y="12836743"/>
          <a:ext cx="889000" cy="10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151996</xdr:rowOff>
    </xdr:from>
    <xdr:ext cx="599010" cy="259045"/>
    <xdr:sp macro="" textlink="">
      <xdr:nvSpPr>
        <xdr:cNvPr id="184" name="テキスト ボックス 183"/>
        <xdr:cNvSpPr txBox="1"/>
      </xdr:nvSpPr>
      <xdr:spPr>
        <a:xfrm>
          <a:off x="3497794" y="1301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86610</xdr:rowOff>
    </xdr:from>
    <xdr:to>
      <xdr:col>4</xdr:col>
      <xdr:colOff>155575</xdr:colOff>
      <xdr:row>75</xdr:row>
      <xdr:rowOff>99129</xdr:rowOff>
    </xdr:to>
    <xdr:cxnSp macro="">
      <xdr:nvCxnSpPr>
        <xdr:cNvPr id="185" name="直線コネクタ 184"/>
        <xdr:cNvCxnSpPr/>
      </xdr:nvCxnSpPr>
      <xdr:spPr>
        <a:xfrm flipV="1">
          <a:off x="2019300" y="12945360"/>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81621</xdr:rowOff>
    </xdr:from>
    <xdr:ext cx="599010" cy="259045"/>
    <xdr:sp macro="" textlink="">
      <xdr:nvSpPr>
        <xdr:cNvPr id="187" name="テキスト ボックス 186"/>
        <xdr:cNvSpPr txBox="1"/>
      </xdr:nvSpPr>
      <xdr:spPr>
        <a:xfrm>
          <a:off x="2608794" y="1311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99129</xdr:rowOff>
    </xdr:from>
    <xdr:to>
      <xdr:col>2</xdr:col>
      <xdr:colOff>638175</xdr:colOff>
      <xdr:row>75</xdr:row>
      <xdr:rowOff>148986</xdr:rowOff>
    </xdr:to>
    <xdr:cxnSp macro="">
      <xdr:nvCxnSpPr>
        <xdr:cNvPr id="188" name="直線コネクタ 187"/>
        <xdr:cNvCxnSpPr/>
      </xdr:nvCxnSpPr>
      <xdr:spPr>
        <a:xfrm flipV="1">
          <a:off x="1130300" y="12957879"/>
          <a:ext cx="889000" cy="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121418</xdr:rowOff>
    </xdr:from>
    <xdr:ext cx="599010" cy="259045"/>
    <xdr:sp macro="" textlink="">
      <xdr:nvSpPr>
        <xdr:cNvPr id="190" name="テキスト ボックス 189"/>
        <xdr:cNvSpPr txBox="1"/>
      </xdr:nvSpPr>
      <xdr:spPr>
        <a:xfrm>
          <a:off x="1719794" y="131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126361</xdr:rowOff>
    </xdr:from>
    <xdr:ext cx="599010" cy="259045"/>
    <xdr:sp macro="" textlink="">
      <xdr:nvSpPr>
        <xdr:cNvPr id="192" name="テキスト ボックス 191"/>
        <xdr:cNvSpPr txBox="1"/>
      </xdr:nvSpPr>
      <xdr:spPr>
        <a:xfrm>
          <a:off x="830794" y="1315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34994</xdr:rowOff>
    </xdr:from>
    <xdr:to>
      <xdr:col>6</xdr:col>
      <xdr:colOff>561975</xdr:colOff>
      <xdr:row>74</xdr:row>
      <xdr:rowOff>136594</xdr:rowOff>
    </xdr:to>
    <xdr:sp macro="" textlink="">
      <xdr:nvSpPr>
        <xdr:cNvPr id="198" name="円/楕円 197"/>
        <xdr:cNvSpPr/>
      </xdr:nvSpPr>
      <xdr:spPr>
        <a:xfrm>
          <a:off x="4584700" y="127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57871</xdr:rowOff>
    </xdr:from>
    <xdr:ext cx="599010" cy="259045"/>
    <xdr:sp macro="" textlink="">
      <xdr:nvSpPr>
        <xdr:cNvPr id="199" name="民生費該当値テキスト"/>
        <xdr:cNvSpPr txBox="1"/>
      </xdr:nvSpPr>
      <xdr:spPr>
        <a:xfrm>
          <a:off x="4686300" y="1257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169,952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98643</xdr:rowOff>
    </xdr:from>
    <xdr:to>
      <xdr:col>5</xdr:col>
      <xdr:colOff>409575</xdr:colOff>
      <xdr:row>75</xdr:row>
      <xdr:rowOff>28793</xdr:rowOff>
    </xdr:to>
    <xdr:sp macro="" textlink="">
      <xdr:nvSpPr>
        <xdr:cNvPr id="200" name="円/楕円 199"/>
        <xdr:cNvSpPr/>
      </xdr:nvSpPr>
      <xdr:spPr>
        <a:xfrm>
          <a:off x="3746500" y="127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45320</xdr:rowOff>
    </xdr:from>
    <xdr:ext cx="599010" cy="259045"/>
    <xdr:sp macro="" textlink="">
      <xdr:nvSpPr>
        <xdr:cNvPr id="201" name="テキスト ボックス 200"/>
        <xdr:cNvSpPr txBox="1"/>
      </xdr:nvSpPr>
      <xdr:spPr>
        <a:xfrm>
          <a:off x="3497794" y="1256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164,105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35810</xdr:rowOff>
    </xdr:from>
    <xdr:to>
      <xdr:col>4</xdr:col>
      <xdr:colOff>206375</xdr:colOff>
      <xdr:row>75</xdr:row>
      <xdr:rowOff>137410</xdr:rowOff>
    </xdr:to>
    <xdr:sp macro="" textlink="">
      <xdr:nvSpPr>
        <xdr:cNvPr id="202" name="円/楕円 201"/>
        <xdr:cNvSpPr/>
      </xdr:nvSpPr>
      <xdr:spPr>
        <a:xfrm>
          <a:off x="2857500" y="1289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153937</xdr:rowOff>
    </xdr:from>
    <xdr:ext cx="599010" cy="259045"/>
    <xdr:sp macro="" textlink="">
      <xdr:nvSpPr>
        <xdr:cNvPr id="203" name="テキスト ボックス 202"/>
        <xdr:cNvSpPr txBox="1"/>
      </xdr:nvSpPr>
      <xdr:spPr>
        <a:xfrm>
          <a:off x="2608794" y="1266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154,127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48329</xdr:rowOff>
    </xdr:from>
    <xdr:to>
      <xdr:col>3</xdr:col>
      <xdr:colOff>3175</xdr:colOff>
      <xdr:row>75</xdr:row>
      <xdr:rowOff>149929</xdr:rowOff>
    </xdr:to>
    <xdr:sp macro="" textlink="">
      <xdr:nvSpPr>
        <xdr:cNvPr id="204" name="円/楕円 203"/>
        <xdr:cNvSpPr/>
      </xdr:nvSpPr>
      <xdr:spPr>
        <a:xfrm>
          <a:off x="1968500" y="129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166456</xdr:rowOff>
    </xdr:from>
    <xdr:ext cx="599010" cy="259045"/>
    <xdr:sp macro="" textlink="">
      <xdr:nvSpPr>
        <xdr:cNvPr id="205" name="テキスト ボックス 204"/>
        <xdr:cNvSpPr txBox="1"/>
      </xdr:nvSpPr>
      <xdr:spPr>
        <a:xfrm>
          <a:off x="1719794" y="1268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152,977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98185</xdr:rowOff>
    </xdr:from>
    <xdr:to>
      <xdr:col>1</xdr:col>
      <xdr:colOff>485775</xdr:colOff>
      <xdr:row>76</xdr:row>
      <xdr:rowOff>28336</xdr:rowOff>
    </xdr:to>
    <xdr:sp macro="" textlink="">
      <xdr:nvSpPr>
        <xdr:cNvPr id="206" name="円/楕円 205"/>
        <xdr:cNvSpPr/>
      </xdr:nvSpPr>
      <xdr:spPr>
        <a:xfrm>
          <a:off x="1079500" y="12956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44862</xdr:rowOff>
    </xdr:from>
    <xdr:ext cx="599010" cy="259045"/>
    <xdr:sp macro="" textlink="">
      <xdr:nvSpPr>
        <xdr:cNvPr id="207" name="テキスト ボックス 206"/>
        <xdr:cNvSpPr txBox="1"/>
      </xdr:nvSpPr>
      <xdr:spPr>
        <a:xfrm>
          <a:off x="830794" y="1273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56204</xdr:rowOff>
    </xdr:from>
    <xdr:to>
      <xdr:col>6</xdr:col>
      <xdr:colOff>511175</xdr:colOff>
      <xdr:row>98</xdr:row>
      <xdr:rowOff>65576</xdr:rowOff>
    </xdr:to>
    <xdr:cxnSp macro="">
      <xdr:nvCxnSpPr>
        <xdr:cNvPr id="237" name="直線コネクタ 236"/>
        <xdr:cNvCxnSpPr/>
      </xdr:nvCxnSpPr>
      <xdr:spPr>
        <a:xfrm flipV="1">
          <a:off x="3797300" y="16858304"/>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65576</xdr:rowOff>
    </xdr:from>
    <xdr:to>
      <xdr:col>5</xdr:col>
      <xdr:colOff>358775</xdr:colOff>
      <xdr:row>98</xdr:row>
      <xdr:rowOff>98724</xdr:rowOff>
    </xdr:to>
    <xdr:cxnSp macro="">
      <xdr:nvCxnSpPr>
        <xdr:cNvPr id="240" name="直線コネクタ 239"/>
        <xdr:cNvCxnSpPr/>
      </xdr:nvCxnSpPr>
      <xdr:spPr>
        <a:xfrm flipV="1">
          <a:off x="2908300" y="16867676"/>
          <a:ext cx="889000" cy="3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70796</xdr:rowOff>
    </xdr:from>
    <xdr:to>
      <xdr:col>4</xdr:col>
      <xdr:colOff>155575</xdr:colOff>
      <xdr:row>98</xdr:row>
      <xdr:rowOff>98724</xdr:rowOff>
    </xdr:to>
    <xdr:cxnSp macro="">
      <xdr:nvCxnSpPr>
        <xdr:cNvPr id="243" name="直線コネクタ 242"/>
        <xdr:cNvCxnSpPr/>
      </xdr:nvCxnSpPr>
      <xdr:spPr>
        <a:xfrm>
          <a:off x="2019300" y="16872896"/>
          <a:ext cx="889000" cy="2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67196</xdr:rowOff>
    </xdr:from>
    <xdr:to>
      <xdr:col>2</xdr:col>
      <xdr:colOff>638175</xdr:colOff>
      <xdr:row>98</xdr:row>
      <xdr:rowOff>70796</xdr:rowOff>
    </xdr:to>
    <xdr:cxnSp macro="">
      <xdr:nvCxnSpPr>
        <xdr:cNvPr id="246" name="直線コネクタ 245"/>
        <xdr:cNvCxnSpPr/>
      </xdr:nvCxnSpPr>
      <xdr:spPr>
        <a:xfrm>
          <a:off x="1130300" y="16869296"/>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30948</xdr:rowOff>
    </xdr:from>
    <xdr:ext cx="534377" cy="259045"/>
    <xdr:sp macro="" textlink="">
      <xdr:nvSpPr>
        <xdr:cNvPr id="250" name="テキスト ボックス 249"/>
        <xdr:cNvSpPr txBox="1"/>
      </xdr:nvSpPr>
      <xdr:spPr>
        <a:xfrm>
          <a:off x="863111" y="16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5404</xdr:rowOff>
    </xdr:from>
    <xdr:to>
      <xdr:col>6</xdr:col>
      <xdr:colOff>561975</xdr:colOff>
      <xdr:row>98</xdr:row>
      <xdr:rowOff>107004</xdr:rowOff>
    </xdr:to>
    <xdr:sp macro="" textlink="">
      <xdr:nvSpPr>
        <xdr:cNvPr id="256" name="円/楕円 255"/>
        <xdr:cNvSpPr/>
      </xdr:nvSpPr>
      <xdr:spPr>
        <a:xfrm>
          <a:off x="4584700" y="168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91781</xdr:rowOff>
    </xdr:from>
    <xdr:ext cx="534377" cy="259045"/>
    <xdr:sp macro="" textlink="">
      <xdr:nvSpPr>
        <xdr:cNvPr id="257" name="衛生費該当値テキスト"/>
        <xdr:cNvSpPr txBox="1"/>
      </xdr:nvSpPr>
      <xdr:spPr>
        <a:xfrm>
          <a:off x="4686300" y="167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28,383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14776</xdr:rowOff>
    </xdr:from>
    <xdr:to>
      <xdr:col>5</xdr:col>
      <xdr:colOff>409575</xdr:colOff>
      <xdr:row>98</xdr:row>
      <xdr:rowOff>116376</xdr:rowOff>
    </xdr:to>
    <xdr:sp macro="" textlink="">
      <xdr:nvSpPr>
        <xdr:cNvPr id="258" name="円/楕円 257"/>
        <xdr:cNvSpPr/>
      </xdr:nvSpPr>
      <xdr:spPr>
        <a:xfrm>
          <a:off x="3746500" y="1681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107503</xdr:rowOff>
    </xdr:from>
    <xdr:ext cx="534377" cy="259045"/>
    <xdr:sp macro="" textlink="">
      <xdr:nvSpPr>
        <xdr:cNvPr id="259" name="テキスト ボックス 258"/>
        <xdr:cNvSpPr txBox="1"/>
      </xdr:nvSpPr>
      <xdr:spPr>
        <a:xfrm>
          <a:off x="3530111" y="1690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47924</xdr:rowOff>
    </xdr:from>
    <xdr:to>
      <xdr:col>4</xdr:col>
      <xdr:colOff>206375</xdr:colOff>
      <xdr:row>98</xdr:row>
      <xdr:rowOff>149524</xdr:rowOff>
    </xdr:to>
    <xdr:sp macro="" textlink="">
      <xdr:nvSpPr>
        <xdr:cNvPr id="260" name="円/楕円 259"/>
        <xdr:cNvSpPr/>
      </xdr:nvSpPr>
      <xdr:spPr>
        <a:xfrm>
          <a:off x="2857500" y="168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140651</xdr:rowOff>
    </xdr:from>
    <xdr:ext cx="534377" cy="259045"/>
    <xdr:sp macro="" textlink="">
      <xdr:nvSpPr>
        <xdr:cNvPr id="261" name="テキスト ボックス 260"/>
        <xdr:cNvSpPr txBox="1"/>
      </xdr:nvSpPr>
      <xdr:spPr>
        <a:xfrm>
          <a:off x="2641111" y="1694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19996</xdr:rowOff>
    </xdr:from>
    <xdr:to>
      <xdr:col>3</xdr:col>
      <xdr:colOff>3175</xdr:colOff>
      <xdr:row>98</xdr:row>
      <xdr:rowOff>121596</xdr:rowOff>
    </xdr:to>
    <xdr:sp macro="" textlink="">
      <xdr:nvSpPr>
        <xdr:cNvPr id="262" name="円/楕円 261"/>
        <xdr:cNvSpPr/>
      </xdr:nvSpPr>
      <xdr:spPr>
        <a:xfrm>
          <a:off x="1968500" y="168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112723</xdr:rowOff>
    </xdr:from>
    <xdr:ext cx="534377" cy="259045"/>
    <xdr:sp macro="" textlink="">
      <xdr:nvSpPr>
        <xdr:cNvPr id="263" name="テキスト ボックス 262"/>
        <xdr:cNvSpPr txBox="1"/>
      </xdr:nvSpPr>
      <xdr:spPr>
        <a:xfrm>
          <a:off x="1752111" y="1691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16396</xdr:rowOff>
    </xdr:from>
    <xdr:to>
      <xdr:col>1</xdr:col>
      <xdr:colOff>485775</xdr:colOff>
      <xdr:row>98</xdr:row>
      <xdr:rowOff>117996</xdr:rowOff>
    </xdr:to>
    <xdr:sp macro="" textlink="">
      <xdr:nvSpPr>
        <xdr:cNvPr id="264" name="円/楕円 263"/>
        <xdr:cNvSpPr/>
      </xdr:nvSpPr>
      <xdr:spPr>
        <a:xfrm>
          <a:off x="1079500" y="168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109123</xdr:rowOff>
    </xdr:from>
    <xdr:ext cx="534377" cy="259045"/>
    <xdr:sp macro="" textlink="">
      <xdr:nvSpPr>
        <xdr:cNvPr id="265" name="テキスト ボックス 264"/>
        <xdr:cNvSpPr txBox="1"/>
      </xdr:nvSpPr>
      <xdr:spPr>
        <a:xfrm>
          <a:off x="863111" y="1691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97028</xdr:rowOff>
    </xdr:from>
    <xdr:to>
      <xdr:col>15</xdr:col>
      <xdr:colOff>180975</xdr:colOff>
      <xdr:row>38</xdr:row>
      <xdr:rowOff>161036</xdr:rowOff>
    </xdr:to>
    <xdr:cxnSp macro="">
      <xdr:nvCxnSpPr>
        <xdr:cNvPr id="294" name="直線コネクタ 293"/>
        <xdr:cNvCxnSpPr/>
      </xdr:nvCxnSpPr>
      <xdr:spPr>
        <a:xfrm>
          <a:off x="9639300" y="66121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128270</xdr:rowOff>
    </xdr:from>
    <xdr:to>
      <xdr:col>14</xdr:col>
      <xdr:colOff>28575</xdr:colOff>
      <xdr:row>38</xdr:row>
      <xdr:rowOff>97028</xdr:rowOff>
    </xdr:to>
    <xdr:cxnSp macro="">
      <xdr:nvCxnSpPr>
        <xdr:cNvPr id="297" name="直線コネクタ 296"/>
        <xdr:cNvCxnSpPr/>
      </xdr:nvCxnSpPr>
      <xdr:spPr>
        <a:xfrm>
          <a:off x="8750300" y="6471920"/>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84455</xdr:rowOff>
    </xdr:from>
    <xdr:to>
      <xdr:col>12</xdr:col>
      <xdr:colOff>511175</xdr:colOff>
      <xdr:row>37</xdr:row>
      <xdr:rowOff>128270</xdr:rowOff>
    </xdr:to>
    <xdr:cxnSp macro="">
      <xdr:nvCxnSpPr>
        <xdr:cNvPr id="300" name="直線コネクタ 299"/>
        <xdr:cNvCxnSpPr/>
      </xdr:nvCxnSpPr>
      <xdr:spPr>
        <a:xfrm>
          <a:off x="7861300" y="64281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302" name="テキスト ボックス 301"/>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84455</xdr:rowOff>
    </xdr:from>
    <xdr:to>
      <xdr:col>11</xdr:col>
      <xdr:colOff>307975</xdr:colOff>
      <xdr:row>37</xdr:row>
      <xdr:rowOff>84455</xdr:rowOff>
    </xdr:to>
    <xdr:cxnSp macro="">
      <xdr:nvCxnSpPr>
        <xdr:cNvPr id="303" name="直線コネクタ 302"/>
        <xdr:cNvCxnSpPr/>
      </xdr:nvCxnSpPr>
      <xdr:spPr>
        <a:xfrm>
          <a:off x="6972300" y="608520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110236</xdr:rowOff>
    </xdr:from>
    <xdr:to>
      <xdr:col>15</xdr:col>
      <xdr:colOff>231775</xdr:colOff>
      <xdr:row>39</xdr:row>
      <xdr:rowOff>40386</xdr:rowOff>
    </xdr:to>
    <xdr:sp macro="" textlink="">
      <xdr:nvSpPr>
        <xdr:cNvPr id="313" name="円/楕円 312"/>
        <xdr:cNvSpPr/>
      </xdr:nvSpPr>
      <xdr:spPr>
        <a:xfrm>
          <a:off x="104267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25163</xdr:rowOff>
    </xdr:from>
    <xdr:ext cx="378565" cy="259045"/>
    <xdr:sp macro="" textlink="">
      <xdr:nvSpPr>
        <xdr:cNvPr id="314" name="労働費該当値テキスト"/>
        <xdr:cNvSpPr txBox="1"/>
      </xdr:nvSpPr>
      <xdr:spPr>
        <a:xfrm>
          <a:off x="10528300" y="6540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46228</xdr:rowOff>
    </xdr:from>
    <xdr:to>
      <xdr:col>14</xdr:col>
      <xdr:colOff>79375</xdr:colOff>
      <xdr:row>38</xdr:row>
      <xdr:rowOff>147828</xdr:rowOff>
    </xdr:to>
    <xdr:sp macro="" textlink="">
      <xdr:nvSpPr>
        <xdr:cNvPr id="315" name="円/楕円 314"/>
        <xdr:cNvSpPr/>
      </xdr:nvSpPr>
      <xdr:spPr>
        <a:xfrm>
          <a:off x="9588500" y="65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138955</xdr:rowOff>
    </xdr:from>
    <xdr:ext cx="378565" cy="259045"/>
    <xdr:sp macro="" textlink="">
      <xdr:nvSpPr>
        <xdr:cNvPr id="316" name="テキスト ボックス 315"/>
        <xdr:cNvSpPr txBox="1"/>
      </xdr:nvSpPr>
      <xdr:spPr>
        <a:xfrm>
          <a:off x="9450017" y="6654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77470</xdr:rowOff>
    </xdr:from>
    <xdr:to>
      <xdr:col>12</xdr:col>
      <xdr:colOff>561975</xdr:colOff>
      <xdr:row>38</xdr:row>
      <xdr:rowOff>7620</xdr:rowOff>
    </xdr:to>
    <xdr:sp macro="" textlink="">
      <xdr:nvSpPr>
        <xdr:cNvPr id="317" name="円/楕円 316"/>
        <xdr:cNvSpPr/>
      </xdr:nvSpPr>
      <xdr:spPr>
        <a:xfrm>
          <a:off x="8699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170197</xdr:rowOff>
    </xdr:from>
    <xdr:ext cx="378565" cy="259045"/>
    <xdr:sp macro="" textlink="">
      <xdr:nvSpPr>
        <xdr:cNvPr id="318" name="テキスト ボックス 317"/>
        <xdr:cNvSpPr txBox="1"/>
      </xdr:nvSpPr>
      <xdr:spPr>
        <a:xfrm>
          <a:off x="8561017" y="651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33655</xdr:rowOff>
    </xdr:from>
    <xdr:to>
      <xdr:col>11</xdr:col>
      <xdr:colOff>358775</xdr:colOff>
      <xdr:row>37</xdr:row>
      <xdr:rowOff>135255</xdr:rowOff>
    </xdr:to>
    <xdr:sp macro="" textlink="">
      <xdr:nvSpPr>
        <xdr:cNvPr id="319" name="円/楕円 318"/>
        <xdr:cNvSpPr/>
      </xdr:nvSpPr>
      <xdr:spPr>
        <a:xfrm>
          <a:off x="7810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126382</xdr:rowOff>
    </xdr:from>
    <xdr:ext cx="378565" cy="259045"/>
    <xdr:sp macro="" textlink="">
      <xdr:nvSpPr>
        <xdr:cNvPr id="320" name="テキスト ボックス 319"/>
        <xdr:cNvSpPr txBox="1"/>
      </xdr:nvSpPr>
      <xdr:spPr>
        <a:xfrm>
          <a:off x="7672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33655</xdr:rowOff>
    </xdr:from>
    <xdr:to>
      <xdr:col>10</xdr:col>
      <xdr:colOff>155575</xdr:colOff>
      <xdr:row>35</xdr:row>
      <xdr:rowOff>135255</xdr:rowOff>
    </xdr:to>
    <xdr:sp macro="" textlink="">
      <xdr:nvSpPr>
        <xdr:cNvPr id="321" name="円/楕円 320"/>
        <xdr:cNvSpPr/>
      </xdr:nvSpPr>
      <xdr:spPr>
        <a:xfrm>
          <a:off x="6921500" y="6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126382</xdr:rowOff>
    </xdr:from>
    <xdr:ext cx="469744" cy="259045"/>
    <xdr:sp macro="" textlink="">
      <xdr:nvSpPr>
        <xdr:cNvPr id="322" name="テキスト ボックス 321"/>
        <xdr:cNvSpPr txBox="1"/>
      </xdr:nvSpPr>
      <xdr:spPr>
        <a:xfrm>
          <a:off x="6737427" y="612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61138</xdr:rowOff>
    </xdr:from>
    <xdr:to>
      <xdr:col>15</xdr:col>
      <xdr:colOff>180975</xdr:colOff>
      <xdr:row>54</xdr:row>
      <xdr:rowOff>123774</xdr:rowOff>
    </xdr:to>
    <xdr:cxnSp macro="">
      <xdr:nvCxnSpPr>
        <xdr:cNvPr id="351" name="直線コネクタ 350"/>
        <xdr:cNvCxnSpPr/>
      </xdr:nvCxnSpPr>
      <xdr:spPr>
        <a:xfrm flipV="1">
          <a:off x="9639300" y="9319438"/>
          <a:ext cx="8382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117467</xdr:rowOff>
    </xdr:from>
    <xdr:ext cx="469744" cy="259045"/>
    <xdr:sp macro="" textlink="">
      <xdr:nvSpPr>
        <xdr:cNvPr id="352" name="農林水産業費平均値テキスト"/>
        <xdr:cNvSpPr txBox="1"/>
      </xdr:nvSpPr>
      <xdr:spPr>
        <a:xfrm>
          <a:off x="10528300" y="9718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123774</xdr:rowOff>
    </xdr:from>
    <xdr:to>
      <xdr:col>14</xdr:col>
      <xdr:colOff>28575</xdr:colOff>
      <xdr:row>54</xdr:row>
      <xdr:rowOff>162789</xdr:rowOff>
    </xdr:to>
    <xdr:cxnSp macro="">
      <xdr:nvCxnSpPr>
        <xdr:cNvPr id="354" name="直線コネクタ 353"/>
        <xdr:cNvCxnSpPr/>
      </xdr:nvCxnSpPr>
      <xdr:spPr>
        <a:xfrm flipV="1">
          <a:off x="8750300" y="9382074"/>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52849</xdr:rowOff>
    </xdr:from>
    <xdr:ext cx="469744" cy="259045"/>
    <xdr:sp macro="" textlink="">
      <xdr:nvSpPr>
        <xdr:cNvPr id="356" name="テキスト ボックス 355"/>
        <xdr:cNvSpPr txBox="1"/>
      </xdr:nvSpPr>
      <xdr:spPr>
        <a:xfrm>
          <a:off x="9404427"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140157</xdr:rowOff>
    </xdr:from>
    <xdr:to>
      <xdr:col>12</xdr:col>
      <xdr:colOff>511175</xdr:colOff>
      <xdr:row>54</xdr:row>
      <xdr:rowOff>162789</xdr:rowOff>
    </xdr:to>
    <xdr:cxnSp macro="">
      <xdr:nvCxnSpPr>
        <xdr:cNvPr id="357" name="直線コネクタ 356"/>
        <xdr:cNvCxnSpPr/>
      </xdr:nvCxnSpPr>
      <xdr:spPr>
        <a:xfrm>
          <a:off x="7861300" y="9398457"/>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83253</xdr:rowOff>
    </xdr:from>
    <xdr:ext cx="469744" cy="259045"/>
    <xdr:sp macro="" textlink="">
      <xdr:nvSpPr>
        <xdr:cNvPr id="359" name="テキスト ボックス 358"/>
        <xdr:cNvSpPr txBox="1"/>
      </xdr:nvSpPr>
      <xdr:spPr>
        <a:xfrm>
          <a:off x="8515427" y="985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104115</xdr:rowOff>
    </xdr:from>
    <xdr:to>
      <xdr:col>11</xdr:col>
      <xdr:colOff>307975</xdr:colOff>
      <xdr:row>54</xdr:row>
      <xdr:rowOff>140157</xdr:rowOff>
    </xdr:to>
    <xdr:cxnSp macro="">
      <xdr:nvCxnSpPr>
        <xdr:cNvPr id="360" name="直線コネクタ 359"/>
        <xdr:cNvCxnSpPr/>
      </xdr:nvCxnSpPr>
      <xdr:spPr>
        <a:xfrm>
          <a:off x="6972300" y="9362415"/>
          <a:ext cx="8890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72965</xdr:rowOff>
    </xdr:from>
    <xdr:ext cx="469744" cy="259045"/>
    <xdr:sp macro="" textlink="">
      <xdr:nvSpPr>
        <xdr:cNvPr id="362" name="テキスト ボックス 361"/>
        <xdr:cNvSpPr txBox="1"/>
      </xdr:nvSpPr>
      <xdr:spPr>
        <a:xfrm>
          <a:off x="7626427" y="984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55668</xdr:rowOff>
    </xdr:from>
    <xdr:ext cx="469744" cy="259045"/>
    <xdr:sp macro="" textlink="">
      <xdr:nvSpPr>
        <xdr:cNvPr id="364" name="テキスト ボックス 363"/>
        <xdr:cNvSpPr txBox="1"/>
      </xdr:nvSpPr>
      <xdr:spPr>
        <a:xfrm>
          <a:off x="6737427" y="98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10338</xdr:rowOff>
    </xdr:from>
    <xdr:to>
      <xdr:col>15</xdr:col>
      <xdr:colOff>231775</xdr:colOff>
      <xdr:row>54</xdr:row>
      <xdr:rowOff>111938</xdr:rowOff>
    </xdr:to>
    <xdr:sp macro="" textlink="">
      <xdr:nvSpPr>
        <xdr:cNvPr id="370" name="円/楕円 369"/>
        <xdr:cNvSpPr/>
      </xdr:nvSpPr>
      <xdr:spPr>
        <a:xfrm>
          <a:off x="10426700" y="926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33215</xdr:rowOff>
    </xdr:from>
    <xdr:ext cx="534377" cy="259045"/>
    <xdr:sp macro="" textlink="">
      <xdr:nvSpPr>
        <xdr:cNvPr id="371" name="農林水産業費該当値テキスト"/>
        <xdr:cNvSpPr txBox="1"/>
      </xdr:nvSpPr>
      <xdr:spPr>
        <a:xfrm>
          <a:off x="10528300" y="912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11,031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72974</xdr:rowOff>
    </xdr:from>
    <xdr:to>
      <xdr:col>14</xdr:col>
      <xdr:colOff>79375</xdr:colOff>
      <xdr:row>55</xdr:row>
      <xdr:rowOff>3124</xdr:rowOff>
    </xdr:to>
    <xdr:sp macro="" textlink="">
      <xdr:nvSpPr>
        <xdr:cNvPr id="372" name="円/楕円 371"/>
        <xdr:cNvSpPr/>
      </xdr:nvSpPr>
      <xdr:spPr>
        <a:xfrm>
          <a:off x="9588500" y="933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19651</xdr:rowOff>
    </xdr:from>
    <xdr:ext cx="534377" cy="259045"/>
    <xdr:sp macro="" textlink="">
      <xdr:nvSpPr>
        <xdr:cNvPr id="373" name="テキスト ボックス 372"/>
        <xdr:cNvSpPr txBox="1"/>
      </xdr:nvSpPr>
      <xdr:spPr>
        <a:xfrm>
          <a:off x="9372111" y="910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111989</xdr:rowOff>
    </xdr:from>
    <xdr:to>
      <xdr:col>12</xdr:col>
      <xdr:colOff>561975</xdr:colOff>
      <xdr:row>55</xdr:row>
      <xdr:rowOff>42139</xdr:rowOff>
    </xdr:to>
    <xdr:sp macro="" textlink="">
      <xdr:nvSpPr>
        <xdr:cNvPr id="374" name="円/楕円 373"/>
        <xdr:cNvSpPr/>
      </xdr:nvSpPr>
      <xdr:spPr>
        <a:xfrm>
          <a:off x="8699500" y="937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58666</xdr:rowOff>
    </xdr:from>
    <xdr:ext cx="469744" cy="259045"/>
    <xdr:sp macro="" textlink="">
      <xdr:nvSpPr>
        <xdr:cNvPr id="375" name="テキスト ボックス 374"/>
        <xdr:cNvSpPr txBox="1"/>
      </xdr:nvSpPr>
      <xdr:spPr>
        <a:xfrm>
          <a:off x="8515427" y="914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9,697</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89357</xdr:rowOff>
    </xdr:from>
    <xdr:to>
      <xdr:col>11</xdr:col>
      <xdr:colOff>358775</xdr:colOff>
      <xdr:row>55</xdr:row>
      <xdr:rowOff>19507</xdr:rowOff>
    </xdr:to>
    <xdr:sp macro="" textlink="">
      <xdr:nvSpPr>
        <xdr:cNvPr id="376" name="円/楕円 375"/>
        <xdr:cNvSpPr/>
      </xdr:nvSpPr>
      <xdr:spPr>
        <a:xfrm>
          <a:off x="7810500" y="934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36034</xdr:rowOff>
    </xdr:from>
    <xdr:ext cx="469744" cy="259045"/>
    <xdr:sp macro="" textlink="">
      <xdr:nvSpPr>
        <xdr:cNvPr id="377" name="テキスト ボックス 376"/>
        <xdr:cNvSpPr txBox="1"/>
      </xdr:nvSpPr>
      <xdr:spPr>
        <a:xfrm>
          <a:off x="7626427" y="912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9,994</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53315</xdr:rowOff>
    </xdr:from>
    <xdr:to>
      <xdr:col>10</xdr:col>
      <xdr:colOff>155575</xdr:colOff>
      <xdr:row>54</xdr:row>
      <xdr:rowOff>154915</xdr:rowOff>
    </xdr:to>
    <xdr:sp macro="" textlink="">
      <xdr:nvSpPr>
        <xdr:cNvPr id="378" name="円/楕円 377"/>
        <xdr:cNvSpPr/>
      </xdr:nvSpPr>
      <xdr:spPr>
        <a:xfrm>
          <a:off x="6921500" y="93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171442</xdr:rowOff>
    </xdr:from>
    <xdr:ext cx="534377" cy="259045"/>
    <xdr:sp macro="" textlink="">
      <xdr:nvSpPr>
        <xdr:cNvPr id="379" name="テキスト ボックス 378"/>
        <xdr:cNvSpPr txBox="1"/>
      </xdr:nvSpPr>
      <xdr:spPr>
        <a:xfrm>
          <a:off x="6705111" y="908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15891</xdr:rowOff>
    </xdr:from>
    <xdr:to>
      <xdr:col>15</xdr:col>
      <xdr:colOff>180975</xdr:colOff>
      <xdr:row>78</xdr:row>
      <xdr:rowOff>46020</xdr:rowOff>
    </xdr:to>
    <xdr:cxnSp macro="">
      <xdr:nvCxnSpPr>
        <xdr:cNvPr id="406" name="直線コネクタ 405"/>
        <xdr:cNvCxnSpPr/>
      </xdr:nvCxnSpPr>
      <xdr:spPr>
        <a:xfrm flipV="1">
          <a:off x="9639300" y="13388991"/>
          <a:ext cx="838200" cy="3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45493</xdr:rowOff>
    </xdr:from>
    <xdr:to>
      <xdr:col>14</xdr:col>
      <xdr:colOff>28575</xdr:colOff>
      <xdr:row>78</xdr:row>
      <xdr:rowOff>46020</xdr:rowOff>
    </xdr:to>
    <xdr:cxnSp macro="">
      <xdr:nvCxnSpPr>
        <xdr:cNvPr id="409" name="直線コネクタ 408"/>
        <xdr:cNvCxnSpPr/>
      </xdr:nvCxnSpPr>
      <xdr:spPr>
        <a:xfrm>
          <a:off x="8750300" y="13418593"/>
          <a:ext cx="8890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45493</xdr:rowOff>
    </xdr:from>
    <xdr:to>
      <xdr:col>12</xdr:col>
      <xdr:colOff>511175</xdr:colOff>
      <xdr:row>78</xdr:row>
      <xdr:rowOff>50820</xdr:rowOff>
    </xdr:to>
    <xdr:cxnSp macro="">
      <xdr:nvCxnSpPr>
        <xdr:cNvPr id="412" name="直線コネクタ 411"/>
        <xdr:cNvCxnSpPr/>
      </xdr:nvCxnSpPr>
      <xdr:spPr>
        <a:xfrm flipV="1">
          <a:off x="7861300" y="13418593"/>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40534</xdr:rowOff>
    </xdr:from>
    <xdr:to>
      <xdr:col>11</xdr:col>
      <xdr:colOff>307975</xdr:colOff>
      <xdr:row>78</xdr:row>
      <xdr:rowOff>50820</xdr:rowOff>
    </xdr:to>
    <xdr:cxnSp macro="">
      <xdr:nvCxnSpPr>
        <xdr:cNvPr id="415" name="直線コネクタ 414"/>
        <xdr:cNvCxnSpPr/>
      </xdr:nvCxnSpPr>
      <xdr:spPr>
        <a:xfrm>
          <a:off x="6972300" y="13413634"/>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136541</xdr:rowOff>
    </xdr:from>
    <xdr:to>
      <xdr:col>15</xdr:col>
      <xdr:colOff>231775</xdr:colOff>
      <xdr:row>78</xdr:row>
      <xdr:rowOff>66691</xdr:rowOff>
    </xdr:to>
    <xdr:sp macro="" textlink="">
      <xdr:nvSpPr>
        <xdr:cNvPr id="425" name="円/楕円 424"/>
        <xdr:cNvSpPr/>
      </xdr:nvSpPr>
      <xdr:spPr>
        <a:xfrm>
          <a:off x="10426700" y="1333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51468</xdr:rowOff>
    </xdr:from>
    <xdr:ext cx="469744" cy="259045"/>
    <xdr:sp macro="" textlink="">
      <xdr:nvSpPr>
        <xdr:cNvPr id="426" name="商工費該当値テキスト"/>
        <xdr:cNvSpPr txBox="1"/>
      </xdr:nvSpPr>
      <xdr:spPr>
        <a:xfrm>
          <a:off x="10528300" y="1325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166670</xdr:rowOff>
    </xdr:from>
    <xdr:to>
      <xdr:col>14</xdr:col>
      <xdr:colOff>79375</xdr:colOff>
      <xdr:row>78</xdr:row>
      <xdr:rowOff>96820</xdr:rowOff>
    </xdr:to>
    <xdr:sp macro="" textlink="">
      <xdr:nvSpPr>
        <xdr:cNvPr id="427" name="円/楕円 426"/>
        <xdr:cNvSpPr/>
      </xdr:nvSpPr>
      <xdr:spPr>
        <a:xfrm>
          <a:off x="9588500" y="1336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87947</xdr:rowOff>
    </xdr:from>
    <xdr:ext cx="469744" cy="259045"/>
    <xdr:sp macro="" textlink="">
      <xdr:nvSpPr>
        <xdr:cNvPr id="428" name="テキスト ボックス 427"/>
        <xdr:cNvSpPr txBox="1"/>
      </xdr:nvSpPr>
      <xdr:spPr>
        <a:xfrm>
          <a:off x="9404427" y="1346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166143</xdr:rowOff>
    </xdr:from>
    <xdr:to>
      <xdr:col>12</xdr:col>
      <xdr:colOff>561975</xdr:colOff>
      <xdr:row>78</xdr:row>
      <xdr:rowOff>96293</xdr:rowOff>
    </xdr:to>
    <xdr:sp macro="" textlink="">
      <xdr:nvSpPr>
        <xdr:cNvPr id="429" name="円/楕円 428"/>
        <xdr:cNvSpPr/>
      </xdr:nvSpPr>
      <xdr:spPr>
        <a:xfrm>
          <a:off x="8699500" y="1336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87420</xdr:rowOff>
    </xdr:from>
    <xdr:ext cx="469744" cy="259045"/>
    <xdr:sp macro="" textlink="">
      <xdr:nvSpPr>
        <xdr:cNvPr id="430" name="テキスト ボックス 429"/>
        <xdr:cNvSpPr txBox="1"/>
      </xdr:nvSpPr>
      <xdr:spPr>
        <a:xfrm>
          <a:off x="8515427" y="1346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20</xdr:rowOff>
    </xdr:from>
    <xdr:to>
      <xdr:col>11</xdr:col>
      <xdr:colOff>358775</xdr:colOff>
      <xdr:row>78</xdr:row>
      <xdr:rowOff>101620</xdr:rowOff>
    </xdr:to>
    <xdr:sp macro="" textlink="">
      <xdr:nvSpPr>
        <xdr:cNvPr id="431" name="円/楕円 430"/>
        <xdr:cNvSpPr/>
      </xdr:nvSpPr>
      <xdr:spPr>
        <a:xfrm>
          <a:off x="7810500" y="133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92747</xdr:rowOff>
    </xdr:from>
    <xdr:ext cx="469744" cy="259045"/>
    <xdr:sp macro="" textlink="">
      <xdr:nvSpPr>
        <xdr:cNvPr id="432" name="テキスト ボックス 431"/>
        <xdr:cNvSpPr txBox="1"/>
      </xdr:nvSpPr>
      <xdr:spPr>
        <a:xfrm>
          <a:off x="7626427" y="1346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161184</xdr:rowOff>
    </xdr:from>
    <xdr:to>
      <xdr:col>10</xdr:col>
      <xdr:colOff>155575</xdr:colOff>
      <xdr:row>78</xdr:row>
      <xdr:rowOff>91334</xdr:rowOff>
    </xdr:to>
    <xdr:sp macro="" textlink="">
      <xdr:nvSpPr>
        <xdr:cNvPr id="433" name="円/楕円 432"/>
        <xdr:cNvSpPr/>
      </xdr:nvSpPr>
      <xdr:spPr>
        <a:xfrm>
          <a:off x="6921500" y="133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82461</xdr:rowOff>
    </xdr:from>
    <xdr:ext cx="469744" cy="259045"/>
    <xdr:sp macro="" textlink="">
      <xdr:nvSpPr>
        <xdr:cNvPr id="434" name="テキスト ボックス 433"/>
        <xdr:cNvSpPr txBox="1"/>
      </xdr:nvSpPr>
      <xdr:spPr>
        <a:xfrm>
          <a:off x="6737427" y="1345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122425</xdr:rowOff>
    </xdr:from>
    <xdr:to>
      <xdr:col>15</xdr:col>
      <xdr:colOff>180975</xdr:colOff>
      <xdr:row>97</xdr:row>
      <xdr:rowOff>32748</xdr:rowOff>
    </xdr:to>
    <xdr:cxnSp macro="">
      <xdr:nvCxnSpPr>
        <xdr:cNvPr id="466" name="直線コネクタ 465"/>
        <xdr:cNvCxnSpPr/>
      </xdr:nvCxnSpPr>
      <xdr:spPr>
        <a:xfrm>
          <a:off x="9639300" y="16581625"/>
          <a:ext cx="838200" cy="8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168009</xdr:rowOff>
    </xdr:from>
    <xdr:ext cx="534377" cy="259045"/>
    <xdr:sp macro="" textlink="">
      <xdr:nvSpPr>
        <xdr:cNvPr id="467" name="土木費平均値テキスト"/>
        <xdr:cNvSpPr txBox="1"/>
      </xdr:nvSpPr>
      <xdr:spPr>
        <a:xfrm>
          <a:off x="10528300" y="1662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122425</xdr:rowOff>
    </xdr:from>
    <xdr:to>
      <xdr:col>14</xdr:col>
      <xdr:colOff>28575</xdr:colOff>
      <xdr:row>96</xdr:row>
      <xdr:rowOff>126295</xdr:rowOff>
    </xdr:to>
    <xdr:cxnSp macro="">
      <xdr:nvCxnSpPr>
        <xdr:cNvPr id="469" name="直線コネクタ 468"/>
        <xdr:cNvCxnSpPr/>
      </xdr:nvCxnSpPr>
      <xdr:spPr>
        <a:xfrm flipV="1">
          <a:off x="8750300" y="16581625"/>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56599</xdr:rowOff>
    </xdr:from>
    <xdr:ext cx="534377" cy="259045"/>
    <xdr:sp macro="" textlink="">
      <xdr:nvSpPr>
        <xdr:cNvPr id="471" name="テキスト ボックス 470"/>
        <xdr:cNvSpPr txBox="1"/>
      </xdr:nvSpPr>
      <xdr:spPr>
        <a:xfrm>
          <a:off x="9372111" y="166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126295</xdr:rowOff>
    </xdr:from>
    <xdr:to>
      <xdr:col>12</xdr:col>
      <xdr:colOff>511175</xdr:colOff>
      <xdr:row>96</xdr:row>
      <xdr:rowOff>169875</xdr:rowOff>
    </xdr:to>
    <xdr:cxnSp macro="">
      <xdr:nvCxnSpPr>
        <xdr:cNvPr id="472" name="直線コネクタ 471"/>
        <xdr:cNvCxnSpPr/>
      </xdr:nvCxnSpPr>
      <xdr:spPr>
        <a:xfrm flipV="1">
          <a:off x="7861300" y="16585495"/>
          <a:ext cx="889000" cy="4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54787</xdr:rowOff>
    </xdr:from>
    <xdr:ext cx="534377" cy="259045"/>
    <xdr:sp macro="" textlink="">
      <xdr:nvSpPr>
        <xdr:cNvPr id="474" name="テキスト ボックス 473"/>
        <xdr:cNvSpPr txBox="1"/>
      </xdr:nvSpPr>
      <xdr:spPr>
        <a:xfrm>
          <a:off x="8483111" y="166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149988</xdr:rowOff>
    </xdr:from>
    <xdr:to>
      <xdr:col>11</xdr:col>
      <xdr:colOff>307975</xdr:colOff>
      <xdr:row>96</xdr:row>
      <xdr:rowOff>169875</xdr:rowOff>
    </xdr:to>
    <xdr:cxnSp macro="">
      <xdr:nvCxnSpPr>
        <xdr:cNvPr id="475" name="直線コネクタ 474"/>
        <xdr:cNvCxnSpPr/>
      </xdr:nvCxnSpPr>
      <xdr:spPr>
        <a:xfrm>
          <a:off x="6972300" y="16609188"/>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101699</xdr:rowOff>
    </xdr:from>
    <xdr:ext cx="534377" cy="259045"/>
    <xdr:sp macro="" textlink="">
      <xdr:nvSpPr>
        <xdr:cNvPr id="477" name="テキスト ボックス 476"/>
        <xdr:cNvSpPr txBox="1"/>
      </xdr:nvSpPr>
      <xdr:spPr>
        <a:xfrm>
          <a:off x="7594111" y="1673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65285</xdr:rowOff>
    </xdr:from>
    <xdr:ext cx="534377" cy="259045"/>
    <xdr:sp macro="" textlink="">
      <xdr:nvSpPr>
        <xdr:cNvPr id="479" name="テキスト ボックス 478"/>
        <xdr:cNvSpPr txBox="1"/>
      </xdr:nvSpPr>
      <xdr:spPr>
        <a:xfrm>
          <a:off x="6705111" y="166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153398</xdr:rowOff>
    </xdr:from>
    <xdr:to>
      <xdr:col>15</xdr:col>
      <xdr:colOff>231775</xdr:colOff>
      <xdr:row>97</xdr:row>
      <xdr:rowOff>83548</xdr:rowOff>
    </xdr:to>
    <xdr:sp macro="" textlink="">
      <xdr:nvSpPr>
        <xdr:cNvPr id="485" name="円/楕円 484"/>
        <xdr:cNvSpPr/>
      </xdr:nvSpPr>
      <xdr:spPr>
        <a:xfrm>
          <a:off x="10426700" y="166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4825</xdr:rowOff>
    </xdr:from>
    <xdr:ext cx="534377" cy="259045"/>
    <xdr:sp macro="" textlink="">
      <xdr:nvSpPr>
        <xdr:cNvPr id="486" name="土木費該当値テキスト"/>
        <xdr:cNvSpPr txBox="1"/>
      </xdr:nvSpPr>
      <xdr:spPr>
        <a:xfrm>
          <a:off x="10528300" y="164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45,050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71625</xdr:rowOff>
    </xdr:from>
    <xdr:to>
      <xdr:col>14</xdr:col>
      <xdr:colOff>79375</xdr:colOff>
      <xdr:row>97</xdr:row>
      <xdr:rowOff>1775</xdr:rowOff>
    </xdr:to>
    <xdr:sp macro="" textlink="">
      <xdr:nvSpPr>
        <xdr:cNvPr id="487" name="円/楕円 486"/>
        <xdr:cNvSpPr/>
      </xdr:nvSpPr>
      <xdr:spPr>
        <a:xfrm>
          <a:off x="9588500" y="1653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18302</xdr:rowOff>
    </xdr:from>
    <xdr:ext cx="534377" cy="259045"/>
    <xdr:sp macro="" textlink="">
      <xdr:nvSpPr>
        <xdr:cNvPr id="488" name="テキスト ボックス 487"/>
        <xdr:cNvSpPr txBox="1"/>
      </xdr:nvSpPr>
      <xdr:spPr>
        <a:xfrm>
          <a:off x="9372111" y="1630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50,058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75495</xdr:rowOff>
    </xdr:from>
    <xdr:to>
      <xdr:col>12</xdr:col>
      <xdr:colOff>561975</xdr:colOff>
      <xdr:row>97</xdr:row>
      <xdr:rowOff>5645</xdr:rowOff>
    </xdr:to>
    <xdr:sp macro="" textlink="">
      <xdr:nvSpPr>
        <xdr:cNvPr id="489" name="円/楕円 488"/>
        <xdr:cNvSpPr/>
      </xdr:nvSpPr>
      <xdr:spPr>
        <a:xfrm>
          <a:off x="8699500" y="165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22172</xdr:rowOff>
    </xdr:from>
    <xdr:ext cx="534377" cy="259045"/>
    <xdr:sp macro="" textlink="">
      <xdr:nvSpPr>
        <xdr:cNvPr id="490" name="テキスト ボックス 489"/>
        <xdr:cNvSpPr txBox="1"/>
      </xdr:nvSpPr>
      <xdr:spPr>
        <a:xfrm>
          <a:off x="8483111" y="1630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119075</xdr:rowOff>
    </xdr:from>
    <xdr:to>
      <xdr:col>11</xdr:col>
      <xdr:colOff>358775</xdr:colOff>
      <xdr:row>97</xdr:row>
      <xdr:rowOff>49225</xdr:rowOff>
    </xdr:to>
    <xdr:sp macro="" textlink="">
      <xdr:nvSpPr>
        <xdr:cNvPr id="491" name="円/楕円 490"/>
        <xdr:cNvSpPr/>
      </xdr:nvSpPr>
      <xdr:spPr>
        <a:xfrm>
          <a:off x="7810500" y="165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65752</xdr:rowOff>
    </xdr:from>
    <xdr:ext cx="534377" cy="259045"/>
    <xdr:sp macro="" textlink="">
      <xdr:nvSpPr>
        <xdr:cNvPr id="492" name="テキスト ボックス 491"/>
        <xdr:cNvSpPr txBox="1"/>
      </xdr:nvSpPr>
      <xdr:spPr>
        <a:xfrm>
          <a:off x="7594111" y="163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99188</xdr:rowOff>
    </xdr:from>
    <xdr:to>
      <xdr:col>10</xdr:col>
      <xdr:colOff>155575</xdr:colOff>
      <xdr:row>97</xdr:row>
      <xdr:rowOff>29338</xdr:rowOff>
    </xdr:to>
    <xdr:sp macro="" textlink="">
      <xdr:nvSpPr>
        <xdr:cNvPr id="493" name="円/楕円 492"/>
        <xdr:cNvSpPr/>
      </xdr:nvSpPr>
      <xdr:spPr>
        <a:xfrm>
          <a:off x="6921500" y="165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45865</xdr:rowOff>
    </xdr:from>
    <xdr:ext cx="534377" cy="259045"/>
    <xdr:sp macro="" textlink="">
      <xdr:nvSpPr>
        <xdr:cNvPr id="494" name="テキスト ボックス 493"/>
        <xdr:cNvSpPr txBox="1"/>
      </xdr:nvSpPr>
      <xdr:spPr>
        <a:xfrm>
          <a:off x="6705111" y="1633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79578</xdr:rowOff>
    </xdr:from>
    <xdr:to>
      <xdr:col>23</xdr:col>
      <xdr:colOff>517525</xdr:colOff>
      <xdr:row>37</xdr:row>
      <xdr:rowOff>125298</xdr:rowOff>
    </xdr:to>
    <xdr:cxnSp macro="">
      <xdr:nvCxnSpPr>
        <xdr:cNvPr id="524" name="直線コネクタ 523"/>
        <xdr:cNvCxnSpPr/>
      </xdr:nvCxnSpPr>
      <xdr:spPr>
        <a:xfrm>
          <a:off x="15481300" y="64232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25"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60833</xdr:rowOff>
    </xdr:from>
    <xdr:to>
      <xdr:col>22</xdr:col>
      <xdr:colOff>365125</xdr:colOff>
      <xdr:row>37</xdr:row>
      <xdr:rowOff>79578</xdr:rowOff>
    </xdr:to>
    <xdr:cxnSp macro="">
      <xdr:nvCxnSpPr>
        <xdr:cNvPr id="527" name="直線コネクタ 526"/>
        <xdr:cNvCxnSpPr/>
      </xdr:nvCxnSpPr>
      <xdr:spPr>
        <a:xfrm>
          <a:off x="14592300" y="6404483"/>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9" name="テキスト ボックス 528"/>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5969</xdr:rowOff>
    </xdr:from>
    <xdr:to>
      <xdr:col>21</xdr:col>
      <xdr:colOff>161925</xdr:colOff>
      <xdr:row>37</xdr:row>
      <xdr:rowOff>60833</xdr:rowOff>
    </xdr:to>
    <xdr:cxnSp macro="">
      <xdr:nvCxnSpPr>
        <xdr:cNvPr id="530" name="直線コネクタ 529"/>
        <xdr:cNvCxnSpPr/>
      </xdr:nvCxnSpPr>
      <xdr:spPr>
        <a:xfrm>
          <a:off x="13703300" y="634961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2" name="テキスト ボックス 531"/>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5969</xdr:rowOff>
    </xdr:from>
    <xdr:to>
      <xdr:col>19</xdr:col>
      <xdr:colOff>644525</xdr:colOff>
      <xdr:row>37</xdr:row>
      <xdr:rowOff>100457</xdr:rowOff>
    </xdr:to>
    <xdr:cxnSp macro="">
      <xdr:nvCxnSpPr>
        <xdr:cNvPr id="533" name="直線コネクタ 532"/>
        <xdr:cNvCxnSpPr/>
      </xdr:nvCxnSpPr>
      <xdr:spPr>
        <a:xfrm flipV="1">
          <a:off x="12814300" y="6349619"/>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111167</xdr:rowOff>
    </xdr:from>
    <xdr:ext cx="534377" cy="259045"/>
    <xdr:sp macro="" textlink="">
      <xdr:nvSpPr>
        <xdr:cNvPr id="535" name="テキスト ボックス 534"/>
        <xdr:cNvSpPr txBox="1"/>
      </xdr:nvSpPr>
      <xdr:spPr>
        <a:xfrm>
          <a:off x="13436111" y="59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74498</xdr:rowOff>
    </xdr:from>
    <xdr:to>
      <xdr:col>23</xdr:col>
      <xdr:colOff>568325</xdr:colOff>
      <xdr:row>38</xdr:row>
      <xdr:rowOff>4648</xdr:rowOff>
    </xdr:to>
    <xdr:sp macro="" textlink="">
      <xdr:nvSpPr>
        <xdr:cNvPr id="543" name="円/楕円 542"/>
        <xdr:cNvSpPr/>
      </xdr:nvSpPr>
      <xdr:spPr>
        <a:xfrm>
          <a:off x="16268700" y="64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160875</xdr:rowOff>
    </xdr:from>
    <xdr:ext cx="469744" cy="259045"/>
    <xdr:sp macro="" textlink="">
      <xdr:nvSpPr>
        <xdr:cNvPr id="544" name="消防費該当値テキスト"/>
        <xdr:cNvSpPr txBox="1"/>
      </xdr:nvSpPr>
      <xdr:spPr>
        <a:xfrm>
          <a:off x="16370300" y="633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28778</xdr:rowOff>
    </xdr:from>
    <xdr:to>
      <xdr:col>22</xdr:col>
      <xdr:colOff>415925</xdr:colOff>
      <xdr:row>37</xdr:row>
      <xdr:rowOff>130378</xdr:rowOff>
    </xdr:to>
    <xdr:sp macro="" textlink="">
      <xdr:nvSpPr>
        <xdr:cNvPr id="545" name="円/楕円 544"/>
        <xdr:cNvSpPr/>
      </xdr:nvSpPr>
      <xdr:spPr>
        <a:xfrm>
          <a:off x="15430500" y="63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121505</xdr:rowOff>
    </xdr:from>
    <xdr:ext cx="469744" cy="259045"/>
    <xdr:sp macro="" textlink="">
      <xdr:nvSpPr>
        <xdr:cNvPr id="546" name="テキスト ボックス 545"/>
        <xdr:cNvSpPr txBox="1"/>
      </xdr:nvSpPr>
      <xdr:spPr>
        <a:xfrm>
          <a:off x="15246427" y="646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10033</xdr:rowOff>
    </xdr:from>
    <xdr:to>
      <xdr:col>21</xdr:col>
      <xdr:colOff>212725</xdr:colOff>
      <xdr:row>37</xdr:row>
      <xdr:rowOff>111633</xdr:rowOff>
    </xdr:to>
    <xdr:sp macro="" textlink="">
      <xdr:nvSpPr>
        <xdr:cNvPr id="547" name="円/楕円 546"/>
        <xdr:cNvSpPr/>
      </xdr:nvSpPr>
      <xdr:spPr>
        <a:xfrm>
          <a:off x="14541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102760</xdr:rowOff>
    </xdr:from>
    <xdr:ext cx="469744" cy="259045"/>
    <xdr:sp macro="" textlink="">
      <xdr:nvSpPr>
        <xdr:cNvPr id="548" name="テキスト ボックス 547"/>
        <xdr:cNvSpPr txBox="1"/>
      </xdr:nvSpPr>
      <xdr:spPr>
        <a:xfrm>
          <a:off x="14357427"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126619</xdr:rowOff>
    </xdr:from>
    <xdr:to>
      <xdr:col>20</xdr:col>
      <xdr:colOff>9525</xdr:colOff>
      <xdr:row>37</xdr:row>
      <xdr:rowOff>56769</xdr:rowOff>
    </xdr:to>
    <xdr:sp macro="" textlink="">
      <xdr:nvSpPr>
        <xdr:cNvPr id="549" name="円/楕円 548"/>
        <xdr:cNvSpPr/>
      </xdr:nvSpPr>
      <xdr:spPr>
        <a:xfrm>
          <a:off x="13652500" y="62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47896</xdr:rowOff>
    </xdr:from>
    <xdr:ext cx="534377" cy="259045"/>
    <xdr:sp macro="" textlink="">
      <xdr:nvSpPr>
        <xdr:cNvPr id="550" name="テキスト ボックス 549"/>
        <xdr:cNvSpPr txBox="1"/>
      </xdr:nvSpPr>
      <xdr:spPr>
        <a:xfrm>
          <a:off x="13436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49657</xdr:rowOff>
    </xdr:from>
    <xdr:to>
      <xdr:col>18</xdr:col>
      <xdr:colOff>492125</xdr:colOff>
      <xdr:row>37</xdr:row>
      <xdr:rowOff>151257</xdr:rowOff>
    </xdr:to>
    <xdr:sp macro="" textlink="">
      <xdr:nvSpPr>
        <xdr:cNvPr id="551" name="円/楕円 550"/>
        <xdr:cNvSpPr/>
      </xdr:nvSpPr>
      <xdr:spPr>
        <a:xfrm>
          <a:off x="12763500" y="63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142384</xdr:rowOff>
    </xdr:from>
    <xdr:ext cx="469744" cy="259045"/>
    <xdr:sp macro="" textlink="">
      <xdr:nvSpPr>
        <xdr:cNvPr id="552" name="テキスト ボックス 551"/>
        <xdr:cNvSpPr txBox="1"/>
      </xdr:nvSpPr>
      <xdr:spPr>
        <a:xfrm>
          <a:off x="12579427"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51363</xdr:rowOff>
    </xdr:from>
    <xdr:to>
      <xdr:col>23</xdr:col>
      <xdr:colOff>517525</xdr:colOff>
      <xdr:row>57</xdr:row>
      <xdr:rowOff>147766</xdr:rowOff>
    </xdr:to>
    <xdr:cxnSp macro="">
      <xdr:nvCxnSpPr>
        <xdr:cNvPr id="584" name="直線コネクタ 583"/>
        <xdr:cNvCxnSpPr/>
      </xdr:nvCxnSpPr>
      <xdr:spPr>
        <a:xfrm flipV="1">
          <a:off x="15481300" y="9824013"/>
          <a:ext cx="838200" cy="9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132385</xdr:rowOff>
    </xdr:from>
    <xdr:to>
      <xdr:col>22</xdr:col>
      <xdr:colOff>365125</xdr:colOff>
      <xdr:row>57</xdr:row>
      <xdr:rowOff>147766</xdr:rowOff>
    </xdr:to>
    <xdr:cxnSp macro="">
      <xdr:nvCxnSpPr>
        <xdr:cNvPr id="587" name="直線コネクタ 586"/>
        <xdr:cNvCxnSpPr/>
      </xdr:nvCxnSpPr>
      <xdr:spPr>
        <a:xfrm>
          <a:off x="14592300" y="9905035"/>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132385</xdr:rowOff>
    </xdr:from>
    <xdr:to>
      <xdr:col>21</xdr:col>
      <xdr:colOff>161925</xdr:colOff>
      <xdr:row>57</xdr:row>
      <xdr:rowOff>140157</xdr:rowOff>
    </xdr:to>
    <xdr:cxnSp macro="">
      <xdr:nvCxnSpPr>
        <xdr:cNvPr id="590" name="直線コネクタ 589"/>
        <xdr:cNvCxnSpPr/>
      </xdr:nvCxnSpPr>
      <xdr:spPr>
        <a:xfrm flipV="1">
          <a:off x="13703300" y="990503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140157</xdr:rowOff>
    </xdr:from>
    <xdr:to>
      <xdr:col>19</xdr:col>
      <xdr:colOff>644525</xdr:colOff>
      <xdr:row>58</xdr:row>
      <xdr:rowOff>17759</xdr:rowOff>
    </xdr:to>
    <xdr:cxnSp macro="">
      <xdr:nvCxnSpPr>
        <xdr:cNvPr id="593" name="直線コネクタ 592"/>
        <xdr:cNvCxnSpPr/>
      </xdr:nvCxnSpPr>
      <xdr:spPr>
        <a:xfrm flipV="1">
          <a:off x="12814300" y="9912807"/>
          <a:ext cx="889000" cy="4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161209</xdr:rowOff>
    </xdr:from>
    <xdr:ext cx="534377" cy="259045"/>
    <xdr:sp macro="" textlink="">
      <xdr:nvSpPr>
        <xdr:cNvPr id="595" name="テキスト ボックス 594"/>
        <xdr:cNvSpPr txBox="1"/>
      </xdr:nvSpPr>
      <xdr:spPr>
        <a:xfrm>
          <a:off x="13436111" y="94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563</xdr:rowOff>
    </xdr:from>
    <xdr:to>
      <xdr:col>23</xdr:col>
      <xdr:colOff>568325</xdr:colOff>
      <xdr:row>57</xdr:row>
      <xdr:rowOff>102163</xdr:rowOff>
    </xdr:to>
    <xdr:sp macro="" textlink="">
      <xdr:nvSpPr>
        <xdr:cNvPr id="603" name="円/楕円 602"/>
        <xdr:cNvSpPr/>
      </xdr:nvSpPr>
      <xdr:spPr>
        <a:xfrm>
          <a:off x="16268700" y="977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150440</xdr:rowOff>
    </xdr:from>
    <xdr:ext cx="534377" cy="259045"/>
    <xdr:sp macro="" textlink="">
      <xdr:nvSpPr>
        <xdr:cNvPr id="604" name="教育費該当値テキスト"/>
        <xdr:cNvSpPr txBox="1"/>
      </xdr:nvSpPr>
      <xdr:spPr>
        <a:xfrm>
          <a:off x="16370300" y="9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31,955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96966</xdr:rowOff>
    </xdr:from>
    <xdr:to>
      <xdr:col>22</xdr:col>
      <xdr:colOff>415925</xdr:colOff>
      <xdr:row>58</xdr:row>
      <xdr:rowOff>27116</xdr:rowOff>
    </xdr:to>
    <xdr:sp macro="" textlink="">
      <xdr:nvSpPr>
        <xdr:cNvPr id="605" name="円/楕円 604"/>
        <xdr:cNvSpPr/>
      </xdr:nvSpPr>
      <xdr:spPr>
        <a:xfrm>
          <a:off x="15430500" y="986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18243</xdr:rowOff>
    </xdr:from>
    <xdr:ext cx="534377" cy="259045"/>
    <xdr:sp macro="" textlink="">
      <xdr:nvSpPr>
        <xdr:cNvPr id="606" name="テキスト ボックス 605"/>
        <xdr:cNvSpPr txBox="1"/>
      </xdr:nvSpPr>
      <xdr:spPr>
        <a:xfrm>
          <a:off x="15214111" y="996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81585</xdr:rowOff>
    </xdr:from>
    <xdr:to>
      <xdr:col>21</xdr:col>
      <xdr:colOff>212725</xdr:colOff>
      <xdr:row>58</xdr:row>
      <xdr:rowOff>11735</xdr:rowOff>
    </xdr:to>
    <xdr:sp macro="" textlink="">
      <xdr:nvSpPr>
        <xdr:cNvPr id="607" name="円/楕円 606"/>
        <xdr:cNvSpPr/>
      </xdr:nvSpPr>
      <xdr:spPr>
        <a:xfrm>
          <a:off x="14541500" y="98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2862</xdr:rowOff>
    </xdr:from>
    <xdr:ext cx="534377" cy="259045"/>
    <xdr:sp macro="" textlink="">
      <xdr:nvSpPr>
        <xdr:cNvPr id="608" name="テキスト ボックス 607"/>
        <xdr:cNvSpPr txBox="1"/>
      </xdr:nvSpPr>
      <xdr:spPr>
        <a:xfrm>
          <a:off x="14325111" y="99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89357</xdr:rowOff>
    </xdr:from>
    <xdr:to>
      <xdr:col>20</xdr:col>
      <xdr:colOff>9525</xdr:colOff>
      <xdr:row>58</xdr:row>
      <xdr:rowOff>19507</xdr:rowOff>
    </xdr:to>
    <xdr:sp macro="" textlink="">
      <xdr:nvSpPr>
        <xdr:cNvPr id="609" name="円/楕円 608"/>
        <xdr:cNvSpPr/>
      </xdr:nvSpPr>
      <xdr:spPr>
        <a:xfrm>
          <a:off x="13652500" y="98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10634</xdr:rowOff>
    </xdr:from>
    <xdr:ext cx="534377" cy="259045"/>
    <xdr:sp macro="" textlink="">
      <xdr:nvSpPr>
        <xdr:cNvPr id="610" name="テキスト ボックス 609"/>
        <xdr:cNvSpPr txBox="1"/>
      </xdr:nvSpPr>
      <xdr:spPr>
        <a:xfrm>
          <a:off x="13436111" y="995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138409</xdr:rowOff>
    </xdr:from>
    <xdr:to>
      <xdr:col>18</xdr:col>
      <xdr:colOff>492125</xdr:colOff>
      <xdr:row>58</xdr:row>
      <xdr:rowOff>68559</xdr:rowOff>
    </xdr:to>
    <xdr:sp macro="" textlink="">
      <xdr:nvSpPr>
        <xdr:cNvPr id="611" name="円/楕円 610"/>
        <xdr:cNvSpPr/>
      </xdr:nvSpPr>
      <xdr:spPr>
        <a:xfrm>
          <a:off x="12763500" y="991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59686</xdr:rowOff>
    </xdr:from>
    <xdr:ext cx="534377" cy="259045"/>
    <xdr:sp macro="" textlink="">
      <xdr:nvSpPr>
        <xdr:cNvPr id="612" name="テキスト ボックス 611"/>
        <xdr:cNvSpPr txBox="1"/>
      </xdr:nvSpPr>
      <xdr:spPr>
        <a:xfrm>
          <a:off x="12547111" y="1000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38164</xdr:rowOff>
    </xdr:from>
    <xdr:to>
      <xdr:col>23</xdr:col>
      <xdr:colOff>517525</xdr:colOff>
      <xdr:row>79</xdr:row>
      <xdr:rowOff>40563</xdr:rowOff>
    </xdr:to>
    <xdr:cxnSp macro="">
      <xdr:nvCxnSpPr>
        <xdr:cNvPr id="641" name="直線コネクタ 640"/>
        <xdr:cNvCxnSpPr/>
      </xdr:nvCxnSpPr>
      <xdr:spPr>
        <a:xfrm flipV="1">
          <a:off x="15481300" y="13582714"/>
          <a:ext cx="8382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40563</xdr:rowOff>
    </xdr:from>
    <xdr:to>
      <xdr:col>22</xdr:col>
      <xdr:colOff>365125</xdr:colOff>
      <xdr:row>79</xdr:row>
      <xdr:rowOff>42126</xdr:rowOff>
    </xdr:to>
    <xdr:cxnSp macro="">
      <xdr:nvCxnSpPr>
        <xdr:cNvPr id="644" name="直線コネクタ 643"/>
        <xdr:cNvCxnSpPr/>
      </xdr:nvCxnSpPr>
      <xdr:spPr>
        <a:xfrm flipV="1">
          <a:off x="14592300" y="13585113"/>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37478</xdr:rowOff>
    </xdr:from>
    <xdr:to>
      <xdr:col>21</xdr:col>
      <xdr:colOff>161925</xdr:colOff>
      <xdr:row>79</xdr:row>
      <xdr:rowOff>42126</xdr:rowOff>
    </xdr:to>
    <xdr:cxnSp macro="">
      <xdr:nvCxnSpPr>
        <xdr:cNvPr id="647" name="直線コネクタ 646"/>
        <xdr:cNvCxnSpPr/>
      </xdr:nvCxnSpPr>
      <xdr:spPr>
        <a:xfrm>
          <a:off x="13703300" y="13582028"/>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36410</xdr:rowOff>
    </xdr:from>
    <xdr:to>
      <xdr:col>19</xdr:col>
      <xdr:colOff>644525</xdr:colOff>
      <xdr:row>79</xdr:row>
      <xdr:rowOff>37478</xdr:rowOff>
    </xdr:to>
    <xdr:cxnSp macro="">
      <xdr:nvCxnSpPr>
        <xdr:cNvPr id="650" name="直線コネクタ 649"/>
        <xdr:cNvCxnSpPr/>
      </xdr:nvCxnSpPr>
      <xdr:spPr>
        <a:xfrm>
          <a:off x="12814300" y="13580960"/>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158814</xdr:rowOff>
    </xdr:from>
    <xdr:to>
      <xdr:col>23</xdr:col>
      <xdr:colOff>568325</xdr:colOff>
      <xdr:row>79</xdr:row>
      <xdr:rowOff>88964</xdr:rowOff>
    </xdr:to>
    <xdr:sp macro="" textlink="">
      <xdr:nvSpPr>
        <xdr:cNvPr id="660" name="円/楕円 659"/>
        <xdr:cNvSpPr/>
      </xdr:nvSpPr>
      <xdr:spPr>
        <a:xfrm>
          <a:off x="16268700" y="135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104361</xdr:rowOff>
    </xdr:from>
    <xdr:ext cx="378565" cy="259045"/>
    <xdr:sp macro="" textlink="">
      <xdr:nvSpPr>
        <xdr:cNvPr id="661" name="災害復旧費該当値テキスト"/>
        <xdr:cNvSpPr txBox="1"/>
      </xdr:nvSpPr>
      <xdr:spPr>
        <a:xfrm>
          <a:off x="16370300" y="1347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161213</xdr:rowOff>
    </xdr:from>
    <xdr:to>
      <xdr:col>22</xdr:col>
      <xdr:colOff>415925</xdr:colOff>
      <xdr:row>79</xdr:row>
      <xdr:rowOff>91363</xdr:rowOff>
    </xdr:to>
    <xdr:sp macro="" textlink="">
      <xdr:nvSpPr>
        <xdr:cNvPr id="662" name="円/楕円 661"/>
        <xdr:cNvSpPr/>
      </xdr:nvSpPr>
      <xdr:spPr>
        <a:xfrm>
          <a:off x="15430500" y="1353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82490</xdr:rowOff>
    </xdr:from>
    <xdr:ext cx="378565" cy="259045"/>
    <xdr:sp macro="" textlink="">
      <xdr:nvSpPr>
        <xdr:cNvPr id="663" name="テキスト ボックス 662"/>
        <xdr:cNvSpPr txBox="1"/>
      </xdr:nvSpPr>
      <xdr:spPr>
        <a:xfrm>
          <a:off x="15292017" y="1362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162776</xdr:rowOff>
    </xdr:from>
    <xdr:to>
      <xdr:col>21</xdr:col>
      <xdr:colOff>212725</xdr:colOff>
      <xdr:row>79</xdr:row>
      <xdr:rowOff>92926</xdr:rowOff>
    </xdr:to>
    <xdr:sp macro="" textlink="">
      <xdr:nvSpPr>
        <xdr:cNvPr id="664" name="円/楕円 663"/>
        <xdr:cNvSpPr/>
      </xdr:nvSpPr>
      <xdr:spPr>
        <a:xfrm>
          <a:off x="14541500" y="135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84053</xdr:rowOff>
    </xdr:from>
    <xdr:ext cx="313932" cy="259045"/>
    <xdr:sp macro="" textlink="">
      <xdr:nvSpPr>
        <xdr:cNvPr id="665" name="テキスト ボックス 664"/>
        <xdr:cNvSpPr txBox="1"/>
      </xdr:nvSpPr>
      <xdr:spPr>
        <a:xfrm>
          <a:off x="14435333" y="13628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158128</xdr:rowOff>
    </xdr:from>
    <xdr:to>
      <xdr:col>20</xdr:col>
      <xdr:colOff>9525</xdr:colOff>
      <xdr:row>79</xdr:row>
      <xdr:rowOff>88278</xdr:rowOff>
    </xdr:to>
    <xdr:sp macro="" textlink="">
      <xdr:nvSpPr>
        <xdr:cNvPr id="666" name="円/楕円 665"/>
        <xdr:cNvSpPr/>
      </xdr:nvSpPr>
      <xdr:spPr>
        <a:xfrm>
          <a:off x="13652500" y="135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79405</xdr:rowOff>
    </xdr:from>
    <xdr:ext cx="378565" cy="259045"/>
    <xdr:sp macro="" textlink="">
      <xdr:nvSpPr>
        <xdr:cNvPr id="667" name="テキスト ボックス 666"/>
        <xdr:cNvSpPr txBox="1"/>
      </xdr:nvSpPr>
      <xdr:spPr>
        <a:xfrm>
          <a:off x="13514017" y="13623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157060</xdr:rowOff>
    </xdr:from>
    <xdr:to>
      <xdr:col>18</xdr:col>
      <xdr:colOff>492125</xdr:colOff>
      <xdr:row>79</xdr:row>
      <xdr:rowOff>87210</xdr:rowOff>
    </xdr:to>
    <xdr:sp macro="" textlink="">
      <xdr:nvSpPr>
        <xdr:cNvPr id="668" name="円/楕円 667"/>
        <xdr:cNvSpPr/>
      </xdr:nvSpPr>
      <xdr:spPr>
        <a:xfrm>
          <a:off x="12763500" y="135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78337</xdr:rowOff>
    </xdr:from>
    <xdr:ext cx="378565" cy="259045"/>
    <xdr:sp macro="" textlink="">
      <xdr:nvSpPr>
        <xdr:cNvPr id="669" name="テキスト ボックス 668"/>
        <xdr:cNvSpPr txBox="1"/>
      </xdr:nvSpPr>
      <xdr:spPr>
        <a:xfrm>
          <a:off x="12625017" y="1362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18816</xdr:rowOff>
    </xdr:from>
    <xdr:to>
      <xdr:col>23</xdr:col>
      <xdr:colOff>517525</xdr:colOff>
      <xdr:row>94</xdr:row>
      <xdr:rowOff>50958</xdr:rowOff>
    </xdr:to>
    <xdr:cxnSp macro="">
      <xdr:nvCxnSpPr>
        <xdr:cNvPr id="697" name="直線コネクタ 696"/>
        <xdr:cNvCxnSpPr/>
      </xdr:nvCxnSpPr>
      <xdr:spPr>
        <a:xfrm>
          <a:off x="15481300" y="16135116"/>
          <a:ext cx="838200" cy="3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156596</xdr:rowOff>
    </xdr:from>
    <xdr:ext cx="534377" cy="259045"/>
    <xdr:sp macro="" textlink="">
      <xdr:nvSpPr>
        <xdr:cNvPr id="698" name="公債費平均値テキスト"/>
        <xdr:cNvSpPr txBox="1"/>
      </xdr:nvSpPr>
      <xdr:spPr>
        <a:xfrm>
          <a:off x="16370300" y="1644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10838</xdr:rowOff>
    </xdr:from>
    <xdr:to>
      <xdr:col>22</xdr:col>
      <xdr:colOff>365125</xdr:colOff>
      <xdr:row>94</xdr:row>
      <xdr:rowOff>18816</xdr:rowOff>
    </xdr:to>
    <xdr:cxnSp macro="">
      <xdr:nvCxnSpPr>
        <xdr:cNvPr id="700" name="直線コネクタ 699"/>
        <xdr:cNvCxnSpPr/>
      </xdr:nvCxnSpPr>
      <xdr:spPr>
        <a:xfrm>
          <a:off x="14592300" y="16127138"/>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48948</xdr:rowOff>
    </xdr:from>
    <xdr:ext cx="534377" cy="259045"/>
    <xdr:sp macro="" textlink="">
      <xdr:nvSpPr>
        <xdr:cNvPr id="702" name="テキスト ボックス 701"/>
        <xdr:cNvSpPr txBox="1"/>
      </xdr:nvSpPr>
      <xdr:spPr>
        <a:xfrm>
          <a:off x="15214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111353</xdr:rowOff>
    </xdr:from>
    <xdr:to>
      <xdr:col>21</xdr:col>
      <xdr:colOff>161925</xdr:colOff>
      <xdr:row>94</xdr:row>
      <xdr:rowOff>10838</xdr:rowOff>
    </xdr:to>
    <xdr:cxnSp macro="">
      <xdr:nvCxnSpPr>
        <xdr:cNvPr id="703" name="直線コネクタ 702"/>
        <xdr:cNvCxnSpPr/>
      </xdr:nvCxnSpPr>
      <xdr:spPr>
        <a:xfrm>
          <a:off x="13703300" y="16056203"/>
          <a:ext cx="889000" cy="7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38820</xdr:rowOff>
    </xdr:from>
    <xdr:ext cx="534377" cy="259045"/>
    <xdr:sp macro="" textlink="">
      <xdr:nvSpPr>
        <xdr:cNvPr id="705" name="テキスト ボックス 704"/>
        <xdr:cNvSpPr txBox="1"/>
      </xdr:nvSpPr>
      <xdr:spPr>
        <a:xfrm>
          <a:off x="14325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111353</xdr:rowOff>
    </xdr:from>
    <xdr:to>
      <xdr:col>19</xdr:col>
      <xdr:colOff>644525</xdr:colOff>
      <xdr:row>93</xdr:row>
      <xdr:rowOff>124040</xdr:rowOff>
    </xdr:to>
    <xdr:cxnSp macro="">
      <xdr:nvCxnSpPr>
        <xdr:cNvPr id="706" name="直線コネクタ 705"/>
        <xdr:cNvCxnSpPr/>
      </xdr:nvCxnSpPr>
      <xdr:spPr>
        <a:xfrm flipV="1">
          <a:off x="12814300" y="16056203"/>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26088</xdr:rowOff>
    </xdr:from>
    <xdr:ext cx="534377" cy="259045"/>
    <xdr:sp macro="" textlink="">
      <xdr:nvSpPr>
        <xdr:cNvPr id="708" name="テキスト ボックス 707"/>
        <xdr:cNvSpPr txBox="1"/>
      </xdr:nvSpPr>
      <xdr:spPr>
        <a:xfrm>
          <a:off x="13436111" y="164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159064</xdr:rowOff>
    </xdr:from>
    <xdr:ext cx="534377" cy="259045"/>
    <xdr:sp macro="" textlink="">
      <xdr:nvSpPr>
        <xdr:cNvPr id="710" name="テキスト ボックス 709"/>
        <xdr:cNvSpPr txBox="1"/>
      </xdr:nvSpPr>
      <xdr:spPr>
        <a:xfrm>
          <a:off x="12547111" y="164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158</xdr:rowOff>
    </xdr:from>
    <xdr:to>
      <xdr:col>23</xdr:col>
      <xdr:colOff>568325</xdr:colOff>
      <xdr:row>94</xdr:row>
      <xdr:rowOff>101758</xdr:rowOff>
    </xdr:to>
    <xdr:sp macro="" textlink="">
      <xdr:nvSpPr>
        <xdr:cNvPr id="716" name="円/楕円 715"/>
        <xdr:cNvSpPr/>
      </xdr:nvSpPr>
      <xdr:spPr>
        <a:xfrm>
          <a:off x="16268700" y="161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23035</xdr:rowOff>
    </xdr:from>
    <xdr:ext cx="534377" cy="259045"/>
    <xdr:sp macro="" textlink="">
      <xdr:nvSpPr>
        <xdr:cNvPr id="717" name="公債費該当値テキスト"/>
        <xdr:cNvSpPr txBox="1"/>
      </xdr:nvSpPr>
      <xdr:spPr>
        <a:xfrm>
          <a:off x="16370300" y="1596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53,882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139466</xdr:rowOff>
    </xdr:from>
    <xdr:to>
      <xdr:col>22</xdr:col>
      <xdr:colOff>415925</xdr:colOff>
      <xdr:row>94</xdr:row>
      <xdr:rowOff>69616</xdr:rowOff>
    </xdr:to>
    <xdr:sp macro="" textlink="">
      <xdr:nvSpPr>
        <xdr:cNvPr id="718" name="円/楕円 717"/>
        <xdr:cNvSpPr/>
      </xdr:nvSpPr>
      <xdr:spPr>
        <a:xfrm>
          <a:off x="15430500" y="1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86143</xdr:rowOff>
    </xdr:from>
    <xdr:ext cx="534377" cy="259045"/>
    <xdr:sp macro="" textlink="">
      <xdr:nvSpPr>
        <xdr:cNvPr id="719" name="テキスト ボックス 718"/>
        <xdr:cNvSpPr txBox="1"/>
      </xdr:nvSpPr>
      <xdr:spPr>
        <a:xfrm>
          <a:off x="15214111" y="158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131488</xdr:rowOff>
    </xdr:from>
    <xdr:to>
      <xdr:col>21</xdr:col>
      <xdr:colOff>212725</xdr:colOff>
      <xdr:row>94</xdr:row>
      <xdr:rowOff>61638</xdr:rowOff>
    </xdr:to>
    <xdr:sp macro="" textlink="">
      <xdr:nvSpPr>
        <xdr:cNvPr id="720" name="円/楕円 719"/>
        <xdr:cNvSpPr/>
      </xdr:nvSpPr>
      <xdr:spPr>
        <a:xfrm>
          <a:off x="14541500" y="1607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78165</xdr:rowOff>
    </xdr:from>
    <xdr:ext cx="534377" cy="259045"/>
    <xdr:sp macro="" textlink="">
      <xdr:nvSpPr>
        <xdr:cNvPr id="721" name="テキスト ボックス 720"/>
        <xdr:cNvSpPr txBox="1"/>
      </xdr:nvSpPr>
      <xdr:spPr>
        <a:xfrm>
          <a:off x="14325111" y="1585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60553</xdr:rowOff>
    </xdr:from>
    <xdr:to>
      <xdr:col>20</xdr:col>
      <xdr:colOff>9525</xdr:colOff>
      <xdr:row>93</xdr:row>
      <xdr:rowOff>162153</xdr:rowOff>
    </xdr:to>
    <xdr:sp macro="" textlink="">
      <xdr:nvSpPr>
        <xdr:cNvPr id="722" name="円/楕円 721"/>
        <xdr:cNvSpPr/>
      </xdr:nvSpPr>
      <xdr:spPr>
        <a:xfrm>
          <a:off x="13652500" y="1600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7230</xdr:rowOff>
    </xdr:from>
    <xdr:ext cx="534377" cy="259045"/>
    <xdr:sp macro="" textlink="">
      <xdr:nvSpPr>
        <xdr:cNvPr id="723" name="テキスト ボックス 722"/>
        <xdr:cNvSpPr txBox="1"/>
      </xdr:nvSpPr>
      <xdr:spPr>
        <a:xfrm>
          <a:off x="13436111" y="1578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73240</xdr:rowOff>
    </xdr:from>
    <xdr:to>
      <xdr:col>18</xdr:col>
      <xdr:colOff>492125</xdr:colOff>
      <xdr:row>94</xdr:row>
      <xdr:rowOff>3390</xdr:rowOff>
    </xdr:to>
    <xdr:sp macro="" textlink="">
      <xdr:nvSpPr>
        <xdr:cNvPr id="724" name="円/楕円 723"/>
        <xdr:cNvSpPr/>
      </xdr:nvSpPr>
      <xdr:spPr>
        <a:xfrm>
          <a:off x="12763500" y="160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19917</xdr:rowOff>
    </xdr:from>
    <xdr:ext cx="534377" cy="259045"/>
    <xdr:sp macro="" textlink="">
      <xdr:nvSpPr>
        <xdr:cNvPr id="725" name="テキスト ボックス 724"/>
        <xdr:cNvSpPr txBox="1"/>
      </xdr:nvSpPr>
      <xdr:spPr>
        <a:xfrm>
          <a:off x="12547111" y="1579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5" name="円/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7" name="円/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8" name="テキスト ボックス 77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9" name="円/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0" name="テキスト ボックス 77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1" name="円/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2" name="テキスト ボックス 78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3" name="円/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4" name="テキスト ボックス 78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類似団体平均と比べると「公債費」、「農林水産業費」において、住民一人当たりのコストが高くなっている。</a:t>
          </a:r>
          <a:endParaRPr kumimoji="1" lang="en-US" sz="1300">
            <a:solidFill>
              <a:schemeClr val="dk1"/>
            </a:solidFill>
            <a:latin typeface="+mn-lt"/>
            <a:ea typeface="+mn-ea"/>
            <a:cs typeface="+mn-cs"/>
          </a:endParaRPr>
        </a:p>
        <a:p>
          <a:r>
            <a:rPr kumimoji="1" lang="ja-JP" altLang="en-US" sz="1300">
              <a:solidFill>
                <a:schemeClr val="dk1"/>
              </a:solidFill>
              <a:latin typeface="+mn-lt"/>
              <a:ea typeface="+mn-ea"/>
              <a:cs typeface="+mn-cs"/>
            </a:rPr>
            <a:t>「公債費」が高い要因としては、過去の大型プロジェクト事業分の起債償還や合併特例債の償還が続くことが挙げられ、今後、宮崎市中期財政計画（期間：Ｈ</a:t>
          </a:r>
          <a:r>
            <a:rPr kumimoji="1" lang="en-US" sz="1300">
              <a:solidFill>
                <a:schemeClr val="dk1"/>
              </a:solidFill>
              <a:latin typeface="+mn-lt"/>
              <a:ea typeface="+mn-ea"/>
              <a:cs typeface="+mn-cs"/>
            </a:rPr>
            <a:t>27</a:t>
          </a:r>
          <a:r>
            <a:rPr kumimoji="1" lang="ja-JP" altLang="en-US" sz="1300">
              <a:solidFill>
                <a:schemeClr val="dk1"/>
              </a:solidFill>
              <a:latin typeface="+mn-lt"/>
              <a:ea typeface="+mn-ea"/>
              <a:cs typeface="+mn-cs"/>
            </a:rPr>
            <a:t>～Ｈ</a:t>
          </a:r>
          <a:r>
            <a:rPr kumimoji="1" lang="en-US" sz="1300">
              <a:solidFill>
                <a:schemeClr val="dk1"/>
              </a:solidFill>
              <a:latin typeface="+mn-lt"/>
              <a:ea typeface="+mn-ea"/>
              <a:cs typeface="+mn-cs"/>
            </a:rPr>
            <a:t>29</a:t>
          </a:r>
          <a:r>
            <a:rPr kumimoji="1" lang="ja-JP" altLang="en-US" sz="1300">
              <a:solidFill>
                <a:schemeClr val="dk1"/>
              </a:solidFill>
              <a:latin typeface="+mn-lt"/>
              <a:ea typeface="+mn-ea"/>
              <a:cs typeface="+mn-cs"/>
            </a:rPr>
            <a:t>）に基づき市全体として地方債の償還と起債の抑制を図り、市債残高の圧縮に努めていく。</a:t>
          </a:r>
          <a:endParaRPr kumimoji="1" lang="en-US" altLang="ja-JP" sz="1300">
            <a:solidFill>
              <a:schemeClr val="dk1"/>
            </a:solidFill>
            <a:latin typeface="+mn-lt"/>
            <a:ea typeface="+mn-ea"/>
            <a:cs typeface="+mn-cs"/>
          </a:endParaRPr>
        </a:p>
        <a:p>
          <a:r>
            <a:rPr kumimoji="1" lang="ja-JP" altLang="en-US" sz="1300">
              <a:latin typeface="ＭＳ Ｐゴシック"/>
            </a:rPr>
            <a:t>「農林水産業費」が高い要因としては、団体の特色として、農林水産業に力を入れていることによる。</a:t>
          </a:r>
          <a:endParaRPr kumimoji="1" lang="en-US" altLang="ja-JP" sz="1300">
            <a:latin typeface="ＭＳ Ｐゴシック"/>
          </a:endParaRPr>
        </a:p>
        <a:p>
          <a:r>
            <a:rPr kumimoji="1" lang="ja-JP" altLang="en-US" sz="1300">
              <a:latin typeface="ＭＳ Ｐゴシック"/>
            </a:rPr>
            <a:t>「民生費」の伸びや「労働費」の減少の傾向は、類似団体平均からみても全国的な傾向による。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宮崎県宮崎市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地方消費税交付金等の伸びにより、収支改善が図られ、実質収支額は平成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年度と比較し、</a:t>
          </a:r>
          <a:r>
            <a:rPr kumimoji="1" lang="en-US" altLang="ja-JP" sz="1400">
              <a:latin typeface="ＭＳ ゴシック" pitchFamily="49" charset="-128"/>
              <a:ea typeface="ＭＳ ゴシック" pitchFamily="49" charset="-128"/>
            </a:rPr>
            <a:t>0.75</a:t>
          </a:r>
          <a:r>
            <a:rPr kumimoji="1" lang="ja-JP" altLang="en-US" sz="1400">
              <a:latin typeface="ＭＳ ゴシック" pitchFamily="49" charset="-128"/>
              <a:ea typeface="ＭＳ ゴシック" pitchFamily="49" charset="-128"/>
            </a:rPr>
            <a:t>ポイント改善。それに伴い、財政調整基金の取り崩し額も減り基金残高も</a:t>
          </a:r>
          <a:r>
            <a:rPr kumimoji="1" lang="en-US" altLang="ja-JP" sz="1400">
              <a:latin typeface="ＭＳ ゴシック" pitchFamily="49" charset="-128"/>
              <a:ea typeface="ＭＳ ゴシック" pitchFamily="49" charset="-128"/>
            </a:rPr>
            <a:t>0.08</a:t>
          </a:r>
          <a:r>
            <a:rPr kumimoji="1" lang="ja-JP" altLang="en-US" sz="1400">
              <a:latin typeface="ＭＳ ゴシック" pitchFamily="49" charset="-128"/>
              <a:ea typeface="ＭＳ ゴシック" pitchFamily="49" charset="-128"/>
            </a:rPr>
            <a:t>ポイント改善した。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結果として、実質単年度収支も</a:t>
          </a:r>
          <a:r>
            <a:rPr kumimoji="1" lang="en-US" altLang="ja-JP" sz="1400">
              <a:latin typeface="ＭＳ ゴシック" pitchFamily="49" charset="-128"/>
              <a:ea typeface="ＭＳ ゴシック" pitchFamily="49" charset="-128"/>
            </a:rPr>
            <a:t>2.43</a:t>
          </a:r>
          <a:r>
            <a:rPr kumimoji="1" lang="ja-JP" altLang="en-US" sz="1400">
              <a:latin typeface="ＭＳ ゴシック" pitchFamily="49" charset="-128"/>
              <a:ea typeface="ＭＳ ゴシック" pitchFamily="49" charset="-128"/>
            </a:rPr>
            <a:t>ポイント改善した。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宮崎県宮崎市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ＭＳ ゴシック" pitchFamily="49" charset="-128"/>
              <a:ea typeface="ＭＳ ゴシック" pitchFamily="49" charset="-128"/>
              <a:cs typeface="+mn-cs"/>
            </a:rPr>
            <a:t>　</a:t>
          </a:r>
          <a:r>
            <a:rPr kumimoji="1" lang="ja-JP" altLang="en-US" sz="1300">
              <a:solidFill>
                <a:schemeClr val="dk1"/>
              </a:solidFill>
              <a:latin typeface="+mn-lt"/>
              <a:ea typeface="+mn-ea"/>
              <a:cs typeface="+mn-cs"/>
            </a:rPr>
            <a:t>国民健康保険特別会計については、平成</a:t>
          </a:r>
          <a:r>
            <a:rPr kumimoji="1" lang="en-US" altLang="ja-JP" sz="1300">
              <a:solidFill>
                <a:schemeClr val="dk1"/>
              </a:solidFill>
              <a:latin typeface="+mj-ea"/>
              <a:ea typeface="+mj-ea"/>
              <a:cs typeface="+mn-cs"/>
            </a:rPr>
            <a:t>26</a:t>
          </a:r>
          <a:r>
            <a:rPr kumimoji="1" lang="ja-JP" altLang="en-US" sz="1300">
              <a:solidFill>
                <a:schemeClr val="dk1"/>
              </a:solidFill>
              <a:latin typeface="+mn-lt"/>
              <a:ea typeface="+mn-ea"/>
              <a:cs typeface="+mn-cs"/>
            </a:rPr>
            <a:t>年度より国民健康保険税の税率改定を行い税収が増加したが、高齢化の進展や医療の高度化により、保険給付費も増加しており、</a:t>
          </a:r>
          <a:r>
            <a:rPr kumimoji="1" lang="en-US" altLang="ja-JP" sz="1300">
              <a:solidFill>
                <a:schemeClr val="dk1"/>
              </a:solidFill>
              <a:latin typeface="+mj-ea"/>
              <a:ea typeface="+mj-ea"/>
              <a:cs typeface="+mn-cs"/>
            </a:rPr>
            <a:t>3</a:t>
          </a:r>
          <a:r>
            <a:rPr kumimoji="1" lang="ja-JP" altLang="en-US" sz="1300">
              <a:solidFill>
                <a:schemeClr val="dk1"/>
              </a:solidFill>
              <a:latin typeface="+mj-ea"/>
              <a:ea typeface="+mj-ea"/>
              <a:cs typeface="+mn-cs"/>
            </a:rPr>
            <a:t>年連続の赤字となっている</a:t>
          </a:r>
          <a:r>
            <a:rPr kumimoji="1" lang="ja-JP" altLang="en-US" sz="1300">
              <a:solidFill>
                <a:schemeClr val="dk1"/>
              </a:solidFill>
              <a:latin typeface="+mn-lt"/>
              <a:ea typeface="+mn-ea"/>
              <a:cs typeface="+mn-cs"/>
            </a:rPr>
            <a:t>。今後も引き続き収支バランスの改善に努め、赤字の解消を図っていく。</a:t>
          </a:r>
          <a:endParaRPr kumimoji="1" lang="en-US" sz="1300">
            <a:solidFill>
              <a:schemeClr val="dk1"/>
            </a:solidFill>
            <a:latin typeface="+mn-lt"/>
            <a:ea typeface="+mn-ea"/>
            <a:cs typeface="+mn-cs"/>
          </a:endParaRPr>
        </a:p>
        <a:p>
          <a:r>
            <a:rPr kumimoji="1" lang="ja-JP" altLang="en-US" sz="1300">
              <a:solidFill>
                <a:schemeClr val="dk1"/>
              </a:solidFill>
              <a:latin typeface="+mn-lt"/>
              <a:ea typeface="+mn-ea"/>
              <a:cs typeface="+mn-cs"/>
            </a:rPr>
            <a:t>　その他の会計については全て黒字であり、全体として健全な財政運営が行われていると考えるが、今後も引き続き適正な財政運営に努める。</a:t>
          </a:r>
          <a:endParaRPr lang="ja-JP" sz="13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163762836</v>
      </c>
      <c r="BO4" s="379"/>
      <c r="BP4" s="379"/>
      <c r="BQ4" s="379"/>
      <c r="BR4" s="379"/>
      <c r="BS4" s="379"/>
      <c r="BT4" s="379"/>
      <c r="BU4" s="380"/>
      <c r="BV4" s="378">
        <v>161088443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3.7</v>
      </c>
      <c r="CU4" s="385"/>
      <c r="CV4" s="385"/>
      <c r="CW4" s="385"/>
      <c r="CX4" s="385"/>
      <c r="CY4" s="385"/>
      <c r="CZ4" s="385"/>
      <c r="DA4" s="386"/>
      <c r="DB4" s="384">
        <v>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159980507</v>
      </c>
      <c r="BO5" s="416"/>
      <c r="BP5" s="416"/>
      <c r="BQ5" s="416"/>
      <c r="BR5" s="416"/>
      <c r="BS5" s="416"/>
      <c r="BT5" s="416"/>
      <c r="BU5" s="417"/>
      <c r="BV5" s="415">
        <v>157720423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90.8</v>
      </c>
      <c r="CU5" s="413"/>
      <c r="CV5" s="413"/>
      <c r="CW5" s="413"/>
      <c r="CX5" s="413"/>
      <c r="CY5" s="413"/>
      <c r="CZ5" s="413"/>
      <c r="DA5" s="414"/>
      <c r="DB5" s="412">
        <v>94.1</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3782329</v>
      </c>
      <c r="BO6" s="416"/>
      <c r="BP6" s="416"/>
      <c r="BQ6" s="416"/>
      <c r="BR6" s="416"/>
      <c r="BS6" s="416"/>
      <c r="BT6" s="416"/>
      <c r="BU6" s="417"/>
      <c r="BV6" s="415">
        <v>3368020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97.7</v>
      </c>
      <c r="CU6" s="453"/>
      <c r="CV6" s="453"/>
      <c r="CW6" s="453"/>
      <c r="CX6" s="453"/>
      <c r="CY6" s="453"/>
      <c r="CZ6" s="453"/>
      <c r="DA6" s="454"/>
      <c r="DB6" s="452">
        <v>102.2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402891</v>
      </c>
      <c r="BO7" s="416"/>
      <c r="BP7" s="416"/>
      <c r="BQ7" s="416"/>
      <c r="BR7" s="416"/>
      <c r="BS7" s="416"/>
      <c r="BT7" s="416"/>
      <c r="BU7" s="417"/>
      <c r="BV7" s="415">
        <v>639002</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90161720</v>
      </c>
      <c r="CU7" s="416"/>
      <c r="CV7" s="416"/>
      <c r="CW7" s="416"/>
      <c r="CX7" s="416"/>
      <c r="CY7" s="416"/>
      <c r="CZ7" s="416"/>
      <c r="DA7" s="417"/>
      <c r="DB7" s="415">
        <v>91104044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3379438</v>
      </c>
      <c r="BO8" s="416"/>
      <c r="BP8" s="416"/>
      <c r="BQ8" s="416"/>
      <c r="BR8" s="416"/>
      <c r="BS8" s="416"/>
      <c r="BT8" s="416"/>
      <c r="BU8" s="417"/>
      <c r="BV8" s="415">
        <v>2729018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0.64</v>
      </c>
      <c r="CU8" s="456"/>
      <c r="CV8" s="456"/>
      <c r="CW8" s="456"/>
      <c r="CX8" s="456"/>
      <c r="CY8" s="456"/>
      <c r="CZ8" s="456"/>
      <c r="DA8" s="457"/>
      <c r="DB8" s="455">
        <v>0.62</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401138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650420</v>
      </c>
      <c r="BO9" s="416"/>
      <c r="BP9" s="416"/>
      <c r="BQ9" s="416"/>
      <c r="BR9" s="416"/>
      <c r="BS9" s="416"/>
      <c r="BT9" s="416"/>
      <c r="BU9" s="417"/>
      <c r="BV9" s="415">
        <v>96778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20.5</v>
      </c>
      <c r="CU9" s="413"/>
      <c r="CV9" s="413"/>
      <c r="CW9" s="413"/>
      <c r="CX9" s="413"/>
      <c r="CY9" s="413"/>
      <c r="CZ9" s="413"/>
      <c r="DA9" s="414"/>
      <c r="DB9" s="412">
        <v>21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400583</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36554</v>
      </c>
      <c r="BO10" s="416"/>
      <c r="BP10" s="416"/>
      <c r="BQ10" s="416"/>
      <c r="BR10" s="416"/>
      <c r="BS10" s="416"/>
      <c r="BT10" s="416"/>
      <c r="BU10" s="417"/>
      <c r="BV10" s="415">
        <v>77633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405681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1463091</v>
      </c>
      <c r="BO12" s="416"/>
      <c r="BP12" s="416"/>
      <c r="BQ12" s="416"/>
      <c r="BR12" s="416"/>
      <c r="BS12" s="416"/>
      <c r="BT12" s="416"/>
      <c r="BU12" s="417"/>
      <c r="BV12" s="415">
        <v>3171812</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404056</v>
      </c>
      <c r="S13" s="497"/>
      <c r="T13" s="497"/>
      <c r="U13" s="497"/>
      <c r="V13" s="498"/>
      <c r="W13" s="431" t="s">
        <v>120</v>
      </c>
      <c r="X13" s="432"/>
      <c r="Y13" s="432"/>
      <c r="Z13" s="432"/>
      <c r="AA13" s="432"/>
      <c r="AB13" s="422"/>
      <c r="AC13" s="466">
        <v>9614</v>
      </c>
      <c r="AD13" s="467"/>
      <c r="AE13" s="467"/>
      <c r="AF13" s="467"/>
      <c r="AG13" s="506"/>
      <c r="AH13" s="466">
        <v>11572</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-776117</v>
      </c>
      <c r="BO13" s="416"/>
      <c r="BP13" s="416"/>
      <c r="BQ13" s="416"/>
      <c r="BR13" s="416"/>
      <c r="BS13" s="416"/>
      <c r="BT13" s="416"/>
      <c r="BU13" s="417"/>
      <c r="BV13" s="415">
        <v>-2997401</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8.6999999999999993</v>
      </c>
      <c r="CU13" s="413"/>
      <c r="CV13" s="413"/>
      <c r="CW13" s="413"/>
      <c r="CX13" s="413"/>
      <c r="CY13" s="413"/>
      <c r="CZ13" s="413"/>
      <c r="DA13" s="414"/>
      <c r="DB13" s="412">
        <v>9.1999999999999993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405750</v>
      </c>
      <c r="S14" s="497"/>
      <c r="T14" s="497"/>
      <c r="U14" s="497"/>
      <c r="V14" s="498"/>
      <c r="W14" s="405"/>
      <c r="X14" s="406"/>
      <c r="Y14" s="406"/>
      <c r="Z14" s="406"/>
      <c r="AA14" s="406"/>
      <c r="AB14" s="395"/>
      <c r="AC14" s="499">
        <v>5.4</v>
      </c>
      <c r="AD14" s="500"/>
      <c r="AE14" s="500"/>
      <c r="AF14" s="500"/>
      <c r="AG14" s="501"/>
      <c r="AH14" s="499">
        <v>6.1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59</v>
      </c>
      <c r="CU14" s="511"/>
      <c r="CV14" s="511"/>
      <c r="CW14" s="511"/>
      <c r="CX14" s="511"/>
      <c r="CY14" s="511"/>
      <c r="CZ14" s="511"/>
      <c r="DA14" s="512"/>
      <c r="DB14" s="510">
        <v>66.099999999999994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404223</v>
      </c>
      <c r="S15" s="497"/>
      <c r="T15" s="497"/>
      <c r="U15" s="497"/>
      <c r="V15" s="498"/>
      <c r="W15" s="431" t="s">
        <v>126</v>
      </c>
      <c r="X15" s="432"/>
      <c r="Y15" s="432"/>
      <c r="Z15" s="432"/>
      <c r="AA15" s="432"/>
      <c r="AB15" s="422"/>
      <c r="AC15" s="466">
        <v>29161</v>
      </c>
      <c r="AD15" s="467"/>
      <c r="AE15" s="467"/>
      <c r="AF15" s="467"/>
      <c r="AG15" s="506"/>
      <c r="AH15" s="466">
        <v>32922</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45199646</v>
      </c>
      <c r="BO15" s="379"/>
      <c r="BP15" s="379"/>
      <c r="BQ15" s="379"/>
      <c r="BR15" s="379"/>
      <c r="BS15" s="379"/>
      <c r="BT15" s="379"/>
      <c r="BU15" s="380"/>
      <c r="BV15" s="378">
        <v>43152567</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16.5</v>
      </c>
      <c r="AD16" s="500"/>
      <c r="AE16" s="500"/>
      <c r="AF16" s="500"/>
      <c r="AG16" s="501"/>
      <c r="AH16" s="499">
        <v>17.399999999999999</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68372576</v>
      </c>
      <c r="BO16" s="416"/>
      <c r="BP16" s="416"/>
      <c r="BQ16" s="416"/>
      <c r="BR16" s="416"/>
      <c r="BS16" s="416"/>
      <c r="BT16" s="416"/>
      <c r="BU16" s="417"/>
      <c r="BV16" s="415">
        <v>68476715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138209</v>
      </c>
      <c r="AD17" s="467"/>
      <c r="AE17" s="467"/>
      <c r="AF17" s="467"/>
      <c r="AG17" s="506"/>
      <c r="AH17" s="466">
        <v>141629</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57629234</v>
      </c>
      <c r="BO17" s="416"/>
      <c r="BP17" s="416"/>
      <c r="BQ17" s="416"/>
      <c r="BR17" s="416"/>
      <c r="BS17" s="416"/>
      <c r="BT17" s="416"/>
      <c r="BU17" s="417"/>
      <c r="BV17" s="415">
        <v>55658189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643.66999999999996</v>
      </c>
      <c r="M18" s="528"/>
      <c r="N18" s="528"/>
      <c r="O18" s="528"/>
      <c r="P18" s="528"/>
      <c r="Q18" s="528"/>
      <c r="R18" s="529"/>
      <c r="S18" s="529"/>
      <c r="T18" s="529"/>
      <c r="U18" s="529"/>
      <c r="V18" s="530"/>
      <c r="W18" s="433"/>
      <c r="X18" s="434"/>
      <c r="Y18" s="434"/>
      <c r="Z18" s="434"/>
      <c r="AA18" s="434"/>
      <c r="AB18" s="425"/>
      <c r="AC18" s="531">
        <v>78.099999999999994</v>
      </c>
      <c r="AD18" s="532"/>
      <c r="AE18" s="532"/>
      <c r="AF18" s="532"/>
      <c r="AG18" s="533"/>
      <c r="AH18" s="531">
        <v>74.900000000000006</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84590957</v>
      </c>
      <c r="BO18" s="416"/>
      <c r="BP18" s="416"/>
      <c r="BQ18" s="416"/>
      <c r="BR18" s="416"/>
      <c r="BS18" s="416"/>
      <c r="BT18" s="416"/>
      <c r="BU18" s="417"/>
      <c r="BV18" s="415">
        <v>87019201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623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102926719</v>
      </c>
      <c r="BO19" s="416"/>
      <c r="BP19" s="416"/>
      <c r="BQ19" s="416"/>
      <c r="BR19" s="416"/>
      <c r="BS19" s="416"/>
      <c r="BT19" s="416"/>
      <c r="BU19" s="417"/>
      <c r="BV19" s="415">
        <v>103595958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175408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193964238</v>
      </c>
      <c r="BO23" s="416"/>
      <c r="BP23" s="416"/>
      <c r="BQ23" s="416"/>
      <c r="BR23" s="416"/>
      <c r="BS23" s="416"/>
      <c r="BT23" s="416"/>
      <c r="BU23" s="417"/>
      <c r="BV23" s="415">
        <v>199364342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10530</v>
      </c>
      <c r="R24" s="467"/>
      <c r="S24" s="467"/>
      <c r="T24" s="467"/>
      <c r="U24" s="467"/>
      <c r="V24" s="506"/>
      <c r="W24" s="561"/>
      <c r="X24" s="549"/>
      <c r="Y24" s="550"/>
      <c r="Z24" s="465" t="s">
        <v>149</v>
      </c>
      <c r="AA24" s="445"/>
      <c r="AB24" s="445"/>
      <c r="AC24" s="445"/>
      <c r="AD24" s="445"/>
      <c r="AE24" s="445"/>
      <c r="AF24" s="445"/>
      <c r="AG24" s="446"/>
      <c r="AH24" s="466">
        <v>2116</v>
      </c>
      <c r="AI24" s="467"/>
      <c r="AJ24" s="467"/>
      <c r="AK24" s="467"/>
      <c r="AL24" s="506"/>
      <c r="AM24" s="466">
        <v>6722532</v>
      </c>
      <c r="AN24" s="467"/>
      <c r="AO24" s="467"/>
      <c r="AP24" s="467"/>
      <c r="AQ24" s="467"/>
      <c r="AR24" s="506"/>
      <c r="AS24" s="466">
        <v>3177</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45241734</v>
      </c>
      <c r="BO24" s="416"/>
      <c r="BP24" s="416"/>
      <c r="BQ24" s="416"/>
      <c r="BR24" s="416"/>
      <c r="BS24" s="416"/>
      <c r="BT24" s="416"/>
      <c r="BU24" s="417"/>
      <c r="BV24" s="415">
        <v>54385829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2</v>
      </c>
      <c r="M25" s="467"/>
      <c r="N25" s="467"/>
      <c r="O25" s="467"/>
      <c r="P25" s="506"/>
      <c r="Q25" s="466">
        <v>8400</v>
      </c>
      <c r="R25" s="467"/>
      <c r="S25" s="467"/>
      <c r="T25" s="467"/>
      <c r="U25" s="467"/>
      <c r="V25" s="506"/>
      <c r="W25" s="561"/>
      <c r="X25" s="549"/>
      <c r="Y25" s="550"/>
      <c r="Z25" s="465" t="s">
        <v>152</v>
      </c>
      <c r="AA25" s="445"/>
      <c r="AB25" s="445"/>
      <c r="AC25" s="445"/>
      <c r="AD25" s="445"/>
      <c r="AE25" s="445"/>
      <c r="AF25" s="445"/>
      <c r="AG25" s="446"/>
      <c r="AH25" s="466">
        <v>324</v>
      </c>
      <c r="AI25" s="467"/>
      <c r="AJ25" s="467"/>
      <c r="AK25" s="467"/>
      <c r="AL25" s="506"/>
      <c r="AM25" s="466">
        <v>911736</v>
      </c>
      <c r="AN25" s="467"/>
      <c r="AO25" s="467"/>
      <c r="AP25" s="467"/>
      <c r="AQ25" s="467"/>
      <c r="AR25" s="506"/>
      <c r="AS25" s="466">
        <v>2814</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31269055</v>
      </c>
      <c r="BO25" s="379"/>
      <c r="BP25" s="379"/>
      <c r="BQ25" s="379"/>
      <c r="BR25" s="379"/>
      <c r="BS25" s="379"/>
      <c r="BT25" s="379"/>
      <c r="BU25" s="380"/>
      <c r="BV25" s="378">
        <v>22799632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7130</v>
      </c>
      <c r="R26" s="467"/>
      <c r="S26" s="467"/>
      <c r="T26" s="467"/>
      <c r="U26" s="467"/>
      <c r="V26" s="506"/>
      <c r="W26" s="561"/>
      <c r="X26" s="549"/>
      <c r="Y26" s="550"/>
      <c r="Z26" s="465" t="s">
        <v>155</v>
      </c>
      <c r="AA26" s="571"/>
      <c r="AB26" s="571"/>
      <c r="AC26" s="571"/>
      <c r="AD26" s="571"/>
      <c r="AE26" s="571"/>
      <c r="AF26" s="571"/>
      <c r="AG26" s="572"/>
      <c r="AH26" s="466">
        <v>119</v>
      </c>
      <c r="AI26" s="467"/>
      <c r="AJ26" s="467"/>
      <c r="AK26" s="467"/>
      <c r="AL26" s="506"/>
      <c r="AM26" s="466">
        <v>458864</v>
      </c>
      <c r="AN26" s="467"/>
      <c r="AO26" s="467"/>
      <c r="AP26" s="467"/>
      <c r="AQ26" s="467"/>
      <c r="AR26" s="506"/>
      <c r="AS26" s="466">
        <v>3856</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6960</v>
      </c>
      <c r="R27" s="467"/>
      <c r="S27" s="467"/>
      <c r="T27" s="467"/>
      <c r="U27" s="467"/>
      <c r="V27" s="506"/>
      <c r="W27" s="561"/>
      <c r="X27" s="549"/>
      <c r="Y27" s="550"/>
      <c r="Z27" s="465" t="s">
        <v>158</v>
      </c>
      <c r="AA27" s="445"/>
      <c r="AB27" s="445"/>
      <c r="AC27" s="445"/>
      <c r="AD27" s="445"/>
      <c r="AE27" s="445"/>
      <c r="AF27" s="445"/>
      <c r="AG27" s="446"/>
      <c r="AH27" s="466">
        <v>23</v>
      </c>
      <c r="AI27" s="467"/>
      <c r="AJ27" s="467"/>
      <c r="AK27" s="467"/>
      <c r="AL27" s="506"/>
      <c r="AM27" s="466">
        <v>82850</v>
      </c>
      <c r="AN27" s="467"/>
      <c r="AO27" s="467"/>
      <c r="AP27" s="467"/>
      <c r="AQ27" s="467"/>
      <c r="AR27" s="506"/>
      <c r="AS27" s="466">
        <v>3602</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3500000</v>
      </c>
      <c r="BO27" s="585"/>
      <c r="BP27" s="585"/>
      <c r="BQ27" s="585"/>
      <c r="BR27" s="585"/>
      <c r="BS27" s="585"/>
      <c r="BT27" s="585"/>
      <c r="BU27" s="586"/>
      <c r="BV27" s="584">
        <v>3500000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6250</v>
      </c>
      <c r="R28" s="467"/>
      <c r="S28" s="467"/>
      <c r="T28" s="467"/>
      <c r="U28" s="467"/>
      <c r="V28" s="506"/>
      <c r="W28" s="561"/>
      <c r="X28" s="549"/>
      <c r="Y28" s="550"/>
      <c r="Z28" s="465" t="s">
        <v>161</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9690482</v>
      </c>
      <c r="BO28" s="379"/>
      <c r="BP28" s="379"/>
      <c r="BQ28" s="379"/>
      <c r="BR28" s="379"/>
      <c r="BS28" s="379"/>
      <c r="BT28" s="379"/>
      <c r="BU28" s="380"/>
      <c r="BV28" s="378">
        <v>9717019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40</v>
      </c>
      <c r="M29" s="467"/>
      <c r="N29" s="467"/>
      <c r="O29" s="467"/>
      <c r="P29" s="506"/>
      <c r="Q29" s="466">
        <v>5830</v>
      </c>
      <c r="R29" s="467"/>
      <c r="S29" s="467"/>
      <c r="T29" s="467"/>
      <c r="U29" s="467"/>
      <c r="V29" s="506"/>
      <c r="W29" s="562"/>
      <c r="X29" s="563"/>
      <c r="Y29" s="564"/>
      <c r="Z29" s="465" t="s">
        <v>165</v>
      </c>
      <c r="AA29" s="445"/>
      <c r="AB29" s="445"/>
      <c r="AC29" s="445"/>
      <c r="AD29" s="445"/>
      <c r="AE29" s="445"/>
      <c r="AF29" s="445"/>
      <c r="AG29" s="446"/>
      <c r="AH29" s="466">
        <v>2139</v>
      </c>
      <c r="AI29" s="467"/>
      <c r="AJ29" s="467"/>
      <c r="AK29" s="467"/>
      <c r="AL29" s="506"/>
      <c r="AM29" s="466">
        <v>6805382</v>
      </c>
      <c r="AN29" s="467"/>
      <c r="AO29" s="467"/>
      <c r="AP29" s="467"/>
      <c r="AQ29" s="467"/>
      <c r="AR29" s="506"/>
      <c r="AS29" s="466">
        <v>3182</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7492233</v>
      </c>
      <c r="BO29" s="416"/>
      <c r="BP29" s="416"/>
      <c r="BQ29" s="416"/>
      <c r="BR29" s="416"/>
      <c r="BS29" s="416"/>
      <c r="BT29" s="416"/>
      <c r="BU29" s="417"/>
      <c r="BV29" s="415">
        <v>7209591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100.5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15213605</v>
      </c>
      <c r="BO30" s="585"/>
      <c r="BP30" s="585"/>
      <c r="BQ30" s="585"/>
      <c r="BR30" s="585"/>
      <c r="BS30" s="585"/>
      <c r="BT30" s="585"/>
      <c r="BU30" s="586"/>
      <c r="BV30" s="584">
        <v>13958048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7</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10</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16</v>
      </c>
      <c r="BF34" s="596"/>
      <c r="BG34" s="597" t="str">
        <f>IF('各会計、関係団体の財政状況及び健全化判断比率'!B37="","",'各会計、関係団体の財政状況及び健全化判断比率'!B37)</f>
        <v>卸売市場特別会計</v>
      </c>
      <c r="BH34" s="597"/>
      <c r="BI34" s="597"/>
      <c r="BJ34" s="597"/>
      <c r="BK34" s="597"/>
      <c r="BL34" s="597"/>
      <c r="BM34" s="597"/>
      <c r="BN34" s="597"/>
      <c r="BO34" s="597"/>
      <c r="BP34" s="597"/>
      <c r="BQ34" s="597"/>
      <c r="BR34" s="597"/>
      <c r="BS34" s="597"/>
      <c r="BT34" s="597"/>
      <c r="BU34" s="597"/>
      <c r="BV34" s="165"/>
      <c r="BW34" s="596">
        <f>IF(BY34="","",MAX(C34:D43,U34:V43,AM34:AN43,BE34:BF43)+1)</f>
        <v>19</v>
      </c>
      <c r="BX34" s="596"/>
      <c r="BY34" s="597" t="str">
        <f>IF('各会計、関係団体の財政状況及び健全化判断比率'!B68="","",'各会計、関係団体の財政状況及び健全化判断比率'!B68)</f>
        <v>宮崎県中部地区衛生組合（一般会計）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25</v>
      </c>
      <c r="CP34" s="596"/>
      <c r="CQ34" s="597" t="str">
        <f>IF('各会計、関係団体の財政状況及び健全化判断比率'!BS7="","",'各会計、関係団体の財政状況及び健全化判断比率'!BS7)</f>
        <v>宮崎市体育協会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公営住宅建設資金特別会計</v>
      </c>
      <c r="F35" s="597"/>
      <c r="G35" s="597"/>
      <c r="H35" s="597"/>
      <c r="I35" s="597"/>
      <c r="J35" s="597"/>
      <c r="K35" s="597"/>
      <c r="L35" s="597"/>
      <c r="M35" s="597"/>
      <c r="N35" s="597"/>
      <c r="O35" s="597"/>
      <c r="P35" s="597"/>
      <c r="Q35" s="597"/>
      <c r="R35" s="597"/>
      <c r="S35" s="597"/>
      <c r="T35" s="165"/>
      <c r="U35" s="596">
        <f>IF(W35="","",U34+1)</f>
        <v>8</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11</v>
      </c>
      <c r="AN35" s="596"/>
      <c r="AO35" s="597" t="str">
        <f>IF('各会計、関係団体の財政状況及び健全化判断比率'!B32="","",'各会計、関係団体の財政状況及び健全化判断比率'!B32)</f>
        <v>簡易水道事業会計</v>
      </c>
      <c r="AP35" s="597"/>
      <c r="AQ35" s="597"/>
      <c r="AR35" s="597"/>
      <c r="AS35" s="597"/>
      <c r="AT35" s="597"/>
      <c r="AU35" s="597"/>
      <c r="AV35" s="597"/>
      <c r="AW35" s="597"/>
      <c r="AX35" s="597"/>
      <c r="AY35" s="597"/>
      <c r="AZ35" s="597"/>
      <c r="BA35" s="597"/>
      <c r="BB35" s="597"/>
      <c r="BC35" s="597"/>
      <c r="BD35" s="165"/>
      <c r="BE35" s="596">
        <f t="shared" ref="BE35:BE43" si="1">IF(BG35="","",BE34+1)</f>
        <v>17</v>
      </c>
      <c r="BF35" s="596"/>
      <c r="BG35" s="597" t="str">
        <f>IF('各会計、関係団体の財政状況及び健全化判断比率'!B38="","",'各会計、関係団体の財政状況及び健全化判断比率'!B38)</f>
        <v>公設合併処理浄化槽事業特別会計</v>
      </c>
      <c r="BH35" s="597"/>
      <c r="BI35" s="597"/>
      <c r="BJ35" s="597"/>
      <c r="BK35" s="597"/>
      <c r="BL35" s="597"/>
      <c r="BM35" s="597"/>
      <c r="BN35" s="597"/>
      <c r="BO35" s="597"/>
      <c r="BP35" s="597"/>
      <c r="BQ35" s="597"/>
      <c r="BR35" s="597"/>
      <c r="BS35" s="597"/>
      <c r="BT35" s="597"/>
      <c r="BU35" s="597"/>
      <c r="BV35" s="165"/>
      <c r="BW35" s="596">
        <f t="shared" ref="BW35:BW43" si="2">IF(BY35="","",BW34+1)</f>
        <v>20</v>
      </c>
      <c r="BX35" s="596"/>
      <c r="BY35" s="597" t="str">
        <f>IF('各会計、関係団体の財政状況及び健全化判断比率'!B69="","",'各会計、関係団体の財政状況及び健全化判断比率'!B69)</f>
        <v>宮崎県市町村総合事務組合（一般会計）</v>
      </c>
      <c r="BZ35" s="597"/>
      <c r="CA35" s="597"/>
      <c r="CB35" s="597"/>
      <c r="CC35" s="597"/>
      <c r="CD35" s="597"/>
      <c r="CE35" s="597"/>
      <c r="CF35" s="597"/>
      <c r="CG35" s="597"/>
      <c r="CH35" s="597"/>
      <c r="CI35" s="597"/>
      <c r="CJ35" s="597"/>
      <c r="CK35" s="597"/>
      <c r="CL35" s="597"/>
      <c r="CM35" s="597"/>
      <c r="CN35" s="165"/>
      <c r="CO35" s="596">
        <f t="shared" ref="CO35:CO43" si="3">IF(CQ35="","",CO34+1)</f>
        <v>26</v>
      </c>
      <c r="CP35" s="596"/>
      <c r="CQ35" s="597" t="str">
        <f>IF('各会計、関係団体の財政状況及び健全化判断比率'!BS8="","",'各会計、関係団体の財政状況及び健全化判断比率'!BS8)</f>
        <v>宮崎文化振興協会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公園墓地特別会計</v>
      </c>
      <c r="F36" s="597"/>
      <c r="G36" s="597"/>
      <c r="H36" s="597"/>
      <c r="I36" s="597"/>
      <c r="J36" s="597"/>
      <c r="K36" s="597"/>
      <c r="L36" s="597"/>
      <c r="M36" s="597"/>
      <c r="N36" s="597"/>
      <c r="O36" s="597"/>
      <c r="P36" s="597"/>
      <c r="Q36" s="597"/>
      <c r="R36" s="597"/>
      <c r="S36" s="597"/>
      <c r="T36" s="165"/>
      <c r="U36" s="596">
        <f t="shared" ref="U36:U43" si="4">IF(W36="","",U35+1)</f>
        <v>9</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12</v>
      </c>
      <c r="AN36" s="596"/>
      <c r="AO36" s="597" t="str">
        <f>IF('各会計、関係団体の財政状況及び健全化判断比率'!B33="","",'各会計、関係団体の財政状況及び健全化判断比率'!B33)</f>
        <v>工業用水道事業会計</v>
      </c>
      <c r="AP36" s="597"/>
      <c r="AQ36" s="597"/>
      <c r="AR36" s="597"/>
      <c r="AS36" s="597"/>
      <c r="AT36" s="597"/>
      <c r="AU36" s="597"/>
      <c r="AV36" s="597"/>
      <c r="AW36" s="597"/>
      <c r="AX36" s="597"/>
      <c r="AY36" s="597"/>
      <c r="AZ36" s="597"/>
      <c r="BA36" s="597"/>
      <c r="BB36" s="597"/>
      <c r="BC36" s="597"/>
      <c r="BD36" s="165"/>
      <c r="BE36" s="596">
        <f t="shared" si="1"/>
        <v>18</v>
      </c>
      <c r="BF36" s="596"/>
      <c r="BG36" s="597" t="str">
        <f>IF('各会計、関係団体の財政状況及び健全化判断比率'!B39="","",'各会計、関係団体の財政状況及び健全化判断比率'!B39)</f>
        <v>宅地造成事業特別会計</v>
      </c>
      <c r="BH36" s="597"/>
      <c r="BI36" s="597"/>
      <c r="BJ36" s="597"/>
      <c r="BK36" s="597"/>
      <c r="BL36" s="597"/>
      <c r="BM36" s="597"/>
      <c r="BN36" s="597"/>
      <c r="BO36" s="597"/>
      <c r="BP36" s="597"/>
      <c r="BQ36" s="597"/>
      <c r="BR36" s="597"/>
      <c r="BS36" s="597"/>
      <c r="BT36" s="597"/>
      <c r="BU36" s="597"/>
      <c r="BV36" s="165"/>
      <c r="BW36" s="596">
        <f t="shared" si="2"/>
        <v>21</v>
      </c>
      <c r="BX36" s="596"/>
      <c r="BY36" s="597" t="str">
        <f>IF('各会計、関係団体の財政状況及び健全化判断比率'!B70="","",'各会計、関係団体の財政状況及び健全化判断比率'!B70)</f>
        <v>宮崎県市町村総合事務組合（市町村交通災害共済事業特別会計）</v>
      </c>
      <c r="BZ36" s="597"/>
      <c r="CA36" s="597"/>
      <c r="CB36" s="597"/>
      <c r="CC36" s="597"/>
      <c r="CD36" s="597"/>
      <c r="CE36" s="597"/>
      <c r="CF36" s="597"/>
      <c r="CG36" s="597"/>
      <c r="CH36" s="597"/>
      <c r="CI36" s="597"/>
      <c r="CJ36" s="597"/>
      <c r="CK36" s="597"/>
      <c r="CL36" s="597"/>
      <c r="CM36" s="597"/>
      <c r="CN36" s="165"/>
      <c r="CO36" s="596">
        <f t="shared" si="3"/>
        <v>27</v>
      </c>
      <c r="CP36" s="596"/>
      <c r="CQ36" s="597" t="str">
        <f>IF('各会計、関係団体の財政状況及び健全化判断比率'!BS9="","",'各会計、関係団体の財政状況及び健全化判断比率'!BS9)</f>
        <v>宮崎市中央市場水産物精算株式会社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用地取得特別会計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f t="shared" si="0"/>
        <v>13</v>
      </c>
      <c r="AN37" s="596"/>
      <c r="AO37" s="597" t="str">
        <f>IF('各会計、関係団体の財政状況及び健全化判断比率'!B34="","",'各会計、関係団体の財政状況及び健全化判断比率'!B34)</f>
        <v>公共下水道事業会計</v>
      </c>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22</v>
      </c>
      <c r="BX37" s="596"/>
      <c r="BY37" s="597" t="str">
        <f>IF('各会計、関係団体の財政状況及び健全化判断比率'!B71="","",'各会計、関係団体の財政状況及び健全化判断比率'!B71)</f>
        <v>宮崎県後期高齢者医療広域連合（一般会計）</v>
      </c>
      <c r="BZ37" s="597"/>
      <c r="CA37" s="597"/>
      <c r="CB37" s="597"/>
      <c r="CC37" s="597"/>
      <c r="CD37" s="597"/>
      <c r="CE37" s="597"/>
      <c r="CF37" s="597"/>
      <c r="CG37" s="597"/>
      <c r="CH37" s="597"/>
      <c r="CI37" s="597"/>
      <c r="CJ37" s="597"/>
      <c r="CK37" s="597"/>
      <c r="CL37" s="597"/>
      <c r="CM37" s="597"/>
      <c r="CN37" s="165"/>
      <c r="CO37" s="596">
        <f t="shared" si="3"/>
        <v>28</v>
      </c>
      <c r="CP37" s="596"/>
      <c r="CQ37" s="597" t="str">
        <f>IF('各会計、関係団体の財政状況及び健全化判断比率'!BS10="","",'各会計、関係団体の財政状況及び健全化判断比率'!BS10)</f>
        <v>宮崎市中央市場精算株式会社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母子父子寡婦福祉資金特別会計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f t="shared" si="0"/>
        <v>14</v>
      </c>
      <c r="AN38" s="596"/>
      <c r="AO38" s="597" t="str">
        <f>IF('各会計、関係団体の財政状況及び健全化判断比率'!B35="","",'各会計、関係団体の財政状況及び健全化判断比率'!B35)</f>
        <v>農業集落排水事業会計</v>
      </c>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23</v>
      </c>
      <c r="BX38" s="596"/>
      <c r="BY38" s="597" t="str">
        <f>IF('各会計、関係団体の財政状況及び健全化判断比率'!B72="","",'各会計、関係団体の財政状況及び健全化判断比率'!B72)</f>
        <v>宮崎県後期高齢者医療広域連合（後期高齢者医療特別会計）</v>
      </c>
      <c r="BZ38" s="597"/>
      <c r="CA38" s="597"/>
      <c r="CB38" s="597"/>
      <c r="CC38" s="597"/>
      <c r="CD38" s="597"/>
      <c r="CE38" s="597"/>
      <c r="CF38" s="597"/>
      <c r="CG38" s="597"/>
      <c r="CH38" s="597"/>
      <c r="CI38" s="597"/>
      <c r="CJ38" s="597"/>
      <c r="CK38" s="597"/>
      <c r="CL38" s="597"/>
      <c r="CM38" s="597"/>
      <c r="CN38" s="165"/>
      <c r="CO38" s="596">
        <f t="shared" si="3"/>
        <v>29</v>
      </c>
      <c r="CP38" s="596"/>
      <c r="CQ38" s="597" t="str">
        <f>IF('各会計、関係団体の財政状況及び健全化判断比率'!BS11="","",'各会計、関係団体の財政状況及び健全化判断比率'!BS11)</f>
        <v>宮崎市フェニックス自然動物園管理株式会社</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f t="shared" si="5"/>
        <v>6</v>
      </c>
      <c r="D39" s="596"/>
      <c r="E39" s="597" t="str">
        <f>IF('各会計、関係団体の財政状況及び健全化判断比率'!B12="","",'各会計、関係団体の財政状況及び健全化判断比率'!B12)</f>
        <v>公債管理特別会計</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f t="shared" si="0"/>
        <v>15</v>
      </c>
      <c r="AN39" s="596"/>
      <c r="AO39" s="597" t="str">
        <f>IF('各会計、関係団体の財政状況及び健全化判断比率'!B36="","",'各会計、関係団体の財政状況及び健全化判断比率'!B36)</f>
        <v>田野病院事業会計</v>
      </c>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24</v>
      </c>
      <c r="BX39" s="596"/>
      <c r="BY39" s="597" t="str">
        <f>IF('各会計、関係団体の財政状況及び健全化判断比率'!B73="","",'各会計、関係団体の財政状況及び健全化判断比率'!B73)</f>
        <v>宮崎県自治会館管理組合</v>
      </c>
      <c r="BZ39" s="597"/>
      <c r="CA39" s="597"/>
      <c r="CB39" s="597"/>
      <c r="CC39" s="597"/>
      <c r="CD39" s="597"/>
      <c r="CE39" s="597"/>
      <c r="CF39" s="597"/>
      <c r="CG39" s="597"/>
      <c r="CH39" s="597"/>
      <c r="CI39" s="597"/>
      <c r="CJ39" s="597"/>
      <c r="CK39" s="597"/>
      <c r="CL39" s="597"/>
      <c r="CM39" s="597"/>
      <c r="CN39" s="165"/>
      <c r="CO39" s="596">
        <f t="shared" si="3"/>
        <v>30</v>
      </c>
      <c r="CP39" s="596"/>
      <c r="CQ39" s="597" t="str">
        <f>IF('各会計、関係団体の財政状況及び健全化判断比率'!BS12="","",'各会計、関係団体の財政状況及び健全化判断比率'!BS12)</f>
        <v>宮崎水管理株式会社</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31</v>
      </c>
      <c r="CP40" s="596"/>
      <c r="CQ40" s="597" t="str">
        <f>IF('各会計、関係団体の財政状況及び健全化判断比率'!BS13="","",'各会計、関係団体の財政状況及び健全化判断比率'!BS13)</f>
        <v>宮崎市土地開発公社</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32</v>
      </c>
      <c r="CP41" s="596"/>
      <c r="CQ41" s="597" t="str">
        <f>IF('各会計、関係団体の財政状況及び健全化判断比率'!BS14="","",'各会計、関係団体の財政状況及び健全化判断比率'!BS14)</f>
        <v>宮崎市清武文化会館</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33</v>
      </c>
      <c r="CP42" s="596"/>
      <c r="CQ42" s="597" t="str">
        <f>IF('各会計、関係団体の財政状況及び健全化判断比率'!BS15="","",'各会計、関係団体の財政状況及び健全化判断比率'!BS15)</f>
        <v>公立大学法人宮崎公立大学</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34</v>
      </c>
      <c r="CP43" s="596"/>
      <c r="CQ43" s="597" t="str">
        <f>IF('各会計、関係団体の財政状況及び健全化判断比率'!BS16="","",'各会計、関係団体の財政状況及び健全化判断比率'!BS16)</f>
        <v>宮崎県環境整備公社</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529</v>
      </c>
      <c r="D34" s="1181"/>
      <c r="E34" s="1182"/>
      <c r="F34" s="32">
        <v>0.45</v>
      </c>
      <c r="G34" s="33">
        <v>0.16</v>
      </c>
      <c r="H34" s="33" t="s">
        <v>530</v>
      </c>
      <c r="I34" s="33" t="s">
        <v>531</v>
      </c>
      <c r="J34" s="34" t="s">
        <v>532</v>
      </c>
      <c r="K34" s="22"/>
      <c r="L34" s="22"/>
      <c r="M34" s="22"/>
      <c r="N34" s="22"/>
      <c r="O34" s="22"/>
      <c r="P34" s="22"/>
    </row>
    <row r="35" spans="1:16" ht="39" customHeight="1">
      <c r="A35" s="22"/>
      <c r="B35" s="35"/>
      <c r="C35" s="1175" t="s">
        <v>533</v>
      </c>
      <c r="D35" s="1176"/>
      <c r="E35" s="1177"/>
      <c r="F35" s="36">
        <v>5.9</v>
      </c>
      <c r="G35" s="37">
        <v>5.58</v>
      </c>
      <c r="H35" s="37">
        <v>6.04</v>
      </c>
      <c r="I35" s="37">
        <v>6.55</v>
      </c>
      <c r="J35" s="38">
        <v>7.51</v>
      </c>
      <c r="K35" s="22"/>
      <c r="L35" s="22"/>
      <c r="M35" s="22"/>
      <c r="N35" s="22"/>
      <c r="O35" s="22"/>
      <c r="P35" s="22"/>
    </row>
    <row r="36" spans="1:16" ht="39" customHeight="1">
      <c r="A36" s="22"/>
      <c r="B36" s="35"/>
      <c r="C36" s="1175" t="s">
        <v>534</v>
      </c>
      <c r="D36" s="1176"/>
      <c r="E36" s="1177"/>
      <c r="F36" s="36">
        <v>2.58</v>
      </c>
      <c r="G36" s="37">
        <v>2.14</v>
      </c>
      <c r="H36" s="37">
        <v>2.84</v>
      </c>
      <c r="I36" s="37">
        <v>2.94</v>
      </c>
      <c r="J36" s="38">
        <v>3.68</v>
      </c>
      <c r="K36" s="22"/>
      <c r="L36" s="22"/>
      <c r="M36" s="22"/>
      <c r="N36" s="22"/>
      <c r="O36" s="22"/>
      <c r="P36" s="22"/>
    </row>
    <row r="37" spans="1:16" ht="39" customHeight="1">
      <c r="A37" s="22"/>
      <c r="B37" s="35"/>
      <c r="C37" s="1175" t="s">
        <v>535</v>
      </c>
      <c r="D37" s="1176"/>
      <c r="E37" s="1177"/>
      <c r="F37" s="36">
        <v>2.15</v>
      </c>
      <c r="G37" s="37">
        <v>2.73</v>
      </c>
      <c r="H37" s="37">
        <v>3.11</v>
      </c>
      <c r="I37" s="37">
        <v>3.35</v>
      </c>
      <c r="J37" s="38">
        <v>3.36</v>
      </c>
      <c r="K37" s="22"/>
      <c r="L37" s="22"/>
      <c r="M37" s="22"/>
      <c r="N37" s="22"/>
      <c r="O37" s="22"/>
      <c r="P37" s="22"/>
    </row>
    <row r="38" spans="1:16" ht="39" customHeight="1">
      <c r="A38" s="22"/>
      <c r="B38" s="35"/>
      <c r="C38" s="1175" t="s">
        <v>536</v>
      </c>
      <c r="D38" s="1176"/>
      <c r="E38" s="1177"/>
      <c r="F38" s="36">
        <v>0.99</v>
      </c>
      <c r="G38" s="37">
        <v>0.92</v>
      </c>
      <c r="H38" s="37">
        <v>0.78</v>
      </c>
      <c r="I38" s="37">
        <v>0.44</v>
      </c>
      <c r="J38" s="38">
        <v>0.52</v>
      </c>
      <c r="K38" s="22"/>
      <c r="L38" s="22"/>
      <c r="M38" s="22"/>
      <c r="N38" s="22"/>
      <c r="O38" s="22"/>
      <c r="P38" s="22"/>
    </row>
    <row r="39" spans="1:16" ht="39" customHeight="1">
      <c r="A39" s="22"/>
      <c r="B39" s="35"/>
      <c r="C39" s="1175" t="s">
        <v>537</v>
      </c>
      <c r="D39" s="1176"/>
      <c r="E39" s="1177"/>
      <c r="F39" s="36">
        <v>0.32</v>
      </c>
      <c r="G39" s="37">
        <v>0.34</v>
      </c>
      <c r="H39" s="37">
        <v>0.33</v>
      </c>
      <c r="I39" s="37">
        <v>0.32</v>
      </c>
      <c r="J39" s="38">
        <v>0.3</v>
      </c>
      <c r="K39" s="22"/>
      <c r="L39" s="22"/>
      <c r="M39" s="22"/>
      <c r="N39" s="22"/>
      <c r="O39" s="22"/>
      <c r="P39" s="22"/>
    </row>
    <row r="40" spans="1:16" ht="39" customHeight="1">
      <c r="A40" s="22"/>
      <c r="B40" s="35"/>
      <c r="C40" s="1175" t="s">
        <v>538</v>
      </c>
      <c r="D40" s="1176"/>
      <c r="E40" s="1177"/>
      <c r="F40" s="36">
        <v>0.11</v>
      </c>
      <c r="G40" s="37">
        <v>0.13</v>
      </c>
      <c r="H40" s="37">
        <v>0.21</v>
      </c>
      <c r="I40" s="37">
        <v>0.25</v>
      </c>
      <c r="J40" s="38">
        <v>0.28999999999999998</v>
      </c>
      <c r="K40" s="22"/>
      <c r="L40" s="22"/>
      <c r="M40" s="22"/>
      <c r="N40" s="22"/>
      <c r="O40" s="22"/>
      <c r="P40" s="22"/>
    </row>
    <row r="41" spans="1:16" ht="39" customHeight="1">
      <c r="A41" s="22"/>
      <c r="B41" s="35"/>
      <c r="C41" s="1175" t="s">
        <v>539</v>
      </c>
      <c r="D41" s="1176"/>
      <c r="E41" s="1177"/>
      <c r="F41" s="36">
        <v>0.05</v>
      </c>
      <c r="G41" s="37">
        <v>0.6</v>
      </c>
      <c r="H41" s="37">
        <v>0.55000000000000004</v>
      </c>
      <c r="I41" s="37">
        <v>0.66</v>
      </c>
      <c r="J41" s="38">
        <v>0.25</v>
      </c>
      <c r="K41" s="22"/>
      <c r="L41" s="22"/>
      <c r="M41" s="22"/>
      <c r="N41" s="22"/>
      <c r="O41" s="22"/>
      <c r="P41" s="22"/>
    </row>
    <row r="42" spans="1:16" ht="39" customHeight="1">
      <c r="A42" s="22"/>
      <c r="B42" s="39"/>
      <c r="C42" s="1175" t="s">
        <v>540</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541</v>
      </c>
      <c r="D43" s="1179"/>
      <c r="E43" s="1180"/>
      <c r="F43" s="41">
        <v>0.17</v>
      </c>
      <c r="G43" s="42">
        <v>0.14000000000000001</v>
      </c>
      <c r="H43" s="42">
        <v>0.11</v>
      </c>
      <c r="I43" s="42">
        <v>0.14000000000000001</v>
      </c>
      <c r="J43" s="43">
        <v>0.15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11</v>
      </c>
      <c r="C45" s="1192"/>
      <c r="D45" s="58"/>
      <c r="E45" s="1197" t="s">
        <v>12</v>
      </c>
      <c r="F45" s="1197"/>
      <c r="G45" s="1197"/>
      <c r="H45" s="1197"/>
      <c r="I45" s="1197"/>
      <c r="J45" s="1198"/>
      <c r="K45" s="59">
        <v>22183</v>
      </c>
      <c r="L45" s="60">
        <v>21879</v>
      </c>
      <c r="M45" s="60">
        <v>21878</v>
      </c>
      <c r="N45" s="60">
        <v>21919</v>
      </c>
      <c r="O45" s="61">
        <v>21347</v>
      </c>
      <c r="P45" s="48"/>
      <c r="Q45" s="48"/>
      <c r="R45" s="48"/>
      <c r="S45" s="48"/>
      <c r="T45" s="48"/>
      <c r="U45" s="48"/>
    </row>
    <row r="46" spans="1:21" ht="30.75" customHeight="1">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14</v>
      </c>
      <c r="F47" s="1185"/>
      <c r="G47" s="1185"/>
      <c r="H47" s="1185"/>
      <c r="I47" s="1185"/>
      <c r="J47" s="1186"/>
      <c r="K47" s="63">
        <v>597</v>
      </c>
      <c r="L47" s="64">
        <v>417</v>
      </c>
      <c r="M47" s="64">
        <v>433</v>
      </c>
      <c r="N47" s="64">
        <v>433</v>
      </c>
      <c r="O47" s="65">
        <v>432</v>
      </c>
      <c r="P47" s="48"/>
      <c r="Q47" s="48"/>
      <c r="R47" s="48"/>
      <c r="S47" s="48"/>
      <c r="T47" s="48"/>
      <c r="U47" s="48"/>
    </row>
    <row r="48" spans="1:21" ht="30.75" customHeight="1">
      <c r="A48" s="48"/>
      <c r="B48" s="1193"/>
      <c r="C48" s="1194"/>
      <c r="D48" s="62"/>
      <c r="E48" s="1185" t="s">
        <v>15</v>
      </c>
      <c r="F48" s="1185"/>
      <c r="G48" s="1185"/>
      <c r="H48" s="1185"/>
      <c r="I48" s="1185"/>
      <c r="J48" s="1186"/>
      <c r="K48" s="63">
        <v>4489</v>
      </c>
      <c r="L48" s="64">
        <v>4407</v>
      </c>
      <c r="M48" s="64">
        <v>3849</v>
      </c>
      <c r="N48" s="64">
        <v>3837</v>
      </c>
      <c r="O48" s="65">
        <v>3572</v>
      </c>
      <c r="P48" s="48"/>
      <c r="Q48" s="48"/>
      <c r="R48" s="48"/>
      <c r="S48" s="48"/>
      <c r="T48" s="48"/>
      <c r="U48" s="48"/>
    </row>
    <row r="49" spans="1:21" ht="30.75" customHeight="1">
      <c r="A49" s="48"/>
      <c r="B49" s="1193"/>
      <c r="C49" s="1194"/>
      <c r="D49" s="62"/>
      <c r="E49" s="1185" t="s">
        <v>16</v>
      </c>
      <c r="F49" s="1185"/>
      <c r="G49" s="1185"/>
      <c r="H49" s="1185"/>
      <c r="I49" s="1185"/>
      <c r="J49" s="1186"/>
      <c r="K49" s="63">
        <v>102</v>
      </c>
      <c r="L49" s="64">
        <v>54</v>
      </c>
      <c r="M49" s="64">
        <v>55</v>
      </c>
      <c r="N49" s="64">
        <v>55</v>
      </c>
      <c r="O49" s="65">
        <v>36</v>
      </c>
      <c r="P49" s="48"/>
      <c r="Q49" s="48"/>
      <c r="R49" s="48"/>
      <c r="S49" s="48"/>
      <c r="T49" s="48"/>
      <c r="U49" s="48"/>
    </row>
    <row r="50" spans="1:21" ht="30.75" customHeight="1">
      <c r="A50" s="48"/>
      <c r="B50" s="1193"/>
      <c r="C50" s="1194"/>
      <c r="D50" s="62"/>
      <c r="E50" s="1185" t="s">
        <v>17</v>
      </c>
      <c r="F50" s="1185"/>
      <c r="G50" s="1185"/>
      <c r="H50" s="1185"/>
      <c r="I50" s="1185"/>
      <c r="J50" s="1186"/>
      <c r="K50" s="63">
        <v>355</v>
      </c>
      <c r="L50" s="64">
        <v>90</v>
      </c>
      <c r="M50" s="64">
        <v>79</v>
      </c>
      <c r="N50" s="64">
        <v>59</v>
      </c>
      <c r="O50" s="65">
        <v>59</v>
      </c>
      <c r="P50" s="48"/>
      <c r="Q50" s="48"/>
      <c r="R50" s="48"/>
      <c r="S50" s="48"/>
      <c r="T50" s="48"/>
      <c r="U50" s="48"/>
    </row>
    <row r="51" spans="1:21" ht="30.75" customHeight="1">
      <c r="A51" s="48"/>
      <c r="B51" s="1195"/>
      <c r="C51" s="1196"/>
      <c r="D51" s="66"/>
      <c r="E51" s="1185" t="s">
        <v>18</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c r="A52" s="48"/>
      <c r="B52" s="1183" t="s">
        <v>19</v>
      </c>
      <c r="C52" s="1184"/>
      <c r="D52" s="66"/>
      <c r="E52" s="1185" t="s">
        <v>20</v>
      </c>
      <c r="F52" s="1185"/>
      <c r="G52" s="1185"/>
      <c r="H52" s="1185"/>
      <c r="I52" s="1185"/>
      <c r="J52" s="1186"/>
      <c r="K52" s="63">
        <v>18963</v>
      </c>
      <c r="L52" s="64">
        <v>19563</v>
      </c>
      <c r="M52" s="64">
        <v>19570</v>
      </c>
      <c r="N52" s="64">
        <v>19640</v>
      </c>
      <c r="O52" s="65">
        <v>19338</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8763</v>
      </c>
      <c r="L53" s="69">
        <v>7284</v>
      </c>
      <c r="M53" s="69">
        <v>6724</v>
      </c>
      <c r="N53" s="69">
        <v>6663</v>
      </c>
      <c r="O53" s="70">
        <v>6108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99" t="s">
        <v>24</v>
      </c>
      <c r="C41" s="1200"/>
      <c r="D41" s="81"/>
      <c r="E41" s="1205" t="s">
        <v>25</v>
      </c>
      <c r="F41" s="1205"/>
      <c r="G41" s="1205"/>
      <c r="H41" s="1206"/>
      <c r="I41" s="82">
        <v>211760</v>
      </c>
      <c r="J41" s="83">
        <v>208156</v>
      </c>
      <c r="K41" s="83">
        <v>204602</v>
      </c>
      <c r="L41" s="83">
        <v>201148</v>
      </c>
      <c r="M41" s="84">
        <v>195741</v>
      </c>
    </row>
    <row r="42" spans="2:13" ht="27.75" customHeight="1">
      <c r="B42" s="1201"/>
      <c r="C42" s="1202"/>
      <c r="D42" s="85"/>
      <c r="E42" s="1207" t="s">
        <v>26</v>
      </c>
      <c r="F42" s="1207"/>
      <c r="G42" s="1207"/>
      <c r="H42" s="1208"/>
      <c r="I42" s="86">
        <v>1216</v>
      </c>
      <c r="J42" s="87">
        <v>851</v>
      </c>
      <c r="K42" s="87">
        <v>720</v>
      </c>
      <c r="L42" s="87">
        <v>586</v>
      </c>
      <c r="M42" s="88">
        <v>448</v>
      </c>
    </row>
    <row r="43" spans="2:13" ht="27.75" customHeight="1">
      <c r="B43" s="1201"/>
      <c r="C43" s="1202"/>
      <c r="D43" s="85"/>
      <c r="E43" s="1207" t="s">
        <v>27</v>
      </c>
      <c r="F43" s="1207"/>
      <c r="G43" s="1207"/>
      <c r="H43" s="1208"/>
      <c r="I43" s="86">
        <v>70196</v>
      </c>
      <c r="J43" s="87">
        <v>66965</v>
      </c>
      <c r="K43" s="87">
        <v>61411</v>
      </c>
      <c r="L43" s="87">
        <v>54905</v>
      </c>
      <c r="M43" s="88">
        <v>48873</v>
      </c>
    </row>
    <row r="44" spans="2:13" ht="27.75" customHeight="1">
      <c r="B44" s="1201"/>
      <c r="C44" s="1202"/>
      <c r="D44" s="85"/>
      <c r="E44" s="1207" t="s">
        <v>28</v>
      </c>
      <c r="F44" s="1207"/>
      <c r="G44" s="1207"/>
      <c r="H44" s="1208"/>
      <c r="I44" s="86">
        <v>298</v>
      </c>
      <c r="J44" s="87">
        <v>157</v>
      </c>
      <c r="K44" s="87">
        <v>87</v>
      </c>
      <c r="L44" s="87">
        <v>35</v>
      </c>
      <c r="M44" s="88" t="s">
        <v>482</v>
      </c>
    </row>
    <row r="45" spans="2:13" ht="27.75" customHeight="1">
      <c r="B45" s="1201"/>
      <c r="C45" s="1202"/>
      <c r="D45" s="85"/>
      <c r="E45" s="1207" t="s">
        <v>29</v>
      </c>
      <c r="F45" s="1207"/>
      <c r="G45" s="1207"/>
      <c r="H45" s="1208"/>
      <c r="I45" s="86">
        <v>21424</v>
      </c>
      <c r="J45" s="87">
        <v>20546</v>
      </c>
      <c r="K45" s="87">
        <v>19702</v>
      </c>
      <c r="L45" s="87">
        <v>17916</v>
      </c>
      <c r="M45" s="88">
        <v>16667</v>
      </c>
    </row>
    <row r="46" spans="2:13" ht="27.75" customHeight="1">
      <c r="B46" s="1201"/>
      <c r="C46" s="1202"/>
      <c r="D46" s="85"/>
      <c r="E46" s="1207" t="s">
        <v>30</v>
      </c>
      <c r="F46" s="1207"/>
      <c r="G46" s="1207"/>
      <c r="H46" s="1208"/>
      <c r="I46" s="86" t="s">
        <v>482</v>
      </c>
      <c r="J46" s="87" t="s">
        <v>482</v>
      </c>
      <c r="K46" s="87" t="s">
        <v>482</v>
      </c>
      <c r="L46" s="87" t="s">
        <v>482</v>
      </c>
      <c r="M46" s="88" t="s">
        <v>482</v>
      </c>
    </row>
    <row r="47" spans="2:13" ht="27.75" customHeight="1">
      <c r="B47" s="1201"/>
      <c r="C47" s="1202"/>
      <c r="D47" s="85"/>
      <c r="E47" s="1207" t="s">
        <v>31</v>
      </c>
      <c r="F47" s="1207"/>
      <c r="G47" s="1207"/>
      <c r="H47" s="1208"/>
      <c r="I47" s="86" t="s">
        <v>482</v>
      </c>
      <c r="J47" s="87" t="s">
        <v>482</v>
      </c>
      <c r="K47" s="87" t="s">
        <v>482</v>
      </c>
      <c r="L47" s="87" t="s">
        <v>482</v>
      </c>
      <c r="M47" s="88" t="s">
        <v>482</v>
      </c>
    </row>
    <row r="48" spans="2:13" ht="27.75" customHeight="1">
      <c r="B48" s="1203"/>
      <c r="C48" s="1204"/>
      <c r="D48" s="85"/>
      <c r="E48" s="1207" t="s">
        <v>32</v>
      </c>
      <c r="F48" s="1207"/>
      <c r="G48" s="1207"/>
      <c r="H48" s="1208"/>
      <c r="I48" s="86" t="s">
        <v>482</v>
      </c>
      <c r="J48" s="87" t="s">
        <v>482</v>
      </c>
      <c r="K48" s="87" t="s">
        <v>482</v>
      </c>
      <c r="L48" s="87" t="s">
        <v>482</v>
      </c>
      <c r="M48" s="88" t="s">
        <v>482</v>
      </c>
    </row>
    <row r="49" spans="2:13" ht="27.75" customHeight="1">
      <c r="B49" s="1209" t="s">
        <v>33</v>
      </c>
      <c r="C49" s="1210"/>
      <c r="D49" s="89"/>
      <c r="E49" s="1207" t="s">
        <v>34</v>
      </c>
      <c r="F49" s="1207"/>
      <c r="G49" s="1207"/>
      <c r="H49" s="1208"/>
      <c r="I49" s="86">
        <v>27068</v>
      </c>
      <c r="J49" s="87">
        <v>28400</v>
      </c>
      <c r="K49" s="87">
        <v>29792</v>
      </c>
      <c r="L49" s="87">
        <v>29344</v>
      </c>
      <c r="M49" s="88">
        <v>33001</v>
      </c>
    </row>
    <row r="50" spans="2:13" ht="27.75" customHeight="1">
      <c r="B50" s="1201"/>
      <c r="C50" s="1202"/>
      <c r="D50" s="85"/>
      <c r="E50" s="1207" t="s">
        <v>35</v>
      </c>
      <c r="F50" s="1207"/>
      <c r="G50" s="1207"/>
      <c r="H50" s="1208"/>
      <c r="I50" s="86">
        <v>28099</v>
      </c>
      <c r="J50" s="87">
        <v>31198</v>
      </c>
      <c r="K50" s="87">
        <v>29664</v>
      </c>
      <c r="L50" s="87">
        <v>27775</v>
      </c>
      <c r="M50" s="88">
        <v>26286</v>
      </c>
    </row>
    <row r="51" spans="2:13" ht="27.75" customHeight="1">
      <c r="B51" s="1203"/>
      <c r="C51" s="1204"/>
      <c r="D51" s="85"/>
      <c r="E51" s="1207" t="s">
        <v>36</v>
      </c>
      <c r="F51" s="1207"/>
      <c r="G51" s="1207"/>
      <c r="H51" s="1208"/>
      <c r="I51" s="86">
        <v>170724</v>
      </c>
      <c r="J51" s="87">
        <v>168066</v>
      </c>
      <c r="K51" s="87">
        <v>167524</v>
      </c>
      <c r="L51" s="87">
        <v>168302</v>
      </c>
      <c r="M51" s="88">
        <v>158893</v>
      </c>
    </row>
    <row r="52" spans="2:13" ht="27.75" customHeight="1" thickBot="1">
      <c r="B52" s="1211" t="s">
        <v>37</v>
      </c>
      <c r="C52" s="1212"/>
      <c r="D52" s="90"/>
      <c r="E52" s="1213" t="s">
        <v>38</v>
      </c>
      <c r="F52" s="1213"/>
      <c r="G52" s="1213"/>
      <c r="H52" s="1214"/>
      <c r="I52" s="91">
        <v>79003</v>
      </c>
      <c r="J52" s="92">
        <v>69012</v>
      </c>
      <c r="K52" s="92">
        <v>59544</v>
      </c>
      <c r="L52" s="92">
        <v>49170</v>
      </c>
      <c r="M52" s="93">
        <v>43548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568</v>
      </c>
      <c r="C41" s="246"/>
      <c r="D41" s="246"/>
      <c r="E41" s="246"/>
      <c r="F41" s="246"/>
      <c r="G41" s="246"/>
      <c r="H41" s="246"/>
      <c r="I41" s="246"/>
      <c r="J41" s="246"/>
      <c r="K41" s="246"/>
      <c r="L41" s="246"/>
      <c r="M41" s="246"/>
      <c r="N41" s="246"/>
      <c r="O41" s="246"/>
      <c r="P41" s="247"/>
    </row>
    <row r="42" spans="2:17">
      <c r="B42" s="248"/>
      <c r="C42" s="244"/>
      <c r="D42" s="244"/>
      <c r="E42" s="244"/>
      <c r="F42" s="244"/>
      <c r="G42" s="351" t="s">
        <v>569</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570</v>
      </c>
    </row>
    <row r="50" spans="1:17">
      <c r="B50" s="248"/>
      <c r="C50" s="244"/>
      <c r="D50" s="244"/>
      <c r="E50" s="244"/>
      <c r="F50" s="244"/>
      <c r="G50" s="1238"/>
      <c r="H50" s="1239"/>
      <c r="I50" s="1239"/>
      <c r="J50" s="1240"/>
      <c r="K50" s="354" t="s">
        <v>521</v>
      </c>
      <c r="L50" s="354" t="s">
        <v>522</v>
      </c>
      <c r="M50" s="354" t="s">
        <v>523</v>
      </c>
      <c r="N50" s="354" t="s">
        <v>524</v>
      </c>
      <c r="O50" s="354" t="s">
        <v>525</v>
      </c>
    </row>
    <row r="51" spans="1:17">
      <c r="B51" s="248"/>
      <c r="C51" s="244"/>
      <c r="D51" s="244"/>
      <c r="E51" s="244"/>
      <c r="F51" s="244"/>
      <c r="G51" s="1241" t="s">
        <v>571</v>
      </c>
      <c r="H51" s="1242"/>
      <c r="I51" s="1247" t="s">
        <v>572</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573</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574</v>
      </c>
      <c r="H55" s="1222"/>
      <c r="I55" s="1227" t="s">
        <v>572</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573</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575</v>
      </c>
      <c r="C63" s="244"/>
      <c r="D63" s="244"/>
      <c r="E63" s="244"/>
      <c r="F63" s="244"/>
      <c r="G63" s="244"/>
      <c r="H63" s="244"/>
      <c r="I63" s="244"/>
      <c r="J63" s="244"/>
      <c r="K63" s="244"/>
      <c r="L63" s="244"/>
      <c r="M63" s="244"/>
      <c r="N63" s="244"/>
      <c r="O63" s="244"/>
    </row>
    <row r="64" spans="1:17">
      <c r="B64" s="248"/>
      <c r="C64" s="244"/>
      <c r="D64" s="244"/>
      <c r="E64" s="244"/>
      <c r="F64" s="244"/>
      <c r="G64" s="351" t="s">
        <v>569</v>
      </c>
      <c r="I64" s="352"/>
      <c r="J64" s="352"/>
      <c r="K64" s="352"/>
      <c r="L64" s="244"/>
      <c r="M64" s="244"/>
      <c r="N64" s="244"/>
      <c r="O64" s="244"/>
    </row>
    <row r="65" spans="2:30">
      <c r="B65" s="248"/>
      <c r="C65" s="244"/>
      <c r="D65" s="244"/>
      <c r="E65" s="244"/>
      <c r="F65" s="244"/>
      <c r="G65" s="1229" t="s">
        <v>578</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576</v>
      </c>
      <c r="I71" s="368"/>
      <c r="J71" s="364"/>
      <c r="K71" s="364"/>
      <c r="L71" s="365"/>
      <c r="M71" s="364"/>
      <c r="N71" s="365"/>
      <c r="O71" s="366"/>
    </row>
    <row r="72" spans="2:30">
      <c r="B72" s="248"/>
      <c r="C72" s="244"/>
      <c r="D72" s="244"/>
      <c r="E72" s="244"/>
      <c r="F72" s="244"/>
      <c r="G72" s="1238"/>
      <c r="H72" s="1239"/>
      <c r="I72" s="1239"/>
      <c r="J72" s="1240"/>
      <c r="K72" s="354" t="s">
        <v>521</v>
      </c>
      <c r="L72" s="354" t="s">
        <v>522</v>
      </c>
      <c r="M72" s="354" t="s">
        <v>523</v>
      </c>
      <c r="N72" s="354" t="s">
        <v>524</v>
      </c>
      <c r="O72" s="354" t="s">
        <v>525</v>
      </c>
    </row>
    <row r="73" spans="2:30">
      <c r="B73" s="248"/>
      <c r="C73" s="244"/>
      <c r="D73" s="244"/>
      <c r="E73" s="244"/>
      <c r="F73" s="244"/>
      <c r="G73" s="1241" t="s">
        <v>571</v>
      </c>
      <c r="H73" s="1242"/>
      <c r="I73" s="1247" t="s">
        <v>572</v>
      </c>
      <c r="J73" s="1247"/>
      <c r="K73" s="1228">
        <v>106</v>
      </c>
      <c r="L73" s="1228">
        <v>93.2</v>
      </c>
      <c r="M73" s="1215">
        <v>78.8</v>
      </c>
      <c r="N73" s="1215">
        <v>66.099999999999994</v>
      </c>
      <c r="O73" s="1215">
        <v>59</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577</v>
      </c>
      <c r="J75" s="1227"/>
      <c r="K75" s="1219">
        <v>11.8</v>
      </c>
      <c r="L75" s="1219">
        <v>11.1</v>
      </c>
      <c r="M75" s="1219">
        <v>10.1</v>
      </c>
      <c r="N75" s="1219">
        <v>9.1999999999999993</v>
      </c>
      <c r="O75" s="1219">
        <v>8.6999999999999993</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574</v>
      </c>
      <c r="H77" s="1222"/>
      <c r="I77" s="1227" t="s">
        <v>572</v>
      </c>
      <c r="J77" s="1227"/>
      <c r="K77" s="1228">
        <v>74</v>
      </c>
      <c r="L77" s="1228">
        <v>62.7</v>
      </c>
      <c r="M77" s="1215">
        <v>54.4</v>
      </c>
      <c r="N77" s="1215">
        <v>47</v>
      </c>
      <c r="O77" s="1215">
        <v>41.4</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577</v>
      </c>
      <c r="J79" s="1217"/>
      <c r="K79" s="1218">
        <v>9.1999999999999993</v>
      </c>
      <c r="L79" s="1218">
        <v>8.6</v>
      </c>
      <c r="M79" s="1218">
        <v>8.1</v>
      </c>
      <c r="N79" s="1218">
        <v>7.3</v>
      </c>
      <c r="O79" s="1218">
        <v>6.7</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A10" zoomScale="40" zoomScaleNormal="4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38746</v>
      </c>
      <c r="E3" s="116"/>
      <c r="F3" s="117">
        <v>43858</v>
      </c>
      <c r="G3" s="118"/>
      <c r="H3" s="119"/>
    </row>
    <row r="4" spans="1:8">
      <c r="A4" s="120"/>
      <c r="B4" s="121"/>
      <c r="C4" s="122"/>
      <c r="D4" s="123">
        <v>21658</v>
      </c>
      <c r="E4" s="124"/>
      <c r="F4" s="125">
        <v>23714</v>
      </c>
      <c r="G4" s="126"/>
      <c r="H4" s="127"/>
    </row>
    <row r="5" spans="1:8">
      <c r="A5" s="108" t="s">
        <v>515</v>
      </c>
      <c r="B5" s="113"/>
      <c r="C5" s="114"/>
      <c r="D5" s="115">
        <v>37329</v>
      </c>
      <c r="E5" s="116"/>
      <c r="F5" s="117">
        <v>41705</v>
      </c>
      <c r="G5" s="118"/>
      <c r="H5" s="119"/>
    </row>
    <row r="6" spans="1:8">
      <c r="A6" s="120"/>
      <c r="B6" s="121"/>
      <c r="C6" s="122"/>
      <c r="D6" s="123">
        <v>17672</v>
      </c>
      <c r="E6" s="124"/>
      <c r="F6" s="125">
        <v>22742</v>
      </c>
      <c r="G6" s="126"/>
      <c r="H6" s="127"/>
    </row>
    <row r="7" spans="1:8">
      <c r="A7" s="108" t="s">
        <v>516</v>
      </c>
      <c r="B7" s="113"/>
      <c r="C7" s="114"/>
      <c r="D7" s="115">
        <v>42733</v>
      </c>
      <c r="E7" s="116"/>
      <c r="F7" s="117">
        <v>47677</v>
      </c>
      <c r="G7" s="118"/>
      <c r="H7" s="119"/>
    </row>
    <row r="8" spans="1:8">
      <c r="A8" s="120"/>
      <c r="B8" s="121"/>
      <c r="C8" s="122"/>
      <c r="D8" s="123">
        <v>20572</v>
      </c>
      <c r="E8" s="124"/>
      <c r="F8" s="125">
        <v>23360</v>
      </c>
      <c r="G8" s="126"/>
      <c r="H8" s="127"/>
    </row>
    <row r="9" spans="1:8">
      <c r="A9" s="108" t="s">
        <v>517</v>
      </c>
      <c r="B9" s="113"/>
      <c r="C9" s="114"/>
      <c r="D9" s="115">
        <v>40637</v>
      </c>
      <c r="E9" s="116"/>
      <c r="F9" s="117">
        <v>51613</v>
      </c>
      <c r="G9" s="118"/>
      <c r="H9" s="119"/>
    </row>
    <row r="10" spans="1:8">
      <c r="A10" s="120"/>
      <c r="B10" s="121"/>
      <c r="C10" s="122"/>
      <c r="D10" s="123">
        <v>20410</v>
      </c>
      <c r="E10" s="124"/>
      <c r="F10" s="125">
        <v>25872</v>
      </c>
      <c r="G10" s="126"/>
      <c r="H10" s="127"/>
    </row>
    <row r="11" spans="1:8">
      <c r="A11" s="108" t="s">
        <v>518</v>
      </c>
      <c r="B11" s="113"/>
      <c r="C11" s="114"/>
      <c r="D11" s="115">
        <v>39173</v>
      </c>
      <c r="E11" s="116"/>
      <c r="F11" s="117">
        <v>50880</v>
      </c>
      <c r="G11" s="118"/>
      <c r="H11" s="119"/>
    </row>
    <row r="12" spans="1:8">
      <c r="A12" s="120"/>
      <c r="B12" s="121"/>
      <c r="C12" s="128"/>
      <c r="D12" s="123">
        <v>18490</v>
      </c>
      <c r="E12" s="124"/>
      <c r="F12" s="125">
        <v>27819</v>
      </c>
      <c r="G12" s="126"/>
      <c r="H12" s="127"/>
    </row>
    <row r="13" spans="1:8">
      <c r="A13" s="108"/>
      <c r="B13" s="113"/>
      <c r="C13" s="129"/>
      <c r="D13" s="130">
        <v>39724</v>
      </c>
      <c r="E13" s="131"/>
      <c r="F13" s="132">
        <v>47147</v>
      </c>
      <c r="G13" s="133"/>
      <c r="H13" s="119"/>
    </row>
    <row r="14" spans="1:8">
      <c r="A14" s="120"/>
      <c r="B14" s="121"/>
      <c r="C14" s="122"/>
      <c r="D14" s="123">
        <v>19760</v>
      </c>
      <c r="E14" s="124"/>
      <c r="F14" s="125">
        <v>24701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2.63</v>
      </c>
      <c r="C19" s="134">
        <f>ROUND(VALUE(SUBSTITUTE(実質収支比率等に係る経年分析!G$48,"▲","-")),2)</f>
        <v>2.17</v>
      </c>
      <c r="D19" s="134">
        <f>ROUND(VALUE(SUBSTITUTE(実質収支比率等に係る経年分析!H$48,"▲","-")),2)</f>
        <v>2.85</v>
      </c>
      <c r="E19" s="134">
        <f>ROUND(VALUE(SUBSTITUTE(実質収支比率等に係る経年分析!I$48,"▲","-")),2)</f>
        <v>3</v>
      </c>
      <c r="F19" s="134">
        <f>ROUND(VALUE(SUBSTITUTE(実質収支比率等に係る経年分析!J$48,"▲","-")),2)</f>
        <v>3.75</v>
      </c>
    </row>
    <row r="20" spans="1:11">
      <c r="A20" s="134" t="s">
        <v>43</v>
      </c>
      <c r="B20" s="134">
        <f>ROUND(VALUE(SUBSTITUTE(実質収支比率等に係る経年分析!F$47,"▲","-")),2)</f>
        <v>12.18</v>
      </c>
      <c r="C20" s="134">
        <f>ROUND(VALUE(SUBSTITUTE(実質収支比率等に係る経年分析!G$47,"▲","-")),2)</f>
        <v>11.43</v>
      </c>
      <c r="D20" s="134">
        <f>ROUND(VALUE(SUBSTITUTE(実質収支比率等に係る経年分析!H$47,"▲","-")),2)</f>
        <v>12.37</v>
      </c>
      <c r="E20" s="134">
        <f>ROUND(VALUE(SUBSTITUTE(実質収支比率等に係る経年分析!I$47,"▲","-")),2)</f>
        <v>10.67</v>
      </c>
      <c r="F20" s="134">
        <f>ROUND(VALUE(SUBSTITUTE(実質収支比率等に係る経年分析!J$47,"▲","-")),2)</f>
        <v>10.75</v>
      </c>
    </row>
    <row r="21" spans="1:11">
      <c r="A21" s="134" t="s">
        <v>44</v>
      </c>
      <c r="B21" s="134">
        <f>IF(ISNUMBER(VALUE(SUBSTITUTE(実質収支比率等に係る経年分析!F$49,"▲","-"))),ROUND(VALUE(SUBSTITUTE(実質収支比率等に係る経年分析!F$49,"▲","-")),2),NA())</f>
        <v>0.39</v>
      </c>
      <c r="C21" s="134">
        <f>IF(ISNUMBER(VALUE(SUBSTITUTE(実質収支比率等に係る経年分析!G$49,"▲","-"))),ROUND(VALUE(SUBSTITUTE(実質収支比率等に係る経年分析!G$49,"▲","-")),2),NA())</f>
        <v>-2.5499999999999998</v>
      </c>
      <c r="D21" s="134">
        <f>IF(ISNUMBER(VALUE(SUBSTITUTE(実質収支比率等に係る経年分析!H$49,"▲","-"))),ROUND(VALUE(SUBSTITUTE(実質収支比率等に係る経年分析!H$49,"▲","-")),2),NA())</f>
        <v>0.99</v>
      </c>
      <c r="E21" s="134">
        <f>IF(ISNUMBER(VALUE(SUBSTITUTE(実質収支比率等に係る経年分析!I$49,"▲","-"))),ROUND(VALUE(SUBSTITUTE(実質収支比率等に係る経年分析!I$49,"▲","-")),2),NA())</f>
        <v>-3.29</v>
      </c>
      <c r="F21" s="134">
        <f>IF(ISNUMBER(VALUE(SUBSTITUTE(実質収支比率等に係る経年分析!J$49,"▲","-"))),ROUND(VALUE(SUBSTITUTE(実質収支比率等に係る経年分析!J$49,"▲","-")),2),NA())</f>
        <v>-0.86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0.55000000000000004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0.66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0.25</v>
      </c>
    </row>
    <row r="30" spans="1:11">
      <c r="A30" s="135" t="str">
        <f>IF(連結実質赤字比率に係る赤字・黒字の構成分析!C$40="",NA(),連結実質赤字比率に係る赤字・黒字の構成分析!C$40)</f>
        <v>簡易水道事業会計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0.28999999999999998</v>
      </c>
    </row>
    <row r="31" spans="1:11">
      <c r="A31" s="135" t="str">
        <f>IF(連結実質赤字比率に係る赤字・黒字の構成分析!C$39="",NA(),連結実質赤字比率に係る赤字・黒字の構成分析!C$39)</f>
        <v>農業集落排水事業会計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v>
      </c>
    </row>
    <row r="32" spans="1:11">
      <c r="A32" s="135" t="str">
        <f>IF(連結実質赤字比率に係る赤字・黒字の構成分析!C$38="",NA(),連結実質赤字比率に係る赤字・黒字の構成分析!C$38)</f>
        <v>田野病院事業会計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0.52</v>
      </c>
    </row>
    <row r="33" spans="1:16">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3.36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7.51</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0.16</v>
      </c>
      <c r="F36" s="135">
        <f>IF(ROUND(VALUE(SUBSTITUTE(連結実質赤字比率に係る赤字・黒字の構成分析!H$34,"▲", "-")), 2) &lt; 0, ABS(ROUND(VALUE(SUBSTITUTE(連結実質赤字比率に係る赤字・黒字の構成分析!H$34,"▲", "-")), 2)), NA())</f>
        <v>0.26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0.45</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18963</v>
      </c>
      <c r="E42" s="136"/>
      <c r="F42" s="136"/>
      <c r="G42" s="136">
        <f>'実質公債費比率（分子）の構造'!L$52</f>
        <v>19563</v>
      </c>
      <c r="H42" s="136"/>
      <c r="I42" s="136"/>
      <c r="J42" s="136">
        <f>'実質公債費比率（分子）の構造'!M$52</f>
        <v>19570</v>
      </c>
      <c r="K42" s="136"/>
      <c r="L42" s="136"/>
      <c r="M42" s="136">
        <f>'実質公債費比率（分子）の構造'!N$52</f>
        <v>19640</v>
      </c>
      <c r="N42" s="136"/>
      <c r="O42" s="136"/>
      <c r="P42" s="136">
        <f>'実質公債費比率（分子）の構造'!O$52</f>
        <v>19338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355</v>
      </c>
      <c r="C44" s="136"/>
      <c r="D44" s="136"/>
      <c r="E44" s="136">
        <f>'実質公債費比率（分子）の構造'!L$50</f>
        <v>90</v>
      </c>
      <c r="F44" s="136"/>
      <c r="G44" s="136"/>
      <c r="H44" s="136">
        <f>'実質公債費比率（分子）の構造'!M$50</f>
        <v>79</v>
      </c>
      <c r="I44" s="136"/>
      <c r="J44" s="136"/>
      <c r="K44" s="136">
        <f>'実質公債費比率（分子）の構造'!N$50</f>
        <v>59</v>
      </c>
      <c r="L44" s="136"/>
      <c r="M44" s="136"/>
      <c r="N44" s="136">
        <f>'実質公債費比率（分子）の構造'!O$50</f>
        <v>59</v>
      </c>
      <c r="O44" s="136"/>
      <c r="P44" s="136"/>
    </row>
    <row r="45" spans="1:16">
      <c r="A45" s="136" t="s">
        <v>54</v>
      </c>
      <c r="B45" s="136">
        <f>'実質公債費比率（分子）の構造'!K$49</f>
        <v>102</v>
      </c>
      <c r="C45" s="136"/>
      <c r="D45" s="136"/>
      <c r="E45" s="136">
        <f>'実質公債費比率（分子）の構造'!L$49</f>
        <v>54</v>
      </c>
      <c r="F45" s="136"/>
      <c r="G45" s="136"/>
      <c r="H45" s="136">
        <f>'実質公債費比率（分子）の構造'!M$49</f>
        <v>55</v>
      </c>
      <c r="I45" s="136"/>
      <c r="J45" s="136"/>
      <c r="K45" s="136">
        <f>'実質公債費比率（分子）の構造'!N$49</f>
        <v>55</v>
      </c>
      <c r="L45" s="136"/>
      <c r="M45" s="136"/>
      <c r="N45" s="136">
        <f>'実質公債費比率（分子）の構造'!O$49</f>
        <v>36</v>
      </c>
      <c r="O45" s="136"/>
      <c r="P45" s="136"/>
    </row>
    <row r="46" spans="1:16">
      <c r="A46" s="136" t="s">
        <v>55</v>
      </c>
      <c r="B46" s="136">
        <f>'実質公債費比率（分子）の構造'!K$48</f>
        <v>4489</v>
      </c>
      <c r="C46" s="136"/>
      <c r="D46" s="136"/>
      <c r="E46" s="136">
        <f>'実質公債費比率（分子）の構造'!L$48</f>
        <v>4407</v>
      </c>
      <c r="F46" s="136"/>
      <c r="G46" s="136"/>
      <c r="H46" s="136">
        <f>'実質公債費比率（分子）の構造'!M$48</f>
        <v>3849</v>
      </c>
      <c r="I46" s="136"/>
      <c r="J46" s="136"/>
      <c r="K46" s="136">
        <f>'実質公債費比率（分子）の構造'!N$48</f>
        <v>3837</v>
      </c>
      <c r="L46" s="136"/>
      <c r="M46" s="136"/>
      <c r="N46" s="136">
        <f>'実質公債費比率（分子）の構造'!O$48</f>
        <v>3572</v>
      </c>
      <c r="O46" s="136"/>
      <c r="P46" s="136"/>
    </row>
    <row r="47" spans="1:16">
      <c r="A47" s="136" t="s">
        <v>56</v>
      </c>
      <c r="B47" s="136">
        <f>'実質公債費比率（分子）の構造'!K$47</f>
        <v>597</v>
      </c>
      <c r="C47" s="136"/>
      <c r="D47" s="136"/>
      <c r="E47" s="136">
        <f>'実質公債費比率（分子）の構造'!L$47</f>
        <v>417</v>
      </c>
      <c r="F47" s="136"/>
      <c r="G47" s="136"/>
      <c r="H47" s="136">
        <f>'実質公債費比率（分子）の構造'!M$47</f>
        <v>433</v>
      </c>
      <c r="I47" s="136"/>
      <c r="J47" s="136"/>
      <c r="K47" s="136">
        <f>'実質公債費比率（分子）の構造'!N$47</f>
        <v>433</v>
      </c>
      <c r="L47" s="136"/>
      <c r="M47" s="136"/>
      <c r="N47" s="136">
        <f>'実質公債費比率（分子）の構造'!O$47</f>
        <v>432</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22183</v>
      </c>
      <c r="C49" s="136"/>
      <c r="D49" s="136"/>
      <c r="E49" s="136">
        <f>'実質公債費比率（分子）の構造'!L$45</f>
        <v>21879</v>
      </c>
      <c r="F49" s="136"/>
      <c r="G49" s="136"/>
      <c r="H49" s="136">
        <f>'実質公債費比率（分子）の構造'!M$45</f>
        <v>21878</v>
      </c>
      <c r="I49" s="136"/>
      <c r="J49" s="136"/>
      <c r="K49" s="136">
        <f>'実質公債費比率（分子）の構造'!N$45</f>
        <v>21919</v>
      </c>
      <c r="L49" s="136"/>
      <c r="M49" s="136"/>
      <c r="N49" s="136">
        <f>'実質公債費比率（分子）の構造'!O$45</f>
        <v>21347</v>
      </c>
      <c r="O49" s="136"/>
      <c r="P49" s="136"/>
    </row>
    <row r="50" spans="1:16">
      <c r="A50" s="136" t="s">
        <v>59</v>
      </c>
      <c r="B50" s="136" t="e">
        <f>NA()</f>
        <v>#N/A</v>
      </c>
      <c r="C50" s="136">
        <f>IF(ISNUMBER('実質公債費比率（分子）の構造'!K$53),'実質公債費比率（分子）の構造'!K$53,NA())</f>
        <v>8763</v>
      </c>
      <c r="D50" s="136" t="e">
        <f>NA()</f>
        <v>#N/A</v>
      </c>
      <c r="E50" s="136" t="e">
        <f>NA()</f>
        <v>#N/A</v>
      </c>
      <c r="F50" s="136">
        <f>IF(ISNUMBER('実質公債費比率（分子）の構造'!L$53),'実質公債費比率（分子）の構造'!L$53,NA())</f>
        <v>7284</v>
      </c>
      <c r="G50" s="136" t="e">
        <f>NA()</f>
        <v>#N/A</v>
      </c>
      <c r="H50" s="136" t="e">
        <f>NA()</f>
        <v>#N/A</v>
      </c>
      <c r="I50" s="136">
        <f>IF(ISNUMBER('実質公債費比率（分子）の構造'!M$53),'実質公債費比率（分子）の構造'!M$53,NA())</f>
        <v>6724</v>
      </c>
      <c r="J50" s="136" t="e">
        <f>NA()</f>
        <v>#N/A</v>
      </c>
      <c r="K50" s="136" t="e">
        <f>NA()</f>
        <v>#N/A</v>
      </c>
      <c r="L50" s="136">
        <f>IF(ISNUMBER('実質公債費比率（分子）の構造'!N$53),'実質公債費比率（分子）の構造'!N$53,NA())</f>
        <v>6663</v>
      </c>
      <c r="M50" s="136" t="e">
        <f>NA()</f>
        <v>#N/A</v>
      </c>
      <c r="N50" s="136" t="e">
        <f>NA()</f>
        <v>#N/A</v>
      </c>
      <c r="O50" s="136">
        <f>IF(ISNUMBER('実質公債費比率（分子）の構造'!O$53),'実質公債費比率（分子）の構造'!O$53,NA())</f>
        <v>6108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170724</v>
      </c>
      <c r="E56" s="135"/>
      <c r="F56" s="135"/>
      <c r="G56" s="135">
        <f>'将来負担比率（分子）の構造'!J$51</f>
        <v>168066</v>
      </c>
      <c r="H56" s="135"/>
      <c r="I56" s="135"/>
      <c r="J56" s="135">
        <f>'将来負担比率（分子）の構造'!K$51</f>
        <v>167524</v>
      </c>
      <c r="K56" s="135"/>
      <c r="L56" s="135"/>
      <c r="M56" s="135">
        <f>'将来負担比率（分子）の構造'!L$51</f>
        <v>168302</v>
      </c>
      <c r="N56" s="135"/>
      <c r="O56" s="135"/>
      <c r="P56" s="135">
        <f>'将来負担比率（分子）の構造'!M$51</f>
        <v>158893</v>
      </c>
    </row>
    <row r="57" spans="1:16">
      <c r="A57" s="135" t="s">
        <v>35</v>
      </c>
      <c r="B57" s="135"/>
      <c r="C57" s="135"/>
      <c r="D57" s="135">
        <f>'将来負担比率（分子）の構造'!I$50</f>
        <v>28099</v>
      </c>
      <c r="E57" s="135"/>
      <c r="F57" s="135"/>
      <c r="G57" s="135">
        <f>'将来負担比率（分子）の構造'!J$50</f>
        <v>31198</v>
      </c>
      <c r="H57" s="135"/>
      <c r="I57" s="135"/>
      <c r="J57" s="135">
        <f>'将来負担比率（分子）の構造'!K$50</f>
        <v>29664</v>
      </c>
      <c r="K57" s="135"/>
      <c r="L57" s="135"/>
      <c r="M57" s="135">
        <f>'将来負担比率（分子）の構造'!L$50</f>
        <v>27775</v>
      </c>
      <c r="N57" s="135"/>
      <c r="O57" s="135"/>
      <c r="P57" s="135">
        <f>'将来負担比率（分子）の構造'!M$50</f>
        <v>26286</v>
      </c>
    </row>
    <row r="58" spans="1:16">
      <c r="A58" s="135" t="s">
        <v>34</v>
      </c>
      <c r="B58" s="135"/>
      <c r="C58" s="135"/>
      <c r="D58" s="135">
        <f>'将来負担比率（分子）の構造'!I$49</f>
        <v>27068</v>
      </c>
      <c r="E58" s="135"/>
      <c r="F58" s="135"/>
      <c r="G58" s="135">
        <f>'将来負担比率（分子）の構造'!J$49</f>
        <v>28400</v>
      </c>
      <c r="H58" s="135"/>
      <c r="I58" s="135"/>
      <c r="J58" s="135">
        <f>'将来負担比率（分子）の構造'!K$49</f>
        <v>29792</v>
      </c>
      <c r="K58" s="135"/>
      <c r="L58" s="135"/>
      <c r="M58" s="135">
        <f>'将来負担比率（分子）の構造'!L$49</f>
        <v>29344</v>
      </c>
      <c r="N58" s="135"/>
      <c r="O58" s="135"/>
      <c r="P58" s="135">
        <f>'将来負担比率（分子）の構造'!M$49</f>
        <v>33001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21424</v>
      </c>
      <c r="C62" s="135"/>
      <c r="D62" s="135"/>
      <c r="E62" s="135">
        <f>'将来負担比率（分子）の構造'!J$45</f>
        <v>20546</v>
      </c>
      <c r="F62" s="135"/>
      <c r="G62" s="135"/>
      <c r="H62" s="135">
        <f>'将来負担比率（分子）の構造'!K$45</f>
        <v>19702</v>
      </c>
      <c r="I62" s="135"/>
      <c r="J62" s="135"/>
      <c r="K62" s="135">
        <f>'将来負担比率（分子）の構造'!L$45</f>
        <v>17916</v>
      </c>
      <c r="L62" s="135"/>
      <c r="M62" s="135"/>
      <c r="N62" s="135">
        <f>'将来負担比率（分子）の構造'!M$45</f>
        <v>16667</v>
      </c>
      <c r="O62" s="135"/>
      <c r="P62" s="135"/>
    </row>
    <row r="63" spans="1:16">
      <c r="A63" s="135" t="s">
        <v>28</v>
      </c>
      <c r="B63" s="135">
        <f>'将来負担比率（分子）の構造'!I$44</f>
        <v>298</v>
      </c>
      <c r="C63" s="135"/>
      <c r="D63" s="135"/>
      <c r="E63" s="135">
        <f>'将来負担比率（分子）の構造'!J$44</f>
        <v>157</v>
      </c>
      <c r="F63" s="135"/>
      <c r="G63" s="135"/>
      <c r="H63" s="135">
        <f>'将来負担比率（分子）の構造'!K$44</f>
        <v>87</v>
      </c>
      <c r="I63" s="135"/>
      <c r="J63" s="135"/>
      <c r="K63" s="135">
        <f>'将来負担比率（分子）の構造'!L$44</f>
        <v>35</v>
      </c>
      <c r="L63" s="135"/>
      <c r="M63" s="135"/>
      <c r="N63" s="135" t="str">
        <f>'将来負担比率（分子）の構造'!M$44</f>
        <v>-</v>
      </c>
      <c r="O63" s="135"/>
      <c r="P63" s="135"/>
    </row>
    <row r="64" spans="1:16">
      <c r="A64" s="135" t="s">
        <v>27</v>
      </c>
      <c r="B64" s="135">
        <f>'将来負担比率（分子）の構造'!I$43</f>
        <v>70196</v>
      </c>
      <c r="C64" s="135"/>
      <c r="D64" s="135"/>
      <c r="E64" s="135">
        <f>'将来負担比率（分子）の構造'!J$43</f>
        <v>66965</v>
      </c>
      <c r="F64" s="135"/>
      <c r="G64" s="135"/>
      <c r="H64" s="135">
        <f>'将来負担比率（分子）の構造'!K$43</f>
        <v>61411</v>
      </c>
      <c r="I64" s="135"/>
      <c r="J64" s="135"/>
      <c r="K64" s="135">
        <f>'将来負担比率（分子）の構造'!L$43</f>
        <v>54905</v>
      </c>
      <c r="L64" s="135"/>
      <c r="M64" s="135"/>
      <c r="N64" s="135">
        <f>'将来負担比率（分子）の構造'!M$43</f>
        <v>48873</v>
      </c>
      <c r="O64" s="135"/>
      <c r="P64" s="135"/>
    </row>
    <row r="65" spans="1:16">
      <c r="A65" s="135" t="s">
        <v>26</v>
      </c>
      <c r="B65" s="135">
        <f>'将来負担比率（分子）の構造'!I$42</f>
        <v>1216</v>
      </c>
      <c r="C65" s="135"/>
      <c r="D65" s="135"/>
      <c r="E65" s="135">
        <f>'将来負担比率（分子）の構造'!J$42</f>
        <v>851</v>
      </c>
      <c r="F65" s="135"/>
      <c r="G65" s="135"/>
      <c r="H65" s="135">
        <f>'将来負担比率（分子）の構造'!K$42</f>
        <v>720</v>
      </c>
      <c r="I65" s="135"/>
      <c r="J65" s="135"/>
      <c r="K65" s="135">
        <f>'将来負担比率（分子）の構造'!L$42</f>
        <v>586</v>
      </c>
      <c r="L65" s="135"/>
      <c r="M65" s="135"/>
      <c r="N65" s="135">
        <f>'将来負担比率（分子）の構造'!M$42</f>
        <v>448</v>
      </c>
      <c r="O65" s="135"/>
      <c r="P65" s="135"/>
    </row>
    <row r="66" spans="1:16">
      <c r="A66" s="135" t="s">
        <v>25</v>
      </c>
      <c r="B66" s="135">
        <f>'将来負担比率（分子）の構造'!I$41</f>
        <v>211760</v>
      </c>
      <c r="C66" s="135"/>
      <c r="D66" s="135"/>
      <c r="E66" s="135">
        <f>'将来負担比率（分子）の構造'!J$41</f>
        <v>208156</v>
      </c>
      <c r="F66" s="135"/>
      <c r="G66" s="135"/>
      <c r="H66" s="135">
        <f>'将来負担比率（分子）の構造'!K$41</f>
        <v>204602</v>
      </c>
      <c r="I66" s="135"/>
      <c r="J66" s="135"/>
      <c r="K66" s="135">
        <f>'将来負担比率（分子）の構造'!L$41</f>
        <v>201148</v>
      </c>
      <c r="L66" s="135"/>
      <c r="M66" s="135"/>
      <c r="N66" s="135">
        <f>'将来負担比率（分子）の構造'!M$41</f>
        <v>195741</v>
      </c>
      <c r="O66" s="135"/>
      <c r="P66" s="135"/>
    </row>
    <row r="67" spans="1:16">
      <c r="A67" s="135" t="s">
        <v>63</v>
      </c>
      <c r="B67" s="135" t="e">
        <f>NA()</f>
        <v>#N/A</v>
      </c>
      <c r="C67" s="135">
        <f>IF(ISNUMBER('将来負担比率（分子）の構造'!I$52), IF('将来負担比率（分子）の構造'!I$52 &lt; 0, 0, '将来負担比率（分子）の構造'!I$52), NA())</f>
        <v>79003</v>
      </c>
      <c r="D67" s="135" t="e">
        <f>NA()</f>
        <v>#N/A</v>
      </c>
      <c r="E67" s="135" t="e">
        <f>NA()</f>
        <v>#N/A</v>
      </c>
      <c r="F67" s="135">
        <f>IF(ISNUMBER('将来負担比率（分子）の構造'!J$52), IF('将来負担比率（分子）の構造'!J$52 &lt; 0, 0, '将来負担比率（分子）の構造'!J$52), NA())</f>
        <v>69012</v>
      </c>
      <c r="G67" s="135" t="e">
        <f>NA()</f>
        <v>#N/A</v>
      </c>
      <c r="H67" s="135" t="e">
        <f>NA()</f>
        <v>#N/A</v>
      </c>
      <c r="I67" s="135">
        <f>IF(ISNUMBER('将来負担比率（分子）の構造'!K$52), IF('将来負担比率（分子）の構造'!K$52 &lt; 0, 0, '将来負担比率（分子）の構造'!K$52), NA())</f>
        <v>59544</v>
      </c>
      <c r="J67" s="135" t="e">
        <f>NA()</f>
        <v>#N/A</v>
      </c>
      <c r="K67" s="135" t="e">
        <f>NA()</f>
        <v>#N/A</v>
      </c>
      <c r="L67" s="135">
        <f>IF(ISNUMBER('将来負担比率（分子）の構造'!L$52), IF('将来負担比率（分子）の構造'!L$52 &lt; 0, 0, '将来負担比率（分子）の構造'!L$52), NA())</f>
        <v>49170</v>
      </c>
      <c r="M67" s="135" t="e">
        <f>NA()</f>
        <v>#N/A</v>
      </c>
      <c r="N67" s="135" t="e">
        <f>NA()</f>
        <v>#N/A</v>
      </c>
      <c r="O67" s="135">
        <f>IF(ISNUMBER('将来負担比率（分子）の構造'!M$52), IF('将来負担比率（分子）の構造'!M$52 &lt; 0, 0, '将来負担比率（分子）の構造'!M$52), NA())</f>
        <v>43548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52119099</v>
      </c>
      <c r="S5" s="613"/>
      <c r="T5" s="613"/>
      <c r="U5" s="613"/>
      <c r="V5" s="613"/>
      <c r="W5" s="613"/>
      <c r="X5" s="613"/>
      <c r="Y5" s="614"/>
      <c r="Z5" s="615">
        <v>31.8</v>
      </c>
      <c r="AA5" s="615"/>
      <c r="AB5" s="615"/>
      <c r="AC5" s="615"/>
      <c r="AD5" s="616">
        <v>49668172</v>
      </c>
      <c r="AE5" s="616"/>
      <c r="AF5" s="616"/>
      <c r="AG5" s="616"/>
      <c r="AH5" s="616"/>
      <c r="AI5" s="616"/>
      <c r="AJ5" s="616"/>
      <c r="AK5" s="616"/>
      <c r="AL5" s="617">
        <v>57.3</v>
      </c>
      <c r="AM5" s="618"/>
      <c r="AN5" s="618"/>
      <c r="AO5" s="619"/>
      <c r="AP5" s="609" t="s">
        <v>204</v>
      </c>
      <c r="AQ5" s="610"/>
      <c r="AR5" s="610"/>
      <c r="AS5" s="610"/>
      <c r="AT5" s="610"/>
      <c r="AU5" s="610"/>
      <c r="AV5" s="610"/>
      <c r="AW5" s="610"/>
      <c r="AX5" s="610"/>
      <c r="AY5" s="610"/>
      <c r="AZ5" s="610"/>
      <c r="BA5" s="610"/>
      <c r="BB5" s="610"/>
      <c r="BC5" s="610"/>
      <c r="BD5" s="610"/>
      <c r="BE5" s="610"/>
      <c r="BF5" s="611"/>
      <c r="BG5" s="623">
        <v>48154684</v>
      </c>
      <c r="BH5" s="624"/>
      <c r="BI5" s="624"/>
      <c r="BJ5" s="624"/>
      <c r="BK5" s="624"/>
      <c r="BL5" s="624"/>
      <c r="BM5" s="624"/>
      <c r="BN5" s="625"/>
      <c r="BO5" s="626">
        <v>92.4</v>
      </c>
      <c r="BP5" s="626"/>
      <c r="BQ5" s="626"/>
      <c r="BR5" s="626"/>
      <c r="BS5" s="627">
        <v>581610</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1749862</v>
      </c>
      <c r="S6" s="624"/>
      <c r="T6" s="624"/>
      <c r="U6" s="624"/>
      <c r="V6" s="624"/>
      <c r="W6" s="624"/>
      <c r="X6" s="624"/>
      <c r="Y6" s="625"/>
      <c r="Z6" s="626">
        <v>1.1000000000000001</v>
      </c>
      <c r="AA6" s="626"/>
      <c r="AB6" s="626"/>
      <c r="AC6" s="626"/>
      <c r="AD6" s="627">
        <v>1749862</v>
      </c>
      <c r="AE6" s="627"/>
      <c r="AF6" s="627"/>
      <c r="AG6" s="627"/>
      <c r="AH6" s="627"/>
      <c r="AI6" s="627"/>
      <c r="AJ6" s="627"/>
      <c r="AK6" s="627"/>
      <c r="AL6" s="628">
        <v>2</v>
      </c>
      <c r="AM6" s="629"/>
      <c r="AN6" s="629"/>
      <c r="AO6" s="630"/>
      <c r="AP6" s="620" t="s">
        <v>209</v>
      </c>
      <c r="AQ6" s="621"/>
      <c r="AR6" s="621"/>
      <c r="AS6" s="621"/>
      <c r="AT6" s="621"/>
      <c r="AU6" s="621"/>
      <c r="AV6" s="621"/>
      <c r="AW6" s="621"/>
      <c r="AX6" s="621"/>
      <c r="AY6" s="621"/>
      <c r="AZ6" s="621"/>
      <c r="BA6" s="621"/>
      <c r="BB6" s="621"/>
      <c r="BC6" s="621"/>
      <c r="BD6" s="621"/>
      <c r="BE6" s="621"/>
      <c r="BF6" s="622"/>
      <c r="BG6" s="623">
        <v>48154684</v>
      </c>
      <c r="BH6" s="624"/>
      <c r="BI6" s="624"/>
      <c r="BJ6" s="624"/>
      <c r="BK6" s="624"/>
      <c r="BL6" s="624"/>
      <c r="BM6" s="624"/>
      <c r="BN6" s="625"/>
      <c r="BO6" s="626">
        <v>92.4</v>
      </c>
      <c r="BP6" s="626"/>
      <c r="BQ6" s="626"/>
      <c r="BR6" s="626"/>
      <c r="BS6" s="627">
        <v>581610</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833232</v>
      </c>
      <c r="CS6" s="624"/>
      <c r="CT6" s="624"/>
      <c r="CU6" s="624"/>
      <c r="CV6" s="624"/>
      <c r="CW6" s="624"/>
      <c r="CX6" s="624"/>
      <c r="CY6" s="625"/>
      <c r="CZ6" s="626">
        <v>0.5</v>
      </c>
      <c r="DA6" s="626"/>
      <c r="DB6" s="626"/>
      <c r="DC6" s="626"/>
      <c r="DD6" s="632">
        <v>44524</v>
      </c>
      <c r="DE6" s="624"/>
      <c r="DF6" s="624"/>
      <c r="DG6" s="624"/>
      <c r="DH6" s="624"/>
      <c r="DI6" s="624"/>
      <c r="DJ6" s="624"/>
      <c r="DK6" s="624"/>
      <c r="DL6" s="624"/>
      <c r="DM6" s="624"/>
      <c r="DN6" s="624"/>
      <c r="DO6" s="624"/>
      <c r="DP6" s="625"/>
      <c r="DQ6" s="632">
        <v>800932</v>
      </c>
      <c r="DR6" s="624"/>
      <c r="DS6" s="624"/>
      <c r="DT6" s="624"/>
      <c r="DU6" s="624"/>
      <c r="DV6" s="624"/>
      <c r="DW6" s="624"/>
      <c r="DX6" s="624"/>
      <c r="DY6" s="624"/>
      <c r="DZ6" s="624"/>
      <c r="EA6" s="624"/>
      <c r="EB6" s="624"/>
      <c r="EC6" s="633"/>
    </row>
    <row r="7" spans="2:143" ht="11.25" customHeight="1">
      <c r="B7" s="620" t="s">
        <v>211</v>
      </c>
      <c r="C7" s="621"/>
      <c r="D7" s="621"/>
      <c r="E7" s="621"/>
      <c r="F7" s="621"/>
      <c r="G7" s="621"/>
      <c r="H7" s="621"/>
      <c r="I7" s="621"/>
      <c r="J7" s="621"/>
      <c r="K7" s="621"/>
      <c r="L7" s="621"/>
      <c r="M7" s="621"/>
      <c r="N7" s="621"/>
      <c r="O7" s="621"/>
      <c r="P7" s="621"/>
      <c r="Q7" s="622"/>
      <c r="R7" s="623">
        <v>64346</v>
      </c>
      <c r="S7" s="624"/>
      <c r="T7" s="624"/>
      <c r="U7" s="624"/>
      <c r="V7" s="624"/>
      <c r="W7" s="624"/>
      <c r="X7" s="624"/>
      <c r="Y7" s="625"/>
      <c r="Z7" s="626">
        <v>0</v>
      </c>
      <c r="AA7" s="626"/>
      <c r="AB7" s="626"/>
      <c r="AC7" s="626"/>
      <c r="AD7" s="627">
        <v>64346</v>
      </c>
      <c r="AE7" s="627"/>
      <c r="AF7" s="627"/>
      <c r="AG7" s="627"/>
      <c r="AH7" s="627"/>
      <c r="AI7" s="627"/>
      <c r="AJ7" s="627"/>
      <c r="AK7" s="627"/>
      <c r="AL7" s="628">
        <v>0.1</v>
      </c>
      <c r="AM7" s="629"/>
      <c r="AN7" s="629"/>
      <c r="AO7" s="630"/>
      <c r="AP7" s="620" t="s">
        <v>212</v>
      </c>
      <c r="AQ7" s="621"/>
      <c r="AR7" s="621"/>
      <c r="AS7" s="621"/>
      <c r="AT7" s="621"/>
      <c r="AU7" s="621"/>
      <c r="AV7" s="621"/>
      <c r="AW7" s="621"/>
      <c r="AX7" s="621"/>
      <c r="AY7" s="621"/>
      <c r="AZ7" s="621"/>
      <c r="BA7" s="621"/>
      <c r="BB7" s="621"/>
      <c r="BC7" s="621"/>
      <c r="BD7" s="621"/>
      <c r="BE7" s="621"/>
      <c r="BF7" s="622"/>
      <c r="BG7" s="623">
        <v>22626762</v>
      </c>
      <c r="BH7" s="624"/>
      <c r="BI7" s="624"/>
      <c r="BJ7" s="624"/>
      <c r="BK7" s="624"/>
      <c r="BL7" s="624"/>
      <c r="BM7" s="624"/>
      <c r="BN7" s="625"/>
      <c r="BO7" s="626">
        <v>43.4</v>
      </c>
      <c r="BP7" s="626"/>
      <c r="BQ7" s="626"/>
      <c r="BR7" s="626"/>
      <c r="BS7" s="627">
        <v>581610</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15367338</v>
      </c>
      <c r="CS7" s="624"/>
      <c r="CT7" s="624"/>
      <c r="CU7" s="624"/>
      <c r="CV7" s="624"/>
      <c r="CW7" s="624"/>
      <c r="CX7" s="624"/>
      <c r="CY7" s="625"/>
      <c r="CZ7" s="626">
        <v>9.6</v>
      </c>
      <c r="DA7" s="626"/>
      <c r="DB7" s="626"/>
      <c r="DC7" s="626"/>
      <c r="DD7" s="632">
        <v>1060993</v>
      </c>
      <c r="DE7" s="624"/>
      <c r="DF7" s="624"/>
      <c r="DG7" s="624"/>
      <c r="DH7" s="624"/>
      <c r="DI7" s="624"/>
      <c r="DJ7" s="624"/>
      <c r="DK7" s="624"/>
      <c r="DL7" s="624"/>
      <c r="DM7" s="624"/>
      <c r="DN7" s="624"/>
      <c r="DO7" s="624"/>
      <c r="DP7" s="625"/>
      <c r="DQ7" s="632">
        <v>12422560</v>
      </c>
      <c r="DR7" s="624"/>
      <c r="DS7" s="624"/>
      <c r="DT7" s="624"/>
      <c r="DU7" s="624"/>
      <c r="DV7" s="624"/>
      <c r="DW7" s="624"/>
      <c r="DX7" s="624"/>
      <c r="DY7" s="624"/>
      <c r="DZ7" s="624"/>
      <c r="EA7" s="624"/>
      <c r="EB7" s="624"/>
      <c r="EC7" s="633"/>
    </row>
    <row r="8" spans="2:143" ht="11.25" customHeight="1">
      <c r="B8" s="620" t="s">
        <v>214</v>
      </c>
      <c r="C8" s="621"/>
      <c r="D8" s="621"/>
      <c r="E8" s="621"/>
      <c r="F8" s="621"/>
      <c r="G8" s="621"/>
      <c r="H8" s="621"/>
      <c r="I8" s="621"/>
      <c r="J8" s="621"/>
      <c r="K8" s="621"/>
      <c r="L8" s="621"/>
      <c r="M8" s="621"/>
      <c r="N8" s="621"/>
      <c r="O8" s="621"/>
      <c r="P8" s="621"/>
      <c r="Q8" s="622"/>
      <c r="R8" s="623">
        <v>191079</v>
      </c>
      <c r="S8" s="624"/>
      <c r="T8" s="624"/>
      <c r="U8" s="624"/>
      <c r="V8" s="624"/>
      <c r="W8" s="624"/>
      <c r="X8" s="624"/>
      <c r="Y8" s="625"/>
      <c r="Z8" s="626">
        <v>0.1</v>
      </c>
      <c r="AA8" s="626"/>
      <c r="AB8" s="626"/>
      <c r="AC8" s="626"/>
      <c r="AD8" s="627">
        <v>191079</v>
      </c>
      <c r="AE8" s="627"/>
      <c r="AF8" s="627"/>
      <c r="AG8" s="627"/>
      <c r="AH8" s="627"/>
      <c r="AI8" s="627"/>
      <c r="AJ8" s="627"/>
      <c r="AK8" s="627"/>
      <c r="AL8" s="628">
        <v>0.2</v>
      </c>
      <c r="AM8" s="629"/>
      <c r="AN8" s="629"/>
      <c r="AO8" s="630"/>
      <c r="AP8" s="620" t="s">
        <v>215</v>
      </c>
      <c r="AQ8" s="621"/>
      <c r="AR8" s="621"/>
      <c r="AS8" s="621"/>
      <c r="AT8" s="621"/>
      <c r="AU8" s="621"/>
      <c r="AV8" s="621"/>
      <c r="AW8" s="621"/>
      <c r="AX8" s="621"/>
      <c r="AY8" s="621"/>
      <c r="AZ8" s="621"/>
      <c r="BA8" s="621"/>
      <c r="BB8" s="621"/>
      <c r="BC8" s="621"/>
      <c r="BD8" s="621"/>
      <c r="BE8" s="621"/>
      <c r="BF8" s="622"/>
      <c r="BG8" s="623">
        <v>633649</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68946174</v>
      </c>
      <c r="CS8" s="624"/>
      <c r="CT8" s="624"/>
      <c r="CU8" s="624"/>
      <c r="CV8" s="624"/>
      <c r="CW8" s="624"/>
      <c r="CX8" s="624"/>
      <c r="CY8" s="625"/>
      <c r="CZ8" s="626">
        <v>43.1</v>
      </c>
      <c r="DA8" s="626"/>
      <c r="DB8" s="626"/>
      <c r="DC8" s="626"/>
      <c r="DD8" s="632">
        <v>1209437</v>
      </c>
      <c r="DE8" s="624"/>
      <c r="DF8" s="624"/>
      <c r="DG8" s="624"/>
      <c r="DH8" s="624"/>
      <c r="DI8" s="624"/>
      <c r="DJ8" s="624"/>
      <c r="DK8" s="624"/>
      <c r="DL8" s="624"/>
      <c r="DM8" s="624"/>
      <c r="DN8" s="624"/>
      <c r="DO8" s="624"/>
      <c r="DP8" s="625"/>
      <c r="DQ8" s="632">
        <v>29090500</v>
      </c>
      <c r="DR8" s="624"/>
      <c r="DS8" s="624"/>
      <c r="DT8" s="624"/>
      <c r="DU8" s="624"/>
      <c r="DV8" s="624"/>
      <c r="DW8" s="624"/>
      <c r="DX8" s="624"/>
      <c r="DY8" s="624"/>
      <c r="DZ8" s="624"/>
      <c r="EA8" s="624"/>
      <c r="EB8" s="624"/>
      <c r="EC8" s="633"/>
    </row>
    <row r="9" spans="2:143" ht="11.25" customHeight="1">
      <c r="B9" s="620" t="s">
        <v>217</v>
      </c>
      <c r="C9" s="621"/>
      <c r="D9" s="621"/>
      <c r="E9" s="621"/>
      <c r="F9" s="621"/>
      <c r="G9" s="621"/>
      <c r="H9" s="621"/>
      <c r="I9" s="621"/>
      <c r="J9" s="621"/>
      <c r="K9" s="621"/>
      <c r="L9" s="621"/>
      <c r="M9" s="621"/>
      <c r="N9" s="621"/>
      <c r="O9" s="621"/>
      <c r="P9" s="621"/>
      <c r="Q9" s="622"/>
      <c r="R9" s="623">
        <v>164534</v>
      </c>
      <c r="S9" s="624"/>
      <c r="T9" s="624"/>
      <c r="U9" s="624"/>
      <c r="V9" s="624"/>
      <c r="W9" s="624"/>
      <c r="X9" s="624"/>
      <c r="Y9" s="625"/>
      <c r="Z9" s="626">
        <v>0.1</v>
      </c>
      <c r="AA9" s="626"/>
      <c r="AB9" s="626"/>
      <c r="AC9" s="626"/>
      <c r="AD9" s="627">
        <v>164534</v>
      </c>
      <c r="AE9" s="627"/>
      <c r="AF9" s="627"/>
      <c r="AG9" s="627"/>
      <c r="AH9" s="627"/>
      <c r="AI9" s="627"/>
      <c r="AJ9" s="627"/>
      <c r="AK9" s="627"/>
      <c r="AL9" s="628">
        <v>0.2</v>
      </c>
      <c r="AM9" s="629"/>
      <c r="AN9" s="629"/>
      <c r="AO9" s="630"/>
      <c r="AP9" s="620" t="s">
        <v>218</v>
      </c>
      <c r="AQ9" s="621"/>
      <c r="AR9" s="621"/>
      <c r="AS9" s="621"/>
      <c r="AT9" s="621"/>
      <c r="AU9" s="621"/>
      <c r="AV9" s="621"/>
      <c r="AW9" s="621"/>
      <c r="AX9" s="621"/>
      <c r="AY9" s="621"/>
      <c r="AZ9" s="621"/>
      <c r="BA9" s="621"/>
      <c r="BB9" s="621"/>
      <c r="BC9" s="621"/>
      <c r="BD9" s="621"/>
      <c r="BE9" s="621"/>
      <c r="BF9" s="622"/>
      <c r="BG9" s="623">
        <v>17377986</v>
      </c>
      <c r="BH9" s="624"/>
      <c r="BI9" s="624"/>
      <c r="BJ9" s="624"/>
      <c r="BK9" s="624"/>
      <c r="BL9" s="624"/>
      <c r="BM9" s="624"/>
      <c r="BN9" s="625"/>
      <c r="BO9" s="626">
        <v>33.299999999999997</v>
      </c>
      <c r="BP9" s="626"/>
      <c r="BQ9" s="626"/>
      <c r="BR9" s="626"/>
      <c r="BS9" s="632" t="s">
        <v>108</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11514276</v>
      </c>
      <c r="CS9" s="624"/>
      <c r="CT9" s="624"/>
      <c r="CU9" s="624"/>
      <c r="CV9" s="624"/>
      <c r="CW9" s="624"/>
      <c r="CX9" s="624"/>
      <c r="CY9" s="625"/>
      <c r="CZ9" s="626">
        <v>7.2</v>
      </c>
      <c r="DA9" s="626"/>
      <c r="DB9" s="626"/>
      <c r="DC9" s="626"/>
      <c r="DD9" s="632">
        <v>283680</v>
      </c>
      <c r="DE9" s="624"/>
      <c r="DF9" s="624"/>
      <c r="DG9" s="624"/>
      <c r="DH9" s="624"/>
      <c r="DI9" s="624"/>
      <c r="DJ9" s="624"/>
      <c r="DK9" s="624"/>
      <c r="DL9" s="624"/>
      <c r="DM9" s="624"/>
      <c r="DN9" s="624"/>
      <c r="DO9" s="624"/>
      <c r="DP9" s="625"/>
      <c r="DQ9" s="632">
        <v>8491204</v>
      </c>
      <c r="DR9" s="624"/>
      <c r="DS9" s="624"/>
      <c r="DT9" s="624"/>
      <c r="DU9" s="624"/>
      <c r="DV9" s="624"/>
      <c r="DW9" s="624"/>
      <c r="DX9" s="624"/>
      <c r="DY9" s="624"/>
      <c r="DZ9" s="624"/>
      <c r="EA9" s="624"/>
      <c r="EB9" s="624"/>
      <c r="EC9" s="633"/>
    </row>
    <row r="10" spans="2:143" ht="11.25" customHeight="1">
      <c r="B10" s="620" t="s">
        <v>220</v>
      </c>
      <c r="C10" s="621"/>
      <c r="D10" s="621"/>
      <c r="E10" s="621"/>
      <c r="F10" s="621"/>
      <c r="G10" s="621"/>
      <c r="H10" s="621"/>
      <c r="I10" s="621"/>
      <c r="J10" s="621"/>
      <c r="K10" s="621"/>
      <c r="L10" s="621"/>
      <c r="M10" s="621"/>
      <c r="N10" s="621"/>
      <c r="O10" s="621"/>
      <c r="P10" s="621"/>
      <c r="Q10" s="622"/>
      <c r="R10" s="623">
        <v>7910488</v>
      </c>
      <c r="S10" s="624"/>
      <c r="T10" s="624"/>
      <c r="U10" s="624"/>
      <c r="V10" s="624"/>
      <c r="W10" s="624"/>
      <c r="X10" s="624"/>
      <c r="Y10" s="625"/>
      <c r="Z10" s="626">
        <v>4.8</v>
      </c>
      <c r="AA10" s="626"/>
      <c r="AB10" s="626"/>
      <c r="AC10" s="626"/>
      <c r="AD10" s="627">
        <v>7910488</v>
      </c>
      <c r="AE10" s="627"/>
      <c r="AF10" s="627"/>
      <c r="AG10" s="627"/>
      <c r="AH10" s="627"/>
      <c r="AI10" s="627"/>
      <c r="AJ10" s="627"/>
      <c r="AK10" s="627"/>
      <c r="AL10" s="628">
        <v>9.1</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1102046</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v>58365</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58365</v>
      </c>
      <c r="DR10" s="624"/>
      <c r="DS10" s="624"/>
      <c r="DT10" s="624"/>
      <c r="DU10" s="624"/>
      <c r="DV10" s="624"/>
      <c r="DW10" s="624"/>
      <c r="DX10" s="624"/>
      <c r="DY10" s="624"/>
      <c r="DZ10" s="624"/>
      <c r="EA10" s="624"/>
      <c r="EB10" s="624"/>
      <c r="EC10" s="633"/>
    </row>
    <row r="11" spans="2:143" ht="11.25" customHeight="1">
      <c r="B11" s="620" t="s">
        <v>223</v>
      </c>
      <c r="C11" s="621"/>
      <c r="D11" s="621"/>
      <c r="E11" s="621"/>
      <c r="F11" s="621"/>
      <c r="G11" s="621"/>
      <c r="H11" s="621"/>
      <c r="I11" s="621"/>
      <c r="J11" s="621"/>
      <c r="K11" s="621"/>
      <c r="L11" s="621"/>
      <c r="M11" s="621"/>
      <c r="N11" s="621"/>
      <c r="O11" s="621"/>
      <c r="P11" s="621"/>
      <c r="Q11" s="622"/>
      <c r="R11" s="623">
        <v>223201</v>
      </c>
      <c r="S11" s="624"/>
      <c r="T11" s="624"/>
      <c r="U11" s="624"/>
      <c r="V11" s="624"/>
      <c r="W11" s="624"/>
      <c r="X11" s="624"/>
      <c r="Y11" s="625"/>
      <c r="Z11" s="626">
        <v>0.1</v>
      </c>
      <c r="AA11" s="626"/>
      <c r="AB11" s="626"/>
      <c r="AC11" s="626"/>
      <c r="AD11" s="627">
        <v>223201</v>
      </c>
      <c r="AE11" s="627"/>
      <c r="AF11" s="627"/>
      <c r="AG11" s="627"/>
      <c r="AH11" s="627"/>
      <c r="AI11" s="627"/>
      <c r="AJ11" s="627"/>
      <c r="AK11" s="627"/>
      <c r="AL11" s="628">
        <v>0.3</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3513081</v>
      </c>
      <c r="BH11" s="624"/>
      <c r="BI11" s="624"/>
      <c r="BJ11" s="624"/>
      <c r="BK11" s="624"/>
      <c r="BL11" s="624"/>
      <c r="BM11" s="624"/>
      <c r="BN11" s="625"/>
      <c r="BO11" s="626">
        <v>6.7</v>
      </c>
      <c r="BP11" s="626"/>
      <c r="BQ11" s="626"/>
      <c r="BR11" s="626"/>
      <c r="BS11" s="632">
        <v>581610</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4475107</v>
      </c>
      <c r="CS11" s="624"/>
      <c r="CT11" s="624"/>
      <c r="CU11" s="624"/>
      <c r="CV11" s="624"/>
      <c r="CW11" s="624"/>
      <c r="CX11" s="624"/>
      <c r="CY11" s="625"/>
      <c r="CZ11" s="626">
        <v>2.8</v>
      </c>
      <c r="DA11" s="626"/>
      <c r="DB11" s="626"/>
      <c r="DC11" s="626"/>
      <c r="DD11" s="632">
        <v>1349542</v>
      </c>
      <c r="DE11" s="624"/>
      <c r="DF11" s="624"/>
      <c r="DG11" s="624"/>
      <c r="DH11" s="624"/>
      <c r="DI11" s="624"/>
      <c r="DJ11" s="624"/>
      <c r="DK11" s="624"/>
      <c r="DL11" s="624"/>
      <c r="DM11" s="624"/>
      <c r="DN11" s="624"/>
      <c r="DO11" s="624"/>
      <c r="DP11" s="625"/>
      <c r="DQ11" s="632">
        <v>2686859</v>
      </c>
      <c r="DR11" s="624"/>
      <c r="DS11" s="624"/>
      <c r="DT11" s="624"/>
      <c r="DU11" s="624"/>
      <c r="DV11" s="624"/>
      <c r="DW11" s="624"/>
      <c r="DX11" s="624"/>
      <c r="DY11" s="624"/>
      <c r="DZ11" s="624"/>
      <c r="EA11" s="624"/>
      <c r="EB11" s="624"/>
      <c r="EC11" s="633"/>
    </row>
    <row r="12" spans="2:143" ht="11.25" customHeight="1">
      <c r="B12" s="620" t="s">
        <v>226</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21625279</v>
      </c>
      <c r="BH12" s="624"/>
      <c r="BI12" s="624"/>
      <c r="BJ12" s="624"/>
      <c r="BK12" s="624"/>
      <c r="BL12" s="624"/>
      <c r="BM12" s="624"/>
      <c r="BN12" s="625"/>
      <c r="BO12" s="626">
        <v>41.5</v>
      </c>
      <c r="BP12" s="626"/>
      <c r="BQ12" s="626"/>
      <c r="BR12" s="626"/>
      <c r="BS12" s="632" t="s">
        <v>108</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2197136</v>
      </c>
      <c r="CS12" s="624"/>
      <c r="CT12" s="624"/>
      <c r="CU12" s="624"/>
      <c r="CV12" s="624"/>
      <c r="CW12" s="624"/>
      <c r="CX12" s="624"/>
      <c r="CY12" s="625"/>
      <c r="CZ12" s="626">
        <v>1.4</v>
      </c>
      <c r="DA12" s="626"/>
      <c r="DB12" s="626"/>
      <c r="DC12" s="626"/>
      <c r="DD12" s="632">
        <v>137287</v>
      </c>
      <c r="DE12" s="624"/>
      <c r="DF12" s="624"/>
      <c r="DG12" s="624"/>
      <c r="DH12" s="624"/>
      <c r="DI12" s="624"/>
      <c r="DJ12" s="624"/>
      <c r="DK12" s="624"/>
      <c r="DL12" s="624"/>
      <c r="DM12" s="624"/>
      <c r="DN12" s="624"/>
      <c r="DO12" s="624"/>
      <c r="DP12" s="625"/>
      <c r="DQ12" s="632">
        <v>2180827</v>
      </c>
      <c r="DR12" s="624"/>
      <c r="DS12" s="624"/>
      <c r="DT12" s="624"/>
      <c r="DU12" s="624"/>
      <c r="DV12" s="624"/>
      <c r="DW12" s="624"/>
      <c r="DX12" s="624"/>
      <c r="DY12" s="624"/>
      <c r="DZ12" s="624"/>
      <c r="EA12" s="624"/>
      <c r="EB12" s="624"/>
      <c r="EC12" s="633"/>
    </row>
    <row r="13" spans="2:143" ht="11.25" customHeight="1">
      <c r="B13" s="620" t="s">
        <v>229</v>
      </c>
      <c r="C13" s="621"/>
      <c r="D13" s="621"/>
      <c r="E13" s="621"/>
      <c r="F13" s="621"/>
      <c r="G13" s="621"/>
      <c r="H13" s="621"/>
      <c r="I13" s="621"/>
      <c r="J13" s="621"/>
      <c r="K13" s="621"/>
      <c r="L13" s="621"/>
      <c r="M13" s="621"/>
      <c r="N13" s="621"/>
      <c r="O13" s="621"/>
      <c r="P13" s="621"/>
      <c r="Q13" s="622"/>
      <c r="R13" s="623">
        <v>135982</v>
      </c>
      <c r="S13" s="624"/>
      <c r="T13" s="624"/>
      <c r="U13" s="624"/>
      <c r="V13" s="624"/>
      <c r="W13" s="624"/>
      <c r="X13" s="624"/>
      <c r="Y13" s="625"/>
      <c r="Z13" s="626">
        <v>0.1</v>
      </c>
      <c r="AA13" s="626"/>
      <c r="AB13" s="626"/>
      <c r="AC13" s="626"/>
      <c r="AD13" s="627">
        <v>135982</v>
      </c>
      <c r="AE13" s="627"/>
      <c r="AF13" s="627"/>
      <c r="AG13" s="627"/>
      <c r="AH13" s="627"/>
      <c r="AI13" s="627"/>
      <c r="AJ13" s="627"/>
      <c r="AK13" s="627"/>
      <c r="AL13" s="628">
        <v>0.2</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21303742</v>
      </c>
      <c r="BH13" s="624"/>
      <c r="BI13" s="624"/>
      <c r="BJ13" s="624"/>
      <c r="BK13" s="624"/>
      <c r="BL13" s="624"/>
      <c r="BM13" s="624"/>
      <c r="BN13" s="625"/>
      <c r="BO13" s="626">
        <v>40.9</v>
      </c>
      <c r="BP13" s="626"/>
      <c r="BQ13" s="626"/>
      <c r="BR13" s="626"/>
      <c r="BS13" s="632" t="s">
        <v>108</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18276118</v>
      </c>
      <c r="CS13" s="624"/>
      <c r="CT13" s="624"/>
      <c r="CU13" s="624"/>
      <c r="CV13" s="624"/>
      <c r="CW13" s="624"/>
      <c r="CX13" s="624"/>
      <c r="CY13" s="625"/>
      <c r="CZ13" s="626">
        <v>11.4</v>
      </c>
      <c r="DA13" s="626"/>
      <c r="DB13" s="626"/>
      <c r="DC13" s="626"/>
      <c r="DD13" s="632">
        <v>9386272</v>
      </c>
      <c r="DE13" s="624"/>
      <c r="DF13" s="624"/>
      <c r="DG13" s="624"/>
      <c r="DH13" s="624"/>
      <c r="DI13" s="624"/>
      <c r="DJ13" s="624"/>
      <c r="DK13" s="624"/>
      <c r="DL13" s="624"/>
      <c r="DM13" s="624"/>
      <c r="DN13" s="624"/>
      <c r="DO13" s="624"/>
      <c r="DP13" s="625"/>
      <c r="DQ13" s="632">
        <v>9218514</v>
      </c>
      <c r="DR13" s="624"/>
      <c r="DS13" s="624"/>
      <c r="DT13" s="624"/>
      <c r="DU13" s="624"/>
      <c r="DV13" s="624"/>
      <c r="DW13" s="624"/>
      <c r="DX13" s="624"/>
      <c r="DY13" s="624"/>
      <c r="DZ13" s="624"/>
      <c r="EA13" s="624"/>
      <c r="EB13" s="624"/>
      <c r="EC13" s="633"/>
    </row>
    <row r="14" spans="2:143" ht="11.25" customHeight="1">
      <c r="B14" s="620" t="s">
        <v>232</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905959</v>
      </c>
      <c r="BH14" s="624"/>
      <c r="BI14" s="624"/>
      <c r="BJ14" s="624"/>
      <c r="BK14" s="624"/>
      <c r="BL14" s="624"/>
      <c r="BM14" s="624"/>
      <c r="BN14" s="625"/>
      <c r="BO14" s="626">
        <v>1.7</v>
      </c>
      <c r="BP14" s="626"/>
      <c r="BQ14" s="626"/>
      <c r="BR14" s="626"/>
      <c r="BS14" s="632" t="s">
        <v>108</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3423368</v>
      </c>
      <c r="CS14" s="624"/>
      <c r="CT14" s="624"/>
      <c r="CU14" s="624"/>
      <c r="CV14" s="624"/>
      <c r="CW14" s="624"/>
      <c r="CX14" s="624"/>
      <c r="CY14" s="625"/>
      <c r="CZ14" s="626">
        <v>2.1</v>
      </c>
      <c r="DA14" s="626"/>
      <c r="DB14" s="626"/>
      <c r="DC14" s="626"/>
      <c r="DD14" s="632">
        <v>223358</v>
      </c>
      <c r="DE14" s="624"/>
      <c r="DF14" s="624"/>
      <c r="DG14" s="624"/>
      <c r="DH14" s="624"/>
      <c r="DI14" s="624"/>
      <c r="DJ14" s="624"/>
      <c r="DK14" s="624"/>
      <c r="DL14" s="624"/>
      <c r="DM14" s="624"/>
      <c r="DN14" s="624"/>
      <c r="DO14" s="624"/>
      <c r="DP14" s="625"/>
      <c r="DQ14" s="632">
        <v>3060711</v>
      </c>
      <c r="DR14" s="624"/>
      <c r="DS14" s="624"/>
      <c r="DT14" s="624"/>
      <c r="DU14" s="624"/>
      <c r="DV14" s="624"/>
      <c r="DW14" s="624"/>
      <c r="DX14" s="624"/>
      <c r="DY14" s="624"/>
      <c r="DZ14" s="624"/>
      <c r="EA14" s="624"/>
      <c r="EB14" s="624"/>
      <c r="EC14" s="633"/>
    </row>
    <row r="15" spans="2:143" ht="11.25" customHeight="1">
      <c r="B15" s="620" t="s">
        <v>235</v>
      </c>
      <c r="C15" s="621"/>
      <c r="D15" s="621"/>
      <c r="E15" s="621"/>
      <c r="F15" s="621"/>
      <c r="G15" s="621"/>
      <c r="H15" s="621"/>
      <c r="I15" s="621"/>
      <c r="J15" s="621"/>
      <c r="K15" s="621"/>
      <c r="L15" s="621"/>
      <c r="M15" s="621"/>
      <c r="N15" s="621"/>
      <c r="O15" s="621"/>
      <c r="P15" s="621"/>
      <c r="Q15" s="622"/>
      <c r="R15" s="623">
        <v>211923</v>
      </c>
      <c r="S15" s="624"/>
      <c r="T15" s="624"/>
      <c r="U15" s="624"/>
      <c r="V15" s="624"/>
      <c r="W15" s="624"/>
      <c r="X15" s="624"/>
      <c r="Y15" s="625"/>
      <c r="Z15" s="626">
        <v>0.1</v>
      </c>
      <c r="AA15" s="626"/>
      <c r="AB15" s="626"/>
      <c r="AC15" s="626"/>
      <c r="AD15" s="627">
        <v>211923</v>
      </c>
      <c r="AE15" s="627"/>
      <c r="AF15" s="627"/>
      <c r="AG15" s="627"/>
      <c r="AH15" s="627"/>
      <c r="AI15" s="627"/>
      <c r="AJ15" s="627"/>
      <c r="AK15" s="627"/>
      <c r="AL15" s="628">
        <v>0.2</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2996684</v>
      </c>
      <c r="BH15" s="624"/>
      <c r="BI15" s="624"/>
      <c r="BJ15" s="624"/>
      <c r="BK15" s="624"/>
      <c r="BL15" s="624"/>
      <c r="BM15" s="624"/>
      <c r="BN15" s="625"/>
      <c r="BO15" s="626">
        <v>5.7</v>
      </c>
      <c r="BP15" s="626"/>
      <c r="BQ15" s="626"/>
      <c r="BR15" s="626"/>
      <c r="BS15" s="632" t="s">
        <v>108</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12963544</v>
      </c>
      <c r="CS15" s="624"/>
      <c r="CT15" s="624"/>
      <c r="CU15" s="624"/>
      <c r="CV15" s="624"/>
      <c r="CW15" s="624"/>
      <c r="CX15" s="624"/>
      <c r="CY15" s="625"/>
      <c r="CZ15" s="626">
        <v>8.1</v>
      </c>
      <c r="DA15" s="626"/>
      <c r="DB15" s="626"/>
      <c r="DC15" s="626"/>
      <c r="DD15" s="632">
        <v>2196692</v>
      </c>
      <c r="DE15" s="624"/>
      <c r="DF15" s="624"/>
      <c r="DG15" s="624"/>
      <c r="DH15" s="624"/>
      <c r="DI15" s="624"/>
      <c r="DJ15" s="624"/>
      <c r="DK15" s="624"/>
      <c r="DL15" s="624"/>
      <c r="DM15" s="624"/>
      <c r="DN15" s="624"/>
      <c r="DO15" s="624"/>
      <c r="DP15" s="625"/>
      <c r="DQ15" s="632">
        <v>9984732</v>
      </c>
      <c r="DR15" s="624"/>
      <c r="DS15" s="624"/>
      <c r="DT15" s="624"/>
      <c r="DU15" s="624"/>
      <c r="DV15" s="624"/>
      <c r="DW15" s="624"/>
      <c r="DX15" s="624"/>
      <c r="DY15" s="624"/>
      <c r="DZ15" s="624"/>
      <c r="EA15" s="624"/>
      <c r="EB15" s="624"/>
      <c r="EC15" s="633"/>
    </row>
    <row r="16" spans="2:143" ht="11.25" customHeight="1">
      <c r="B16" s="620" t="s">
        <v>238</v>
      </c>
      <c r="C16" s="621"/>
      <c r="D16" s="621"/>
      <c r="E16" s="621"/>
      <c r="F16" s="621"/>
      <c r="G16" s="621"/>
      <c r="H16" s="621"/>
      <c r="I16" s="621"/>
      <c r="J16" s="621"/>
      <c r="K16" s="621"/>
      <c r="L16" s="621"/>
      <c r="M16" s="621"/>
      <c r="N16" s="621"/>
      <c r="O16" s="621"/>
      <c r="P16" s="621"/>
      <c r="Q16" s="622"/>
      <c r="R16" s="623">
        <v>27586467</v>
      </c>
      <c r="S16" s="624"/>
      <c r="T16" s="624"/>
      <c r="U16" s="624"/>
      <c r="V16" s="624"/>
      <c r="W16" s="624"/>
      <c r="X16" s="624"/>
      <c r="Y16" s="625"/>
      <c r="Z16" s="626">
        <v>16.8</v>
      </c>
      <c r="AA16" s="626"/>
      <c r="AB16" s="626"/>
      <c r="AC16" s="626"/>
      <c r="AD16" s="627">
        <v>26026037</v>
      </c>
      <c r="AE16" s="627"/>
      <c r="AF16" s="627"/>
      <c r="AG16" s="627"/>
      <c r="AH16" s="627"/>
      <c r="AI16" s="627"/>
      <c r="AJ16" s="627"/>
      <c r="AK16" s="627"/>
      <c r="AL16" s="628">
        <v>30</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66896</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5759</v>
      </c>
      <c r="DR16" s="624"/>
      <c r="DS16" s="624"/>
      <c r="DT16" s="624"/>
      <c r="DU16" s="624"/>
      <c r="DV16" s="624"/>
      <c r="DW16" s="624"/>
      <c r="DX16" s="624"/>
      <c r="DY16" s="624"/>
      <c r="DZ16" s="624"/>
      <c r="EA16" s="624"/>
      <c r="EB16" s="624"/>
      <c r="EC16" s="633"/>
    </row>
    <row r="17" spans="2:133" ht="11.25" customHeight="1">
      <c r="B17" s="620" t="s">
        <v>241</v>
      </c>
      <c r="C17" s="621"/>
      <c r="D17" s="621"/>
      <c r="E17" s="621"/>
      <c r="F17" s="621"/>
      <c r="G17" s="621"/>
      <c r="H17" s="621"/>
      <c r="I17" s="621"/>
      <c r="J17" s="621"/>
      <c r="K17" s="621"/>
      <c r="L17" s="621"/>
      <c r="M17" s="621"/>
      <c r="N17" s="621"/>
      <c r="O17" s="621"/>
      <c r="P17" s="621"/>
      <c r="Q17" s="622"/>
      <c r="R17" s="623">
        <v>26026037</v>
      </c>
      <c r="S17" s="624"/>
      <c r="T17" s="624"/>
      <c r="U17" s="624"/>
      <c r="V17" s="624"/>
      <c r="W17" s="624"/>
      <c r="X17" s="624"/>
      <c r="Y17" s="625"/>
      <c r="Z17" s="626">
        <v>15.9</v>
      </c>
      <c r="AA17" s="626"/>
      <c r="AB17" s="626"/>
      <c r="AC17" s="626"/>
      <c r="AD17" s="627">
        <v>26026037</v>
      </c>
      <c r="AE17" s="627"/>
      <c r="AF17" s="627"/>
      <c r="AG17" s="627"/>
      <c r="AH17" s="627"/>
      <c r="AI17" s="627"/>
      <c r="AJ17" s="627"/>
      <c r="AK17" s="627"/>
      <c r="AL17" s="628">
        <v>30</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21858953</v>
      </c>
      <c r="CS17" s="624"/>
      <c r="CT17" s="624"/>
      <c r="CU17" s="624"/>
      <c r="CV17" s="624"/>
      <c r="CW17" s="624"/>
      <c r="CX17" s="624"/>
      <c r="CY17" s="625"/>
      <c r="CZ17" s="626">
        <v>13.7</v>
      </c>
      <c r="DA17" s="626"/>
      <c r="DB17" s="626"/>
      <c r="DC17" s="626"/>
      <c r="DD17" s="632" t="s">
        <v>108</v>
      </c>
      <c r="DE17" s="624"/>
      <c r="DF17" s="624"/>
      <c r="DG17" s="624"/>
      <c r="DH17" s="624"/>
      <c r="DI17" s="624"/>
      <c r="DJ17" s="624"/>
      <c r="DK17" s="624"/>
      <c r="DL17" s="624"/>
      <c r="DM17" s="624"/>
      <c r="DN17" s="624"/>
      <c r="DO17" s="624"/>
      <c r="DP17" s="625"/>
      <c r="DQ17" s="632">
        <v>21143427</v>
      </c>
      <c r="DR17" s="624"/>
      <c r="DS17" s="624"/>
      <c r="DT17" s="624"/>
      <c r="DU17" s="624"/>
      <c r="DV17" s="624"/>
      <c r="DW17" s="624"/>
      <c r="DX17" s="624"/>
      <c r="DY17" s="624"/>
      <c r="DZ17" s="624"/>
      <c r="EA17" s="624"/>
      <c r="EB17" s="624"/>
      <c r="EC17" s="633"/>
    </row>
    <row r="18" spans="2:133" ht="11.25" customHeight="1">
      <c r="B18" s="620" t="s">
        <v>244</v>
      </c>
      <c r="C18" s="621"/>
      <c r="D18" s="621"/>
      <c r="E18" s="621"/>
      <c r="F18" s="621"/>
      <c r="G18" s="621"/>
      <c r="H18" s="621"/>
      <c r="I18" s="621"/>
      <c r="J18" s="621"/>
      <c r="K18" s="621"/>
      <c r="L18" s="621"/>
      <c r="M18" s="621"/>
      <c r="N18" s="621"/>
      <c r="O18" s="621"/>
      <c r="P18" s="621"/>
      <c r="Q18" s="622"/>
      <c r="R18" s="623">
        <v>1560430</v>
      </c>
      <c r="S18" s="624"/>
      <c r="T18" s="624"/>
      <c r="U18" s="624"/>
      <c r="V18" s="624"/>
      <c r="W18" s="624"/>
      <c r="X18" s="624"/>
      <c r="Y18" s="625"/>
      <c r="Z18" s="626">
        <v>1</v>
      </c>
      <c r="AA18" s="626"/>
      <c r="AB18" s="626"/>
      <c r="AC18" s="626"/>
      <c r="AD18" s="627" t="s">
        <v>108</v>
      </c>
      <c r="AE18" s="627"/>
      <c r="AF18" s="627"/>
      <c r="AG18" s="627"/>
      <c r="AH18" s="627"/>
      <c r="AI18" s="627"/>
      <c r="AJ18" s="627"/>
      <c r="AK18" s="627"/>
      <c r="AL18" s="628" t="s">
        <v>108</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247</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v>3964415</v>
      </c>
      <c r="BH19" s="624"/>
      <c r="BI19" s="624"/>
      <c r="BJ19" s="624"/>
      <c r="BK19" s="624"/>
      <c r="BL19" s="624"/>
      <c r="BM19" s="624"/>
      <c r="BN19" s="625"/>
      <c r="BO19" s="626">
        <v>7.6</v>
      </c>
      <c r="BP19" s="626"/>
      <c r="BQ19" s="626"/>
      <c r="BR19" s="626"/>
      <c r="BS19" s="632" t="s">
        <v>108</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250</v>
      </c>
      <c r="C20" s="621"/>
      <c r="D20" s="621"/>
      <c r="E20" s="621"/>
      <c r="F20" s="621"/>
      <c r="G20" s="621"/>
      <c r="H20" s="621"/>
      <c r="I20" s="621"/>
      <c r="J20" s="621"/>
      <c r="K20" s="621"/>
      <c r="L20" s="621"/>
      <c r="M20" s="621"/>
      <c r="N20" s="621"/>
      <c r="O20" s="621"/>
      <c r="P20" s="621"/>
      <c r="Q20" s="622"/>
      <c r="R20" s="623">
        <v>90356981</v>
      </c>
      <c r="S20" s="624"/>
      <c r="T20" s="624"/>
      <c r="U20" s="624"/>
      <c r="V20" s="624"/>
      <c r="W20" s="624"/>
      <c r="X20" s="624"/>
      <c r="Y20" s="625"/>
      <c r="Z20" s="626">
        <v>55.2</v>
      </c>
      <c r="AA20" s="626"/>
      <c r="AB20" s="626"/>
      <c r="AC20" s="626"/>
      <c r="AD20" s="627">
        <v>86345624</v>
      </c>
      <c r="AE20" s="627"/>
      <c r="AF20" s="627"/>
      <c r="AG20" s="627"/>
      <c r="AH20" s="627"/>
      <c r="AI20" s="627"/>
      <c r="AJ20" s="627"/>
      <c r="AK20" s="627"/>
      <c r="AL20" s="628">
        <v>99.7</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v>3964415</v>
      </c>
      <c r="BH20" s="624"/>
      <c r="BI20" s="624"/>
      <c r="BJ20" s="624"/>
      <c r="BK20" s="624"/>
      <c r="BL20" s="624"/>
      <c r="BM20" s="624"/>
      <c r="BN20" s="625"/>
      <c r="BO20" s="626">
        <v>7.6</v>
      </c>
      <c r="BP20" s="626"/>
      <c r="BQ20" s="626"/>
      <c r="BR20" s="626"/>
      <c r="BS20" s="632" t="s">
        <v>108</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159980507</v>
      </c>
      <c r="CS20" s="624"/>
      <c r="CT20" s="624"/>
      <c r="CU20" s="624"/>
      <c r="CV20" s="624"/>
      <c r="CW20" s="624"/>
      <c r="CX20" s="624"/>
      <c r="CY20" s="625"/>
      <c r="CZ20" s="626">
        <v>100</v>
      </c>
      <c r="DA20" s="626"/>
      <c r="DB20" s="626"/>
      <c r="DC20" s="626"/>
      <c r="DD20" s="632">
        <v>15891785</v>
      </c>
      <c r="DE20" s="624"/>
      <c r="DF20" s="624"/>
      <c r="DG20" s="624"/>
      <c r="DH20" s="624"/>
      <c r="DI20" s="624"/>
      <c r="DJ20" s="624"/>
      <c r="DK20" s="624"/>
      <c r="DL20" s="624"/>
      <c r="DM20" s="624"/>
      <c r="DN20" s="624"/>
      <c r="DO20" s="624"/>
      <c r="DP20" s="625"/>
      <c r="DQ20" s="632">
        <v>99144390</v>
      </c>
      <c r="DR20" s="624"/>
      <c r="DS20" s="624"/>
      <c r="DT20" s="624"/>
      <c r="DU20" s="624"/>
      <c r="DV20" s="624"/>
      <c r="DW20" s="624"/>
      <c r="DX20" s="624"/>
      <c r="DY20" s="624"/>
      <c r="DZ20" s="624"/>
      <c r="EA20" s="624"/>
      <c r="EB20" s="624"/>
      <c r="EC20" s="633"/>
    </row>
    <row r="21" spans="2:133" ht="11.25" customHeight="1">
      <c r="B21" s="620" t="s">
        <v>253</v>
      </c>
      <c r="C21" s="621"/>
      <c r="D21" s="621"/>
      <c r="E21" s="621"/>
      <c r="F21" s="621"/>
      <c r="G21" s="621"/>
      <c r="H21" s="621"/>
      <c r="I21" s="621"/>
      <c r="J21" s="621"/>
      <c r="K21" s="621"/>
      <c r="L21" s="621"/>
      <c r="M21" s="621"/>
      <c r="N21" s="621"/>
      <c r="O21" s="621"/>
      <c r="P21" s="621"/>
      <c r="Q21" s="622"/>
      <c r="R21" s="623">
        <v>115604</v>
      </c>
      <c r="S21" s="624"/>
      <c r="T21" s="624"/>
      <c r="U21" s="624"/>
      <c r="V21" s="624"/>
      <c r="W21" s="624"/>
      <c r="X21" s="624"/>
      <c r="Y21" s="625"/>
      <c r="Z21" s="626">
        <v>0.1</v>
      </c>
      <c r="AA21" s="626"/>
      <c r="AB21" s="626"/>
      <c r="AC21" s="626"/>
      <c r="AD21" s="627">
        <v>115604</v>
      </c>
      <c r="AE21" s="627"/>
      <c r="AF21" s="627"/>
      <c r="AG21" s="627"/>
      <c r="AH21" s="627"/>
      <c r="AI21" s="627"/>
      <c r="AJ21" s="627"/>
      <c r="AK21" s="627"/>
      <c r="AL21" s="628">
        <v>0.1</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v>51499</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255</v>
      </c>
      <c r="C22" s="621"/>
      <c r="D22" s="621"/>
      <c r="E22" s="621"/>
      <c r="F22" s="621"/>
      <c r="G22" s="621"/>
      <c r="H22" s="621"/>
      <c r="I22" s="621"/>
      <c r="J22" s="621"/>
      <c r="K22" s="621"/>
      <c r="L22" s="621"/>
      <c r="M22" s="621"/>
      <c r="N22" s="621"/>
      <c r="O22" s="621"/>
      <c r="P22" s="621"/>
      <c r="Q22" s="622"/>
      <c r="R22" s="623">
        <v>2696351</v>
      </c>
      <c r="S22" s="624"/>
      <c r="T22" s="624"/>
      <c r="U22" s="624"/>
      <c r="V22" s="624"/>
      <c r="W22" s="624"/>
      <c r="X22" s="624"/>
      <c r="Y22" s="625"/>
      <c r="Z22" s="626">
        <v>1.6</v>
      </c>
      <c r="AA22" s="626"/>
      <c r="AB22" s="626"/>
      <c r="AC22" s="626"/>
      <c r="AD22" s="627" t="s">
        <v>108</v>
      </c>
      <c r="AE22" s="627"/>
      <c r="AF22" s="627"/>
      <c r="AG22" s="627"/>
      <c r="AH22" s="627"/>
      <c r="AI22" s="627"/>
      <c r="AJ22" s="627"/>
      <c r="AK22" s="627"/>
      <c r="AL22" s="628" t="s">
        <v>108</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v>1461989</v>
      </c>
      <c r="BH22" s="624"/>
      <c r="BI22" s="624"/>
      <c r="BJ22" s="624"/>
      <c r="BK22" s="624"/>
      <c r="BL22" s="624"/>
      <c r="BM22" s="624"/>
      <c r="BN22" s="625"/>
      <c r="BO22" s="626">
        <v>2.8</v>
      </c>
      <c r="BP22" s="626"/>
      <c r="BQ22" s="626"/>
      <c r="BR22" s="626"/>
      <c r="BS22" s="632" t="s">
        <v>108</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258</v>
      </c>
      <c r="C23" s="621"/>
      <c r="D23" s="621"/>
      <c r="E23" s="621"/>
      <c r="F23" s="621"/>
      <c r="G23" s="621"/>
      <c r="H23" s="621"/>
      <c r="I23" s="621"/>
      <c r="J23" s="621"/>
      <c r="K23" s="621"/>
      <c r="L23" s="621"/>
      <c r="M23" s="621"/>
      <c r="N23" s="621"/>
      <c r="O23" s="621"/>
      <c r="P23" s="621"/>
      <c r="Q23" s="622"/>
      <c r="R23" s="623">
        <v>2267413</v>
      </c>
      <c r="S23" s="624"/>
      <c r="T23" s="624"/>
      <c r="U23" s="624"/>
      <c r="V23" s="624"/>
      <c r="W23" s="624"/>
      <c r="X23" s="624"/>
      <c r="Y23" s="625"/>
      <c r="Z23" s="626">
        <v>1.4</v>
      </c>
      <c r="AA23" s="626"/>
      <c r="AB23" s="626"/>
      <c r="AC23" s="626"/>
      <c r="AD23" s="627">
        <v>120570</v>
      </c>
      <c r="AE23" s="627"/>
      <c r="AF23" s="627"/>
      <c r="AG23" s="627"/>
      <c r="AH23" s="627"/>
      <c r="AI23" s="627"/>
      <c r="AJ23" s="627"/>
      <c r="AK23" s="627"/>
      <c r="AL23" s="628">
        <v>0.1</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v>2450927</v>
      </c>
      <c r="BH23" s="624"/>
      <c r="BI23" s="624"/>
      <c r="BJ23" s="624"/>
      <c r="BK23" s="624"/>
      <c r="BL23" s="624"/>
      <c r="BM23" s="624"/>
      <c r="BN23" s="625"/>
      <c r="BO23" s="626">
        <v>4.7</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6" t="s">
        <v>263</v>
      </c>
      <c r="DM23" s="647"/>
      <c r="DN23" s="647"/>
      <c r="DO23" s="647"/>
      <c r="DP23" s="647"/>
      <c r="DQ23" s="647"/>
      <c r="DR23" s="647"/>
      <c r="DS23" s="647"/>
      <c r="DT23" s="647"/>
      <c r="DU23" s="647"/>
      <c r="DV23" s="648"/>
      <c r="DW23" s="605" t="s">
        <v>264</v>
      </c>
      <c r="DX23" s="606"/>
      <c r="DY23" s="606"/>
      <c r="DZ23" s="606"/>
      <c r="EA23" s="606"/>
      <c r="EB23" s="606"/>
      <c r="EC23" s="607"/>
    </row>
    <row r="24" spans="2:133" ht="11.25" customHeight="1">
      <c r="B24" s="620" t="s">
        <v>265</v>
      </c>
      <c r="C24" s="621"/>
      <c r="D24" s="621"/>
      <c r="E24" s="621"/>
      <c r="F24" s="621"/>
      <c r="G24" s="621"/>
      <c r="H24" s="621"/>
      <c r="I24" s="621"/>
      <c r="J24" s="621"/>
      <c r="K24" s="621"/>
      <c r="L24" s="621"/>
      <c r="M24" s="621"/>
      <c r="N24" s="621"/>
      <c r="O24" s="621"/>
      <c r="P24" s="621"/>
      <c r="Q24" s="622"/>
      <c r="R24" s="623">
        <v>1127944</v>
      </c>
      <c r="S24" s="624"/>
      <c r="T24" s="624"/>
      <c r="U24" s="624"/>
      <c r="V24" s="624"/>
      <c r="W24" s="624"/>
      <c r="X24" s="624"/>
      <c r="Y24" s="625"/>
      <c r="Z24" s="626">
        <v>0.7</v>
      </c>
      <c r="AA24" s="626"/>
      <c r="AB24" s="626"/>
      <c r="AC24" s="626"/>
      <c r="AD24" s="627" t="s">
        <v>108</v>
      </c>
      <c r="AE24" s="627"/>
      <c r="AF24" s="627"/>
      <c r="AG24" s="627"/>
      <c r="AH24" s="627"/>
      <c r="AI24" s="627"/>
      <c r="AJ24" s="627"/>
      <c r="AK24" s="627"/>
      <c r="AL24" s="628" t="s">
        <v>108</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93615860</v>
      </c>
      <c r="CS24" s="613"/>
      <c r="CT24" s="613"/>
      <c r="CU24" s="613"/>
      <c r="CV24" s="613"/>
      <c r="CW24" s="613"/>
      <c r="CX24" s="613"/>
      <c r="CY24" s="614"/>
      <c r="CZ24" s="650">
        <v>58.5</v>
      </c>
      <c r="DA24" s="651"/>
      <c r="DB24" s="651"/>
      <c r="DC24" s="652"/>
      <c r="DD24" s="649">
        <v>55449943</v>
      </c>
      <c r="DE24" s="613"/>
      <c r="DF24" s="613"/>
      <c r="DG24" s="613"/>
      <c r="DH24" s="613"/>
      <c r="DI24" s="613"/>
      <c r="DJ24" s="613"/>
      <c r="DK24" s="614"/>
      <c r="DL24" s="649">
        <v>54930082</v>
      </c>
      <c r="DM24" s="613"/>
      <c r="DN24" s="613"/>
      <c r="DO24" s="613"/>
      <c r="DP24" s="613"/>
      <c r="DQ24" s="613"/>
      <c r="DR24" s="613"/>
      <c r="DS24" s="613"/>
      <c r="DT24" s="613"/>
      <c r="DU24" s="613"/>
      <c r="DV24" s="614"/>
      <c r="DW24" s="617">
        <v>59</v>
      </c>
      <c r="DX24" s="618"/>
      <c r="DY24" s="618"/>
      <c r="DZ24" s="618"/>
      <c r="EA24" s="618"/>
      <c r="EB24" s="618"/>
      <c r="EC24" s="619"/>
    </row>
    <row r="25" spans="2:133" ht="11.25" customHeight="1">
      <c r="B25" s="620" t="s">
        <v>268</v>
      </c>
      <c r="C25" s="621"/>
      <c r="D25" s="621"/>
      <c r="E25" s="621"/>
      <c r="F25" s="621"/>
      <c r="G25" s="621"/>
      <c r="H25" s="621"/>
      <c r="I25" s="621"/>
      <c r="J25" s="621"/>
      <c r="K25" s="621"/>
      <c r="L25" s="621"/>
      <c r="M25" s="621"/>
      <c r="N25" s="621"/>
      <c r="O25" s="621"/>
      <c r="P25" s="621"/>
      <c r="Q25" s="622"/>
      <c r="R25" s="623">
        <v>31982705</v>
      </c>
      <c r="S25" s="624"/>
      <c r="T25" s="624"/>
      <c r="U25" s="624"/>
      <c r="V25" s="624"/>
      <c r="W25" s="624"/>
      <c r="X25" s="624"/>
      <c r="Y25" s="625"/>
      <c r="Z25" s="626">
        <v>19.5</v>
      </c>
      <c r="AA25" s="626"/>
      <c r="AB25" s="626"/>
      <c r="AC25" s="626"/>
      <c r="AD25" s="627" t="s">
        <v>108</v>
      </c>
      <c r="AE25" s="627"/>
      <c r="AF25" s="627"/>
      <c r="AG25" s="627"/>
      <c r="AH25" s="627"/>
      <c r="AI25" s="627"/>
      <c r="AJ25" s="627"/>
      <c r="AK25" s="627"/>
      <c r="AL25" s="628" t="s">
        <v>108</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21429673</v>
      </c>
      <c r="CS25" s="655"/>
      <c r="CT25" s="655"/>
      <c r="CU25" s="655"/>
      <c r="CV25" s="655"/>
      <c r="CW25" s="655"/>
      <c r="CX25" s="655"/>
      <c r="CY25" s="656"/>
      <c r="CZ25" s="657">
        <v>13.4</v>
      </c>
      <c r="DA25" s="658"/>
      <c r="DB25" s="658"/>
      <c r="DC25" s="659"/>
      <c r="DD25" s="632">
        <v>19448586</v>
      </c>
      <c r="DE25" s="655"/>
      <c r="DF25" s="655"/>
      <c r="DG25" s="655"/>
      <c r="DH25" s="655"/>
      <c r="DI25" s="655"/>
      <c r="DJ25" s="655"/>
      <c r="DK25" s="656"/>
      <c r="DL25" s="632">
        <v>18939984</v>
      </c>
      <c r="DM25" s="655"/>
      <c r="DN25" s="655"/>
      <c r="DO25" s="655"/>
      <c r="DP25" s="655"/>
      <c r="DQ25" s="655"/>
      <c r="DR25" s="655"/>
      <c r="DS25" s="655"/>
      <c r="DT25" s="655"/>
      <c r="DU25" s="655"/>
      <c r="DV25" s="656"/>
      <c r="DW25" s="628">
        <v>20.3</v>
      </c>
      <c r="DX25" s="653"/>
      <c r="DY25" s="653"/>
      <c r="DZ25" s="653"/>
      <c r="EA25" s="653"/>
      <c r="EB25" s="653"/>
      <c r="EC25" s="654"/>
    </row>
    <row r="26" spans="2:133" ht="11.25" customHeight="1">
      <c r="B26" s="660" t="s">
        <v>271</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13442489</v>
      </c>
      <c r="CS26" s="624"/>
      <c r="CT26" s="624"/>
      <c r="CU26" s="624"/>
      <c r="CV26" s="624"/>
      <c r="CW26" s="624"/>
      <c r="CX26" s="624"/>
      <c r="CY26" s="625"/>
      <c r="CZ26" s="657">
        <v>8.4</v>
      </c>
      <c r="DA26" s="658"/>
      <c r="DB26" s="658"/>
      <c r="DC26" s="659"/>
      <c r="DD26" s="632">
        <v>11953234</v>
      </c>
      <c r="DE26" s="624"/>
      <c r="DF26" s="624"/>
      <c r="DG26" s="624"/>
      <c r="DH26" s="624"/>
      <c r="DI26" s="624"/>
      <c r="DJ26" s="624"/>
      <c r="DK26" s="625"/>
      <c r="DL26" s="632" t="s">
        <v>274</v>
      </c>
      <c r="DM26" s="624"/>
      <c r="DN26" s="624"/>
      <c r="DO26" s="624"/>
      <c r="DP26" s="624"/>
      <c r="DQ26" s="624"/>
      <c r="DR26" s="624"/>
      <c r="DS26" s="624"/>
      <c r="DT26" s="624"/>
      <c r="DU26" s="624"/>
      <c r="DV26" s="625"/>
      <c r="DW26" s="628" t="s">
        <v>274</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12371434</v>
      </c>
      <c r="S27" s="624"/>
      <c r="T27" s="624"/>
      <c r="U27" s="624"/>
      <c r="V27" s="624"/>
      <c r="W27" s="624"/>
      <c r="X27" s="624"/>
      <c r="Y27" s="625"/>
      <c r="Z27" s="626">
        <v>7.6</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52119099</v>
      </c>
      <c r="BH27" s="624"/>
      <c r="BI27" s="624"/>
      <c r="BJ27" s="624"/>
      <c r="BK27" s="624"/>
      <c r="BL27" s="624"/>
      <c r="BM27" s="624"/>
      <c r="BN27" s="625"/>
      <c r="BO27" s="626">
        <v>100</v>
      </c>
      <c r="BP27" s="626"/>
      <c r="BQ27" s="626"/>
      <c r="BR27" s="626"/>
      <c r="BS27" s="632">
        <v>581610</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50339148</v>
      </c>
      <c r="CS27" s="655"/>
      <c r="CT27" s="655"/>
      <c r="CU27" s="655"/>
      <c r="CV27" s="655"/>
      <c r="CW27" s="655"/>
      <c r="CX27" s="655"/>
      <c r="CY27" s="656"/>
      <c r="CZ27" s="657">
        <v>31.5</v>
      </c>
      <c r="DA27" s="658"/>
      <c r="DB27" s="658"/>
      <c r="DC27" s="659"/>
      <c r="DD27" s="632">
        <v>14869844</v>
      </c>
      <c r="DE27" s="655"/>
      <c r="DF27" s="655"/>
      <c r="DG27" s="655"/>
      <c r="DH27" s="655"/>
      <c r="DI27" s="655"/>
      <c r="DJ27" s="655"/>
      <c r="DK27" s="656"/>
      <c r="DL27" s="632">
        <v>14858585</v>
      </c>
      <c r="DM27" s="655"/>
      <c r="DN27" s="655"/>
      <c r="DO27" s="655"/>
      <c r="DP27" s="655"/>
      <c r="DQ27" s="655"/>
      <c r="DR27" s="655"/>
      <c r="DS27" s="655"/>
      <c r="DT27" s="655"/>
      <c r="DU27" s="655"/>
      <c r="DV27" s="656"/>
      <c r="DW27" s="628">
        <v>16</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524527</v>
      </c>
      <c r="S28" s="624"/>
      <c r="T28" s="624"/>
      <c r="U28" s="624"/>
      <c r="V28" s="624"/>
      <c r="W28" s="624"/>
      <c r="X28" s="624"/>
      <c r="Y28" s="625"/>
      <c r="Z28" s="626">
        <v>0.3</v>
      </c>
      <c r="AA28" s="626"/>
      <c r="AB28" s="626"/>
      <c r="AC28" s="626"/>
      <c r="AD28" s="627">
        <v>29803</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21847039</v>
      </c>
      <c r="CS28" s="624"/>
      <c r="CT28" s="624"/>
      <c r="CU28" s="624"/>
      <c r="CV28" s="624"/>
      <c r="CW28" s="624"/>
      <c r="CX28" s="624"/>
      <c r="CY28" s="625"/>
      <c r="CZ28" s="657">
        <v>13.7</v>
      </c>
      <c r="DA28" s="658"/>
      <c r="DB28" s="658"/>
      <c r="DC28" s="659"/>
      <c r="DD28" s="632">
        <v>21131513</v>
      </c>
      <c r="DE28" s="624"/>
      <c r="DF28" s="624"/>
      <c r="DG28" s="624"/>
      <c r="DH28" s="624"/>
      <c r="DI28" s="624"/>
      <c r="DJ28" s="624"/>
      <c r="DK28" s="625"/>
      <c r="DL28" s="632">
        <v>21131513</v>
      </c>
      <c r="DM28" s="624"/>
      <c r="DN28" s="624"/>
      <c r="DO28" s="624"/>
      <c r="DP28" s="624"/>
      <c r="DQ28" s="624"/>
      <c r="DR28" s="624"/>
      <c r="DS28" s="624"/>
      <c r="DT28" s="624"/>
      <c r="DU28" s="624"/>
      <c r="DV28" s="625"/>
      <c r="DW28" s="628">
        <v>22.7</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131487</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21847039</v>
      </c>
      <c r="CS29" s="655"/>
      <c r="CT29" s="655"/>
      <c r="CU29" s="655"/>
      <c r="CV29" s="655"/>
      <c r="CW29" s="655"/>
      <c r="CX29" s="655"/>
      <c r="CY29" s="656"/>
      <c r="CZ29" s="657">
        <v>13.7</v>
      </c>
      <c r="DA29" s="658"/>
      <c r="DB29" s="658"/>
      <c r="DC29" s="659"/>
      <c r="DD29" s="632">
        <v>21131513</v>
      </c>
      <c r="DE29" s="655"/>
      <c r="DF29" s="655"/>
      <c r="DG29" s="655"/>
      <c r="DH29" s="655"/>
      <c r="DI29" s="655"/>
      <c r="DJ29" s="655"/>
      <c r="DK29" s="656"/>
      <c r="DL29" s="632">
        <v>21131513</v>
      </c>
      <c r="DM29" s="655"/>
      <c r="DN29" s="655"/>
      <c r="DO29" s="655"/>
      <c r="DP29" s="655"/>
      <c r="DQ29" s="655"/>
      <c r="DR29" s="655"/>
      <c r="DS29" s="655"/>
      <c r="DT29" s="655"/>
      <c r="DU29" s="655"/>
      <c r="DV29" s="656"/>
      <c r="DW29" s="628">
        <v>22.7</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2522373</v>
      </c>
      <c r="S30" s="624"/>
      <c r="T30" s="624"/>
      <c r="U30" s="624"/>
      <c r="V30" s="624"/>
      <c r="W30" s="624"/>
      <c r="X30" s="624"/>
      <c r="Y30" s="625"/>
      <c r="Z30" s="626">
        <v>1.5</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99.1</v>
      </c>
      <c r="BH30" s="682"/>
      <c r="BI30" s="682"/>
      <c r="BJ30" s="682"/>
      <c r="BK30" s="682"/>
      <c r="BL30" s="682"/>
      <c r="BM30" s="618">
        <v>95.5</v>
      </c>
      <c r="BN30" s="682"/>
      <c r="BO30" s="682"/>
      <c r="BP30" s="682"/>
      <c r="BQ30" s="683"/>
      <c r="BR30" s="681">
        <v>98.7</v>
      </c>
      <c r="BS30" s="682"/>
      <c r="BT30" s="682"/>
      <c r="BU30" s="682"/>
      <c r="BV30" s="682"/>
      <c r="BW30" s="682"/>
      <c r="BX30" s="618">
        <v>94.5</v>
      </c>
      <c r="BY30" s="682"/>
      <c r="BZ30" s="682"/>
      <c r="CA30" s="682"/>
      <c r="CB30" s="683"/>
      <c r="CD30" s="686"/>
      <c r="CE30" s="687"/>
      <c r="CF30" s="637" t="s">
        <v>288</v>
      </c>
      <c r="CG30" s="638"/>
      <c r="CH30" s="638"/>
      <c r="CI30" s="638"/>
      <c r="CJ30" s="638"/>
      <c r="CK30" s="638"/>
      <c r="CL30" s="638"/>
      <c r="CM30" s="638"/>
      <c r="CN30" s="638"/>
      <c r="CO30" s="638"/>
      <c r="CP30" s="638"/>
      <c r="CQ30" s="639"/>
      <c r="CR30" s="623">
        <v>19856553</v>
      </c>
      <c r="CS30" s="624"/>
      <c r="CT30" s="624"/>
      <c r="CU30" s="624"/>
      <c r="CV30" s="624"/>
      <c r="CW30" s="624"/>
      <c r="CX30" s="624"/>
      <c r="CY30" s="625"/>
      <c r="CZ30" s="657">
        <v>12.4</v>
      </c>
      <c r="DA30" s="658"/>
      <c r="DB30" s="658"/>
      <c r="DC30" s="659"/>
      <c r="DD30" s="632">
        <v>19233429</v>
      </c>
      <c r="DE30" s="624"/>
      <c r="DF30" s="624"/>
      <c r="DG30" s="624"/>
      <c r="DH30" s="624"/>
      <c r="DI30" s="624"/>
      <c r="DJ30" s="624"/>
      <c r="DK30" s="625"/>
      <c r="DL30" s="632">
        <v>19233429</v>
      </c>
      <c r="DM30" s="624"/>
      <c r="DN30" s="624"/>
      <c r="DO30" s="624"/>
      <c r="DP30" s="624"/>
      <c r="DQ30" s="624"/>
      <c r="DR30" s="624"/>
      <c r="DS30" s="624"/>
      <c r="DT30" s="624"/>
      <c r="DU30" s="624"/>
      <c r="DV30" s="625"/>
      <c r="DW30" s="628">
        <v>20.7</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1928020</v>
      </c>
      <c r="S31" s="624"/>
      <c r="T31" s="624"/>
      <c r="U31" s="624"/>
      <c r="V31" s="624"/>
      <c r="W31" s="624"/>
      <c r="X31" s="624"/>
      <c r="Y31" s="625"/>
      <c r="Z31" s="626">
        <v>1.2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99.1</v>
      </c>
      <c r="BH31" s="655"/>
      <c r="BI31" s="655"/>
      <c r="BJ31" s="655"/>
      <c r="BK31" s="655"/>
      <c r="BL31" s="655"/>
      <c r="BM31" s="629">
        <v>95.8</v>
      </c>
      <c r="BN31" s="679"/>
      <c r="BO31" s="679"/>
      <c r="BP31" s="679"/>
      <c r="BQ31" s="680"/>
      <c r="BR31" s="678">
        <v>98.7</v>
      </c>
      <c r="BS31" s="655"/>
      <c r="BT31" s="655"/>
      <c r="BU31" s="655"/>
      <c r="BV31" s="655"/>
      <c r="BW31" s="655"/>
      <c r="BX31" s="629">
        <v>94.8</v>
      </c>
      <c r="BY31" s="679"/>
      <c r="BZ31" s="679"/>
      <c r="CA31" s="679"/>
      <c r="CB31" s="680"/>
      <c r="CD31" s="686"/>
      <c r="CE31" s="687"/>
      <c r="CF31" s="637" t="s">
        <v>292</v>
      </c>
      <c r="CG31" s="638"/>
      <c r="CH31" s="638"/>
      <c r="CI31" s="638"/>
      <c r="CJ31" s="638"/>
      <c r="CK31" s="638"/>
      <c r="CL31" s="638"/>
      <c r="CM31" s="638"/>
      <c r="CN31" s="638"/>
      <c r="CO31" s="638"/>
      <c r="CP31" s="638"/>
      <c r="CQ31" s="639"/>
      <c r="CR31" s="623">
        <v>1990486</v>
      </c>
      <c r="CS31" s="655"/>
      <c r="CT31" s="655"/>
      <c r="CU31" s="655"/>
      <c r="CV31" s="655"/>
      <c r="CW31" s="655"/>
      <c r="CX31" s="655"/>
      <c r="CY31" s="656"/>
      <c r="CZ31" s="657">
        <v>1.2</v>
      </c>
      <c r="DA31" s="658"/>
      <c r="DB31" s="658"/>
      <c r="DC31" s="659"/>
      <c r="DD31" s="632">
        <v>1898084</v>
      </c>
      <c r="DE31" s="655"/>
      <c r="DF31" s="655"/>
      <c r="DG31" s="655"/>
      <c r="DH31" s="655"/>
      <c r="DI31" s="655"/>
      <c r="DJ31" s="655"/>
      <c r="DK31" s="656"/>
      <c r="DL31" s="632">
        <v>1898084</v>
      </c>
      <c r="DM31" s="655"/>
      <c r="DN31" s="655"/>
      <c r="DO31" s="655"/>
      <c r="DP31" s="655"/>
      <c r="DQ31" s="655"/>
      <c r="DR31" s="655"/>
      <c r="DS31" s="655"/>
      <c r="DT31" s="655"/>
      <c r="DU31" s="655"/>
      <c r="DV31" s="656"/>
      <c r="DW31" s="628">
        <v>2</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3281548</v>
      </c>
      <c r="S32" s="624"/>
      <c r="T32" s="624"/>
      <c r="U32" s="624"/>
      <c r="V32" s="624"/>
      <c r="W32" s="624"/>
      <c r="X32" s="624"/>
      <c r="Y32" s="625"/>
      <c r="Z32" s="626">
        <v>2</v>
      </c>
      <c r="AA32" s="626"/>
      <c r="AB32" s="626"/>
      <c r="AC32" s="626"/>
      <c r="AD32" s="627">
        <v>9923</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98.9</v>
      </c>
      <c r="BH32" s="691"/>
      <c r="BI32" s="691"/>
      <c r="BJ32" s="691"/>
      <c r="BK32" s="691"/>
      <c r="BL32" s="691"/>
      <c r="BM32" s="692">
        <v>94.7</v>
      </c>
      <c r="BN32" s="691"/>
      <c r="BO32" s="691"/>
      <c r="BP32" s="691"/>
      <c r="BQ32" s="693"/>
      <c r="BR32" s="690">
        <v>98.5</v>
      </c>
      <c r="BS32" s="691"/>
      <c r="BT32" s="691"/>
      <c r="BU32" s="691"/>
      <c r="BV32" s="691"/>
      <c r="BW32" s="691"/>
      <c r="BX32" s="692">
        <v>93.6</v>
      </c>
      <c r="BY32" s="691"/>
      <c r="BZ32" s="691"/>
      <c r="CA32" s="691"/>
      <c r="CB32" s="693"/>
      <c r="CD32" s="688"/>
      <c r="CE32" s="689"/>
      <c r="CF32" s="637" t="s">
        <v>295</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14456449</v>
      </c>
      <c r="S33" s="624"/>
      <c r="T33" s="624"/>
      <c r="U33" s="624"/>
      <c r="V33" s="624"/>
      <c r="W33" s="624"/>
      <c r="X33" s="624"/>
      <c r="Y33" s="625"/>
      <c r="Z33" s="626">
        <v>8.8000000000000007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50405966</v>
      </c>
      <c r="CS33" s="655"/>
      <c r="CT33" s="655"/>
      <c r="CU33" s="655"/>
      <c r="CV33" s="655"/>
      <c r="CW33" s="655"/>
      <c r="CX33" s="655"/>
      <c r="CY33" s="656"/>
      <c r="CZ33" s="657">
        <v>31.5</v>
      </c>
      <c r="DA33" s="658"/>
      <c r="DB33" s="658"/>
      <c r="DC33" s="659"/>
      <c r="DD33" s="632">
        <v>40505246</v>
      </c>
      <c r="DE33" s="655"/>
      <c r="DF33" s="655"/>
      <c r="DG33" s="655"/>
      <c r="DH33" s="655"/>
      <c r="DI33" s="655"/>
      <c r="DJ33" s="655"/>
      <c r="DK33" s="656"/>
      <c r="DL33" s="632">
        <v>29660875</v>
      </c>
      <c r="DM33" s="655"/>
      <c r="DN33" s="655"/>
      <c r="DO33" s="655"/>
      <c r="DP33" s="655"/>
      <c r="DQ33" s="655"/>
      <c r="DR33" s="655"/>
      <c r="DS33" s="655"/>
      <c r="DT33" s="655"/>
      <c r="DU33" s="655"/>
      <c r="DV33" s="656"/>
      <c r="DW33" s="628">
        <v>31.8</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19751180</v>
      </c>
      <c r="CS34" s="624"/>
      <c r="CT34" s="624"/>
      <c r="CU34" s="624"/>
      <c r="CV34" s="624"/>
      <c r="CW34" s="624"/>
      <c r="CX34" s="624"/>
      <c r="CY34" s="625"/>
      <c r="CZ34" s="657">
        <v>12.3</v>
      </c>
      <c r="DA34" s="658"/>
      <c r="DB34" s="658"/>
      <c r="DC34" s="659"/>
      <c r="DD34" s="632">
        <v>15973194</v>
      </c>
      <c r="DE34" s="624"/>
      <c r="DF34" s="624"/>
      <c r="DG34" s="624"/>
      <c r="DH34" s="624"/>
      <c r="DI34" s="624"/>
      <c r="DJ34" s="624"/>
      <c r="DK34" s="625"/>
      <c r="DL34" s="632">
        <v>13682962</v>
      </c>
      <c r="DM34" s="624"/>
      <c r="DN34" s="624"/>
      <c r="DO34" s="624"/>
      <c r="DP34" s="624"/>
      <c r="DQ34" s="624"/>
      <c r="DR34" s="624"/>
      <c r="DS34" s="624"/>
      <c r="DT34" s="624"/>
      <c r="DU34" s="624"/>
      <c r="DV34" s="625"/>
      <c r="DW34" s="628">
        <v>14.7</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6506449</v>
      </c>
      <c r="S35" s="624"/>
      <c r="T35" s="624"/>
      <c r="U35" s="624"/>
      <c r="V35" s="624"/>
      <c r="W35" s="624"/>
      <c r="X35" s="624"/>
      <c r="Y35" s="625"/>
      <c r="Z35" s="626">
        <v>4</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19619886</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-407097</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926089</v>
      </c>
      <c r="CS35" s="655"/>
      <c r="CT35" s="655"/>
      <c r="CU35" s="655"/>
      <c r="CV35" s="655"/>
      <c r="CW35" s="655"/>
      <c r="CX35" s="655"/>
      <c r="CY35" s="656"/>
      <c r="CZ35" s="657">
        <v>0.6</v>
      </c>
      <c r="DA35" s="658"/>
      <c r="DB35" s="658"/>
      <c r="DC35" s="659"/>
      <c r="DD35" s="632">
        <v>538947</v>
      </c>
      <c r="DE35" s="655"/>
      <c r="DF35" s="655"/>
      <c r="DG35" s="655"/>
      <c r="DH35" s="655"/>
      <c r="DI35" s="655"/>
      <c r="DJ35" s="655"/>
      <c r="DK35" s="656"/>
      <c r="DL35" s="632">
        <v>422202</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163762836</v>
      </c>
      <c r="S36" s="696"/>
      <c r="T36" s="696"/>
      <c r="U36" s="696"/>
      <c r="V36" s="696"/>
      <c r="W36" s="696"/>
      <c r="X36" s="696"/>
      <c r="Y36" s="697"/>
      <c r="Z36" s="698">
        <v>100</v>
      </c>
      <c r="AA36" s="698"/>
      <c r="AB36" s="698"/>
      <c r="AC36" s="698"/>
      <c r="AD36" s="699">
        <v>86621524</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4898946</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-1245899</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10603732</v>
      </c>
      <c r="CS36" s="624"/>
      <c r="CT36" s="624"/>
      <c r="CU36" s="624"/>
      <c r="CV36" s="624"/>
      <c r="CW36" s="624"/>
      <c r="CX36" s="624"/>
      <c r="CY36" s="625"/>
      <c r="CZ36" s="657">
        <v>6.6</v>
      </c>
      <c r="DA36" s="658"/>
      <c r="DB36" s="658"/>
      <c r="DC36" s="659"/>
      <c r="DD36" s="632">
        <v>9365097</v>
      </c>
      <c r="DE36" s="624"/>
      <c r="DF36" s="624"/>
      <c r="DG36" s="624"/>
      <c r="DH36" s="624"/>
      <c r="DI36" s="624"/>
      <c r="DJ36" s="624"/>
      <c r="DK36" s="625"/>
      <c r="DL36" s="632">
        <v>5741015</v>
      </c>
      <c r="DM36" s="624"/>
      <c r="DN36" s="624"/>
      <c r="DO36" s="624"/>
      <c r="DP36" s="624"/>
      <c r="DQ36" s="624"/>
      <c r="DR36" s="624"/>
      <c r="DS36" s="624"/>
      <c r="DT36" s="624"/>
      <c r="DU36" s="624"/>
      <c r="DV36" s="625"/>
      <c r="DW36" s="628">
        <v>6.2</v>
      </c>
      <c r="DX36" s="653"/>
      <c r="DY36" s="653"/>
      <c r="DZ36" s="653"/>
      <c r="EA36" s="653"/>
      <c r="EB36" s="653"/>
      <c r="EC36" s="654"/>
    </row>
    <row r="37" spans="2:133" ht="11.25" customHeight="1">
      <c r="AQ37" s="702" t="s">
        <v>310</v>
      </c>
      <c r="AR37" s="703"/>
      <c r="AS37" s="703"/>
      <c r="AT37" s="703"/>
      <c r="AU37" s="703"/>
      <c r="AV37" s="703"/>
      <c r="AW37" s="703"/>
      <c r="AX37" s="703"/>
      <c r="AY37" s="704"/>
      <c r="AZ37" s="623">
        <v>423207</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62750</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192493</v>
      </c>
      <c r="CS37" s="655"/>
      <c r="CT37" s="655"/>
      <c r="CU37" s="655"/>
      <c r="CV37" s="655"/>
      <c r="CW37" s="655"/>
      <c r="CX37" s="655"/>
      <c r="CY37" s="656"/>
      <c r="CZ37" s="657">
        <v>0.1</v>
      </c>
      <c r="DA37" s="658"/>
      <c r="DB37" s="658"/>
      <c r="DC37" s="659"/>
      <c r="DD37" s="632">
        <v>192493</v>
      </c>
      <c r="DE37" s="655"/>
      <c r="DF37" s="655"/>
      <c r="DG37" s="655"/>
      <c r="DH37" s="655"/>
      <c r="DI37" s="655"/>
      <c r="DJ37" s="655"/>
      <c r="DK37" s="656"/>
      <c r="DL37" s="632">
        <v>192493</v>
      </c>
      <c r="DM37" s="655"/>
      <c r="DN37" s="655"/>
      <c r="DO37" s="655"/>
      <c r="DP37" s="655"/>
      <c r="DQ37" s="655"/>
      <c r="DR37" s="655"/>
      <c r="DS37" s="655"/>
      <c r="DT37" s="655"/>
      <c r="DU37" s="655"/>
      <c r="DV37" s="656"/>
      <c r="DW37" s="628">
        <v>0.2</v>
      </c>
      <c r="DX37" s="653"/>
      <c r="DY37" s="653"/>
      <c r="DZ37" s="653"/>
      <c r="EA37" s="653"/>
      <c r="EB37" s="653"/>
      <c r="EC37" s="654"/>
    </row>
    <row r="38" spans="2:133" ht="11.25" customHeight="1">
      <c r="AQ38" s="702" t="s">
        <v>313</v>
      </c>
      <c r="AR38" s="703"/>
      <c r="AS38" s="703"/>
      <c r="AT38" s="703"/>
      <c r="AU38" s="703"/>
      <c r="AV38" s="703"/>
      <c r="AW38" s="703"/>
      <c r="AX38" s="703"/>
      <c r="AY38" s="704"/>
      <c r="AZ38" s="623">
        <v>279761</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103024</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13881167</v>
      </c>
      <c r="CS38" s="624"/>
      <c r="CT38" s="624"/>
      <c r="CU38" s="624"/>
      <c r="CV38" s="624"/>
      <c r="CW38" s="624"/>
      <c r="CX38" s="624"/>
      <c r="CY38" s="625"/>
      <c r="CZ38" s="657">
        <v>8.6999999999999993</v>
      </c>
      <c r="DA38" s="658"/>
      <c r="DB38" s="658"/>
      <c r="DC38" s="659"/>
      <c r="DD38" s="632">
        <v>10898489</v>
      </c>
      <c r="DE38" s="624"/>
      <c r="DF38" s="624"/>
      <c r="DG38" s="624"/>
      <c r="DH38" s="624"/>
      <c r="DI38" s="624"/>
      <c r="DJ38" s="624"/>
      <c r="DK38" s="625"/>
      <c r="DL38" s="632">
        <v>9772394</v>
      </c>
      <c r="DM38" s="624"/>
      <c r="DN38" s="624"/>
      <c r="DO38" s="624"/>
      <c r="DP38" s="624"/>
      <c r="DQ38" s="624"/>
      <c r="DR38" s="624"/>
      <c r="DS38" s="624"/>
      <c r="DT38" s="624"/>
      <c r="DU38" s="624"/>
      <c r="DV38" s="625"/>
      <c r="DW38" s="628">
        <v>10.5</v>
      </c>
      <c r="DX38" s="653"/>
      <c r="DY38" s="653"/>
      <c r="DZ38" s="653"/>
      <c r="EA38" s="653"/>
      <c r="EB38" s="653"/>
      <c r="EC38" s="654"/>
    </row>
    <row r="39" spans="2:133" ht="11.25" customHeight="1">
      <c r="AQ39" s="702" t="s">
        <v>316</v>
      </c>
      <c r="AR39" s="703"/>
      <c r="AS39" s="703"/>
      <c r="AT39" s="703"/>
      <c r="AU39" s="703"/>
      <c r="AV39" s="703"/>
      <c r="AW39" s="703"/>
      <c r="AX39" s="703"/>
      <c r="AY39" s="704"/>
      <c r="AZ39" s="623">
        <v>164516</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92</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2285653</v>
      </c>
      <c r="CS39" s="655"/>
      <c r="CT39" s="655"/>
      <c r="CU39" s="655"/>
      <c r="CV39" s="655"/>
      <c r="CW39" s="655"/>
      <c r="CX39" s="655"/>
      <c r="CY39" s="656"/>
      <c r="CZ39" s="657">
        <v>1.4</v>
      </c>
      <c r="DA39" s="658"/>
      <c r="DB39" s="658"/>
      <c r="DC39" s="659"/>
      <c r="DD39" s="632">
        <v>2125801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4630227</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124</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2958145</v>
      </c>
      <c r="CS40" s="624"/>
      <c r="CT40" s="624"/>
      <c r="CU40" s="624"/>
      <c r="CV40" s="624"/>
      <c r="CW40" s="624"/>
      <c r="CX40" s="624"/>
      <c r="CY40" s="625"/>
      <c r="CZ40" s="657">
        <v>1.8</v>
      </c>
      <c r="DA40" s="658"/>
      <c r="DB40" s="658"/>
      <c r="DC40" s="659"/>
      <c r="DD40" s="632">
        <v>1603718</v>
      </c>
      <c r="DE40" s="624"/>
      <c r="DF40" s="624"/>
      <c r="DG40" s="624"/>
      <c r="DH40" s="624"/>
      <c r="DI40" s="624"/>
      <c r="DJ40" s="624"/>
      <c r="DK40" s="625"/>
      <c r="DL40" s="632">
        <v>42302</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9223229</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302</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274</v>
      </c>
      <c r="CS41" s="655"/>
      <c r="CT41" s="655"/>
      <c r="CU41" s="655"/>
      <c r="CV41" s="655"/>
      <c r="CW41" s="655"/>
      <c r="CX41" s="655"/>
      <c r="CY41" s="656"/>
      <c r="CZ41" s="657" t="s">
        <v>274</v>
      </c>
      <c r="DA41" s="658"/>
      <c r="DB41" s="658"/>
      <c r="DC41" s="659"/>
      <c r="DD41" s="632" t="s">
        <v>274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15958681</v>
      </c>
      <c r="CS42" s="624"/>
      <c r="CT42" s="624"/>
      <c r="CU42" s="624"/>
      <c r="CV42" s="624"/>
      <c r="CW42" s="624"/>
      <c r="CX42" s="624"/>
      <c r="CY42" s="625"/>
      <c r="CZ42" s="657">
        <v>10</v>
      </c>
      <c r="DA42" s="706"/>
      <c r="DB42" s="706"/>
      <c r="DC42" s="707"/>
      <c r="DD42" s="632">
        <v>3189201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167450</v>
      </c>
      <c r="CS43" s="655"/>
      <c r="CT43" s="655"/>
      <c r="CU43" s="655"/>
      <c r="CV43" s="655"/>
      <c r="CW43" s="655"/>
      <c r="CX43" s="655"/>
      <c r="CY43" s="656"/>
      <c r="CZ43" s="657">
        <v>0.1</v>
      </c>
      <c r="DA43" s="658"/>
      <c r="DB43" s="658"/>
      <c r="DC43" s="659"/>
      <c r="DD43" s="632">
        <v>155469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15891785</v>
      </c>
      <c r="CS44" s="624"/>
      <c r="CT44" s="624"/>
      <c r="CU44" s="624"/>
      <c r="CV44" s="624"/>
      <c r="CW44" s="624"/>
      <c r="CX44" s="624"/>
      <c r="CY44" s="625"/>
      <c r="CZ44" s="657">
        <v>9.9</v>
      </c>
      <c r="DA44" s="706"/>
      <c r="DB44" s="706"/>
      <c r="DC44" s="707"/>
      <c r="DD44" s="632">
        <v>3183442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8126195</v>
      </c>
      <c r="CS45" s="655"/>
      <c r="CT45" s="655"/>
      <c r="CU45" s="655"/>
      <c r="CV45" s="655"/>
      <c r="CW45" s="655"/>
      <c r="CX45" s="655"/>
      <c r="CY45" s="656"/>
      <c r="CZ45" s="657">
        <v>5.0999999999999996</v>
      </c>
      <c r="DA45" s="658"/>
      <c r="DB45" s="658"/>
      <c r="DC45" s="659"/>
      <c r="DD45" s="632">
        <v>546396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7500916</v>
      </c>
      <c r="CS46" s="624"/>
      <c r="CT46" s="624"/>
      <c r="CU46" s="624"/>
      <c r="CV46" s="624"/>
      <c r="CW46" s="624"/>
      <c r="CX46" s="624"/>
      <c r="CY46" s="625"/>
      <c r="CZ46" s="657">
        <v>4.7</v>
      </c>
      <c r="DA46" s="706"/>
      <c r="DB46" s="706"/>
      <c r="DC46" s="707"/>
      <c r="DD46" s="632">
        <v>2614378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66896</v>
      </c>
      <c r="CS47" s="655"/>
      <c r="CT47" s="655"/>
      <c r="CU47" s="655"/>
      <c r="CV47" s="655"/>
      <c r="CW47" s="655"/>
      <c r="CX47" s="655"/>
      <c r="CY47" s="656"/>
      <c r="CZ47" s="657">
        <v>0</v>
      </c>
      <c r="DA47" s="658"/>
      <c r="DB47" s="658"/>
      <c r="DC47" s="659"/>
      <c r="DD47" s="632">
        <v>5759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159980507</v>
      </c>
      <c r="CS49" s="691"/>
      <c r="CT49" s="691"/>
      <c r="CU49" s="691"/>
      <c r="CV49" s="691"/>
      <c r="CW49" s="691"/>
      <c r="CX49" s="691"/>
      <c r="CY49" s="718"/>
      <c r="CZ49" s="719">
        <v>100</v>
      </c>
      <c r="DA49" s="720"/>
      <c r="DB49" s="720"/>
      <c r="DC49" s="721"/>
      <c r="DD49" s="722">
        <v>99144390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162466</v>
      </c>
      <c r="R7" s="753"/>
      <c r="S7" s="753"/>
      <c r="T7" s="753"/>
      <c r="U7" s="753"/>
      <c r="V7" s="753">
        <v>158833</v>
      </c>
      <c r="W7" s="753"/>
      <c r="X7" s="753"/>
      <c r="Y7" s="753"/>
      <c r="Z7" s="753"/>
      <c r="AA7" s="753">
        <v>3633</v>
      </c>
      <c r="AB7" s="753"/>
      <c r="AC7" s="753"/>
      <c r="AD7" s="753"/>
      <c r="AE7" s="754"/>
      <c r="AF7" s="755">
        <v>3326</v>
      </c>
      <c r="AG7" s="756"/>
      <c r="AH7" s="756"/>
      <c r="AI7" s="756"/>
      <c r="AJ7" s="757"/>
      <c r="AK7" s="792">
        <v>2956</v>
      </c>
      <c r="AL7" s="793"/>
      <c r="AM7" s="793"/>
      <c r="AN7" s="793"/>
      <c r="AO7" s="793"/>
      <c r="AP7" s="793">
        <v>187554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548</v>
      </c>
      <c r="BT7" s="797"/>
      <c r="BU7" s="797"/>
      <c r="BV7" s="797"/>
      <c r="BW7" s="797"/>
      <c r="BX7" s="797"/>
      <c r="BY7" s="797"/>
      <c r="BZ7" s="797"/>
      <c r="CA7" s="797"/>
      <c r="CB7" s="797"/>
      <c r="CC7" s="797"/>
      <c r="CD7" s="797"/>
      <c r="CE7" s="797"/>
      <c r="CF7" s="797"/>
      <c r="CG7" s="798"/>
      <c r="CH7" s="789">
        <v>1</v>
      </c>
      <c r="CI7" s="790"/>
      <c r="CJ7" s="790"/>
      <c r="CK7" s="790"/>
      <c r="CL7" s="791"/>
      <c r="CM7" s="789">
        <v>95</v>
      </c>
      <c r="CN7" s="790"/>
      <c r="CO7" s="790"/>
      <c r="CP7" s="790"/>
      <c r="CQ7" s="791"/>
      <c r="CR7" s="789">
        <v>10</v>
      </c>
      <c r="CS7" s="790"/>
      <c r="CT7" s="790"/>
      <c r="CU7" s="790"/>
      <c r="CV7" s="791"/>
      <c r="CW7" s="789">
        <v>58</v>
      </c>
      <c r="CX7" s="790"/>
      <c r="CY7" s="790"/>
      <c r="CZ7" s="790"/>
      <c r="DA7" s="791"/>
      <c r="DB7" s="789" t="s">
        <v>561</v>
      </c>
      <c r="DC7" s="790"/>
      <c r="DD7" s="790"/>
      <c r="DE7" s="790"/>
      <c r="DF7" s="791"/>
      <c r="DG7" s="789" t="s">
        <v>561</v>
      </c>
      <c r="DH7" s="790"/>
      <c r="DI7" s="790"/>
      <c r="DJ7" s="790"/>
      <c r="DK7" s="791"/>
      <c r="DL7" s="789" t="s">
        <v>557</v>
      </c>
      <c r="DM7" s="790"/>
      <c r="DN7" s="790"/>
      <c r="DO7" s="790"/>
      <c r="DP7" s="791"/>
      <c r="DQ7" s="789" t="s">
        <v>557</v>
      </c>
      <c r="DR7" s="790"/>
      <c r="DS7" s="790"/>
      <c r="DT7" s="790"/>
      <c r="DU7" s="791"/>
      <c r="DV7" s="770"/>
      <c r="DW7" s="771"/>
      <c r="DX7" s="771"/>
      <c r="DY7" s="771"/>
      <c r="DZ7" s="772"/>
      <c r="EA7" s="205"/>
    </row>
    <row r="8" spans="1:131" s="206" customFormat="1" ht="26.25" customHeight="1">
      <c r="A8" s="212">
        <v>2</v>
      </c>
      <c r="B8" s="773" t="s">
        <v>360</v>
      </c>
      <c r="C8" s="774"/>
      <c r="D8" s="774"/>
      <c r="E8" s="774"/>
      <c r="F8" s="774"/>
      <c r="G8" s="774"/>
      <c r="H8" s="774"/>
      <c r="I8" s="774"/>
      <c r="J8" s="774"/>
      <c r="K8" s="774"/>
      <c r="L8" s="774"/>
      <c r="M8" s="774"/>
      <c r="N8" s="774"/>
      <c r="O8" s="774"/>
      <c r="P8" s="775"/>
      <c r="Q8" s="776">
        <v>1685</v>
      </c>
      <c r="R8" s="777"/>
      <c r="S8" s="777"/>
      <c r="T8" s="777"/>
      <c r="U8" s="777"/>
      <c r="V8" s="777">
        <v>1618</v>
      </c>
      <c r="W8" s="777"/>
      <c r="X8" s="777"/>
      <c r="Y8" s="777"/>
      <c r="Z8" s="777"/>
      <c r="AA8" s="777">
        <v>67</v>
      </c>
      <c r="AB8" s="777"/>
      <c r="AC8" s="777"/>
      <c r="AD8" s="777"/>
      <c r="AE8" s="778"/>
      <c r="AF8" s="779">
        <v>54</v>
      </c>
      <c r="AG8" s="780"/>
      <c r="AH8" s="780"/>
      <c r="AI8" s="780"/>
      <c r="AJ8" s="781"/>
      <c r="AK8" s="782">
        <v>35</v>
      </c>
      <c r="AL8" s="783"/>
      <c r="AM8" s="783"/>
      <c r="AN8" s="783"/>
      <c r="AO8" s="783"/>
      <c r="AP8" s="783">
        <v>5616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549</v>
      </c>
      <c r="BT8" s="787"/>
      <c r="BU8" s="787"/>
      <c r="BV8" s="787"/>
      <c r="BW8" s="787"/>
      <c r="BX8" s="787"/>
      <c r="BY8" s="787"/>
      <c r="BZ8" s="787"/>
      <c r="CA8" s="787"/>
      <c r="CB8" s="787"/>
      <c r="CC8" s="787"/>
      <c r="CD8" s="787"/>
      <c r="CE8" s="787"/>
      <c r="CF8" s="787"/>
      <c r="CG8" s="788"/>
      <c r="CH8" s="799">
        <v>11</v>
      </c>
      <c r="CI8" s="800"/>
      <c r="CJ8" s="800"/>
      <c r="CK8" s="800"/>
      <c r="CL8" s="801"/>
      <c r="CM8" s="799">
        <v>114</v>
      </c>
      <c r="CN8" s="800"/>
      <c r="CO8" s="800"/>
      <c r="CP8" s="800"/>
      <c r="CQ8" s="801"/>
      <c r="CR8" s="799">
        <v>29</v>
      </c>
      <c r="CS8" s="800"/>
      <c r="CT8" s="800"/>
      <c r="CU8" s="800"/>
      <c r="CV8" s="801"/>
      <c r="CW8" s="799">
        <v>20</v>
      </c>
      <c r="CX8" s="800"/>
      <c r="CY8" s="800"/>
      <c r="CZ8" s="800"/>
      <c r="DA8" s="801"/>
      <c r="DB8" s="799" t="s">
        <v>561</v>
      </c>
      <c r="DC8" s="800"/>
      <c r="DD8" s="800"/>
      <c r="DE8" s="800"/>
      <c r="DF8" s="801"/>
      <c r="DG8" s="799" t="s">
        <v>561</v>
      </c>
      <c r="DH8" s="800"/>
      <c r="DI8" s="800"/>
      <c r="DJ8" s="800"/>
      <c r="DK8" s="801"/>
      <c r="DL8" s="799" t="s">
        <v>561</v>
      </c>
      <c r="DM8" s="800"/>
      <c r="DN8" s="800"/>
      <c r="DO8" s="800"/>
      <c r="DP8" s="801"/>
      <c r="DQ8" s="799" t="s">
        <v>557</v>
      </c>
      <c r="DR8" s="800"/>
      <c r="DS8" s="800"/>
      <c r="DT8" s="800"/>
      <c r="DU8" s="801"/>
      <c r="DV8" s="802"/>
      <c r="DW8" s="803"/>
      <c r="DX8" s="803"/>
      <c r="DY8" s="803"/>
      <c r="DZ8" s="804"/>
      <c r="EA8" s="205"/>
    </row>
    <row r="9" spans="1:131" s="206" customFormat="1" ht="26.25" customHeight="1">
      <c r="A9" s="212">
        <v>3</v>
      </c>
      <c r="B9" s="773" t="s">
        <v>361</v>
      </c>
      <c r="C9" s="774"/>
      <c r="D9" s="774"/>
      <c r="E9" s="774"/>
      <c r="F9" s="774"/>
      <c r="G9" s="774"/>
      <c r="H9" s="774"/>
      <c r="I9" s="774"/>
      <c r="J9" s="774"/>
      <c r="K9" s="774"/>
      <c r="L9" s="774"/>
      <c r="M9" s="774"/>
      <c r="N9" s="774"/>
      <c r="O9" s="774"/>
      <c r="P9" s="775"/>
      <c r="Q9" s="776">
        <v>269</v>
      </c>
      <c r="R9" s="777"/>
      <c r="S9" s="777"/>
      <c r="T9" s="777"/>
      <c r="U9" s="777"/>
      <c r="V9" s="777">
        <v>269</v>
      </c>
      <c r="W9" s="777"/>
      <c r="X9" s="777"/>
      <c r="Y9" s="777"/>
      <c r="Z9" s="777"/>
      <c r="AA9" s="777">
        <v>0</v>
      </c>
      <c r="AB9" s="777"/>
      <c r="AC9" s="777"/>
      <c r="AD9" s="777"/>
      <c r="AE9" s="778"/>
      <c r="AF9" s="779">
        <v>0</v>
      </c>
      <c r="AG9" s="780"/>
      <c r="AH9" s="780"/>
      <c r="AI9" s="780"/>
      <c r="AJ9" s="781"/>
      <c r="AK9" s="782">
        <v>116</v>
      </c>
      <c r="AL9" s="783"/>
      <c r="AM9" s="783"/>
      <c r="AN9" s="783"/>
      <c r="AO9" s="783"/>
      <c r="AP9" s="783">
        <v>2311</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550</v>
      </c>
      <c r="BT9" s="787"/>
      <c r="BU9" s="787"/>
      <c r="BV9" s="787"/>
      <c r="BW9" s="787"/>
      <c r="BX9" s="787"/>
      <c r="BY9" s="787"/>
      <c r="BZ9" s="787"/>
      <c r="CA9" s="787"/>
      <c r="CB9" s="787"/>
      <c r="CC9" s="787"/>
      <c r="CD9" s="787"/>
      <c r="CE9" s="787"/>
      <c r="CF9" s="787"/>
      <c r="CG9" s="788"/>
      <c r="CH9" s="799">
        <v>13</v>
      </c>
      <c r="CI9" s="800"/>
      <c r="CJ9" s="800"/>
      <c r="CK9" s="800"/>
      <c r="CL9" s="801"/>
      <c r="CM9" s="799">
        <v>85</v>
      </c>
      <c r="CN9" s="800"/>
      <c r="CO9" s="800"/>
      <c r="CP9" s="800"/>
      <c r="CQ9" s="801"/>
      <c r="CR9" s="799">
        <v>6</v>
      </c>
      <c r="CS9" s="800"/>
      <c r="CT9" s="800"/>
      <c r="CU9" s="800"/>
      <c r="CV9" s="801"/>
      <c r="CW9" s="799" t="s">
        <v>561</v>
      </c>
      <c r="CX9" s="800"/>
      <c r="CY9" s="800"/>
      <c r="CZ9" s="800"/>
      <c r="DA9" s="801"/>
      <c r="DB9" s="799" t="s">
        <v>561</v>
      </c>
      <c r="DC9" s="800"/>
      <c r="DD9" s="800"/>
      <c r="DE9" s="800"/>
      <c r="DF9" s="801"/>
      <c r="DG9" s="799" t="s">
        <v>561</v>
      </c>
      <c r="DH9" s="800"/>
      <c r="DI9" s="800"/>
      <c r="DJ9" s="800"/>
      <c r="DK9" s="801"/>
      <c r="DL9" s="799" t="s">
        <v>561</v>
      </c>
      <c r="DM9" s="800"/>
      <c r="DN9" s="800"/>
      <c r="DO9" s="800"/>
      <c r="DP9" s="801"/>
      <c r="DQ9" s="799" t="s">
        <v>557</v>
      </c>
      <c r="DR9" s="800"/>
      <c r="DS9" s="800"/>
      <c r="DT9" s="800"/>
      <c r="DU9" s="801"/>
      <c r="DV9" s="802"/>
      <c r="DW9" s="803"/>
      <c r="DX9" s="803"/>
      <c r="DY9" s="803"/>
      <c r="DZ9" s="804"/>
      <c r="EA9" s="205"/>
    </row>
    <row r="10" spans="1:131" s="206" customFormat="1" ht="26.25" customHeight="1">
      <c r="A10" s="212">
        <v>4</v>
      </c>
      <c r="B10" s="773" t="s">
        <v>362</v>
      </c>
      <c r="C10" s="774"/>
      <c r="D10" s="774"/>
      <c r="E10" s="774"/>
      <c r="F10" s="774"/>
      <c r="G10" s="774"/>
      <c r="H10" s="774"/>
      <c r="I10" s="774"/>
      <c r="J10" s="774"/>
      <c r="K10" s="774"/>
      <c r="L10" s="774"/>
      <c r="M10" s="774"/>
      <c r="N10" s="774"/>
      <c r="O10" s="774"/>
      <c r="P10" s="775"/>
      <c r="Q10" s="776">
        <v>25</v>
      </c>
      <c r="R10" s="777"/>
      <c r="S10" s="777"/>
      <c r="T10" s="777"/>
      <c r="U10" s="777"/>
      <c r="V10" s="777">
        <v>25</v>
      </c>
      <c r="W10" s="777"/>
      <c r="X10" s="777"/>
      <c r="Y10" s="777"/>
      <c r="Z10" s="777"/>
      <c r="AA10" s="777" t="s">
        <v>555</v>
      </c>
      <c r="AB10" s="777"/>
      <c r="AC10" s="777"/>
      <c r="AD10" s="777"/>
      <c r="AE10" s="778"/>
      <c r="AF10" s="779" t="s">
        <v>108</v>
      </c>
      <c r="AG10" s="780"/>
      <c r="AH10" s="780"/>
      <c r="AI10" s="780"/>
      <c r="AJ10" s="781"/>
      <c r="AK10" s="782">
        <v>25</v>
      </c>
      <c r="AL10" s="783"/>
      <c r="AM10" s="783"/>
      <c r="AN10" s="783"/>
      <c r="AO10" s="783"/>
      <c r="AP10" s="783">
        <v>63</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551</v>
      </c>
      <c r="BT10" s="787"/>
      <c r="BU10" s="787"/>
      <c r="BV10" s="787"/>
      <c r="BW10" s="787"/>
      <c r="BX10" s="787"/>
      <c r="BY10" s="787"/>
      <c r="BZ10" s="787"/>
      <c r="CA10" s="787"/>
      <c r="CB10" s="787"/>
      <c r="CC10" s="787"/>
      <c r="CD10" s="787"/>
      <c r="CE10" s="787"/>
      <c r="CF10" s="787"/>
      <c r="CG10" s="788"/>
      <c r="CH10" s="799">
        <v>2</v>
      </c>
      <c r="CI10" s="800"/>
      <c r="CJ10" s="800"/>
      <c r="CK10" s="800"/>
      <c r="CL10" s="801"/>
      <c r="CM10" s="799">
        <v>130</v>
      </c>
      <c r="CN10" s="800"/>
      <c r="CO10" s="800"/>
      <c r="CP10" s="800"/>
      <c r="CQ10" s="801"/>
      <c r="CR10" s="799">
        <v>9</v>
      </c>
      <c r="CS10" s="800"/>
      <c r="CT10" s="800"/>
      <c r="CU10" s="800"/>
      <c r="CV10" s="801"/>
      <c r="CW10" s="799" t="s">
        <v>561</v>
      </c>
      <c r="CX10" s="800"/>
      <c r="CY10" s="800"/>
      <c r="CZ10" s="800"/>
      <c r="DA10" s="801"/>
      <c r="DB10" s="799" t="s">
        <v>561</v>
      </c>
      <c r="DC10" s="800"/>
      <c r="DD10" s="800"/>
      <c r="DE10" s="800"/>
      <c r="DF10" s="801"/>
      <c r="DG10" s="799" t="s">
        <v>561</v>
      </c>
      <c r="DH10" s="800"/>
      <c r="DI10" s="800"/>
      <c r="DJ10" s="800"/>
      <c r="DK10" s="801"/>
      <c r="DL10" s="799" t="s">
        <v>557</v>
      </c>
      <c r="DM10" s="800"/>
      <c r="DN10" s="800"/>
      <c r="DO10" s="800"/>
      <c r="DP10" s="801"/>
      <c r="DQ10" s="799" t="s">
        <v>557</v>
      </c>
      <c r="DR10" s="800"/>
      <c r="DS10" s="800"/>
      <c r="DT10" s="800"/>
      <c r="DU10" s="801"/>
      <c r="DV10" s="802"/>
      <c r="DW10" s="803"/>
      <c r="DX10" s="803"/>
      <c r="DY10" s="803"/>
      <c r="DZ10" s="804"/>
      <c r="EA10" s="205"/>
    </row>
    <row r="11" spans="1:131" s="206" customFormat="1" ht="26.25" customHeight="1">
      <c r="A11" s="212">
        <v>5</v>
      </c>
      <c r="B11" s="773" t="s">
        <v>363</v>
      </c>
      <c r="C11" s="774"/>
      <c r="D11" s="774"/>
      <c r="E11" s="774"/>
      <c r="F11" s="774"/>
      <c r="G11" s="774"/>
      <c r="H11" s="774"/>
      <c r="I11" s="774"/>
      <c r="J11" s="774"/>
      <c r="K11" s="774"/>
      <c r="L11" s="774"/>
      <c r="M11" s="774"/>
      <c r="N11" s="774"/>
      <c r="O11" s="774"/>
      <c r="P11" s="775"/>
      <c r="Q11" s="776">
        <v>135</v>
      </c>
      <c r="R11" s="777"/>
      <c r="S11" s="777"/>
      <c r="T11" s="777"/>
      <c r="U11" s="777"/>
      <c r="V11" s="777">
        <v>53</v>
      </c>
      <c r="W11" s="777"/>
      <c r="X11" s="777"/>
      <c r="Y11" s="777"/>
      <c r="Z11" s="777"/>
      <c r="AA11" s="777">
        <v>83</v>
      </c>
      <c r="AB11" s="777"/>
      <c r="AC11" s="777"/>
      <c r="AD11" s="777"/>
      <c r="AE11" s="778"/>
      <c r="AF11" s="779" t="s">
        <v>108</v>
      </c>
      <c r="AG11" s="780"/>
      <c r="AH11" s="780"/>
      <c r="AI11" s="780"/>
      <c r="AJ11" s="781"/>
      <c r="AK11" s="782" t="s">
        <v>555</v>
      </c>
      <c r="AL11" s="783"/>
      <c r="AM11" s="783"/>
      <c r="AN11" s="783"/>
      <c r="AO11" s="783"/>
      <c r="AP11" s="783">
        <v>196</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552</v>
      </c>
      <c r="BT11" s="787"/>
      <c r="BU11" s="787"/>
      <c r="BV11" s="787"/>
      <c r="BW11" s="787"/>
      <c r="BX11" s="787"/>
      <c r="BY11" s="787"/>
      <c r="BZ11" s="787"/>
      <c r="CA11" s="787"/>
      <c r="CB11" s="787"/>
      <c r="CC11" s="787"/>
      <c r="CD11" s="787"/>
      <c r="CE11" s="787"/>
      <c r="CF11" s="787"/>
      <c r="CG11" s="788"/>
      <c r="CH11" s="799">
        <v>12</v>
      </c>
      <c r="CI11" s="800"/>
      <c r="CJ11" s="800"/>
      <c r="CK11" s="800"/>
      <c r="CL11" s="801"/>
      <c r="CM11" s="799">
        <v>133</v>
      </c>
      <c r="CN11" s="800"/>
      <c r="CO11" s="800"/>
      <c r="CP11" s="800"/>
      <c r="CQ11" s="801"/>
      <c r="CR11" s="799">
        <v>48</v>
      </c>
      <c r="CS11" s="800"/>
      <c r="CT11" s="800"/>
      <c r="CU11" s="800"/>
      <c r="CV11" s="801"/>
      <c r="CW11" s="799" t="s">
        <v>561</v>
      </c>
      <c r="CX11" s="800"/>
      <c r="CY11" s="800"/>
      <c r="CZ11" s="800"/>
      <c r="DA11" s="801"/>
      <c r="DB11" s="799" t="s">
        <v>561</v>
      </c>
      <c r="DC11" s="800"/>
      <c r="DD11" s="800"/>
      <c r="DE11" s="800"/>
      <c r="DF11" s="801"/>
      <c r="DG11" s="799" t="s">
        <v>561</v>
      </c>
      <c r="DH11" s="800"/>
      <c r="DI11" s="800"/>
      <c r="DJ11" s="800"/>
      <c r="DK11" s="801"/>
      <c r="DL11" s="799" t="s">
        <v>557</v>
      </c>
      <c r="DM11" s="800"/>
      <c r="DN11" s="800"/>
      <c r="DO11" s="800"/>
      <c r="DP11" s="801"/>
      <c r="DQ11" s="799" t="s">
        <v>557</v>
      </c>
      <c r="DR11" s="800"/>
      <c r="DS11" s="800"/>
      <c r="DT11" s="800"/>
      <c r="DU11" s="801"/>
      <c r="DV11" s="802"/>
      <c r="DW11" s="803"/>
      <c r="DX11" s="803"/>
      <c r="DY11" s="803"/>
      <c r="DZ11" s="804"/>
      <c r="EA11" s="205"/>
    </row>
    <row r="12" spans="1:131" s="206" customFormat="1" ht="26.25" customHeight="1">
      <c r="A12" s="212">
        <v>6</v>
      </c>
      <c r="B12" s="773" t="s">
        <v>364</v>
      </c>
      <c r="C12" s="774"/>
      <c r="D12" s="774"/>
      <c r="E12" s="774"/>
      <c r="F12" s="774"/>
      <c r="G12" s="774"/>
      <c r="H12" s="774"/>
      <c r="I12" s="774"/>
      <c r="J12" s="774"/>
      <c r="K12" s="774"/>
      <c r="L12" s="774"/>
      <c r="M12" s="774"/>
      <c r="N12" s="774"/>
      <c r="O12" s="774"/>
      <c r="P12" s="775"/>
      <c r="Q12" s="776">
        <v>24126</v>
      </c>
      <c r="R12" s="777"/>
      <c r="S12" s="777"/>
      <c r="T12" s="777"/>
      <c r="U12" s="777"/>
      <c r="V12" s="777">
        <v>24126</v>
      </c>
      <c r="W12" s="777"/>
      <c r="X12" s="777"/>
      <c r="Y12" s="777"/>
      <c r="Z12" s="777"/>
      <c r="AA12" s="777" t="s">
        <v>555</v>
      </c>
      <c r="AB12" s="777"/>
      <c r="AC12" s="777"/>
      <c r="AD12" s="777"/>
      <c r="AE12" s="778"/>
      <c r="AF12" s="779" t="s">
        <v>108</v>
      </c>
      <c r="AG12" s="780"/>
      <c r="AH12" s="780"/>
      <c r="AI12" s="780"/>
      <c r="AJ12" s="781"/>
      <c r="AK12" s="782">
        <v>22126</v>
      </c>
      <c r="AL12" s="783"/>
      <c r="AM12" s="783"/>
      <c r="AN12" s="783"/>
      <c r="AO12" s="783"/>
      <c r="AP12" s="783" t="s">
        <v>561</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553</v>
      </c>
      <c r="BT12" s="787"/>
      <c r="BU12" s="787"/>
      <c r="BV12" s="787"/>
      <c r="BW12" s="787"/>
      <c r="BX12" s="787"/>
      <c r="BY12" s="787"/>
      <c r="BZ12" s="787"/>
      <c r="CA12" s="787"/>
      <c r="CB12" s="787"/>
      <c r="CC12" s="787"/>
      <c r="CD12" s="787"/>
      <c r="CE12" s="787"/>
      <c r="CF12" s="787"/>
      <c r="CG12" s="788"/>
      <c r="CH12" s="799">
        <v>9</v>
      </c>
      <c r="CI12" s="800"/>
      <c r="CJ12" s="800"/>
      <c r="CK12" s="800"/>
      <c r="CL12" s="801"/>
      <c r="CM12" s="799">
        <v>192</v>
      </c>
      <c r="CN12" s="800"/>
      <c r="CO12" s="800"/>
      <c r="CP12" s="800"/>
      <c r="CQ12" s="801"/>
      <c r="CR12" s="799">
        <v>5</v>
      </c>
      <c r="CS12" s="800"/>
      <c r="CT12" s="800"/>
      <c r="CU12" s="800"/>
      <c r="CV12" s="801"/>
      <c r="CW12" s="799" t="s">
        <v>561</v>
      </c>
      <c r="CX12" s="800"/>
      <c r="CY12" s="800"/>
      <c r="CZ12" s="800"/>
      <c r="DA12" s="801"/>
      <c r="DB12" s="799" t="s">
        <v>561</v>
      </c>
      <c r="DC12" s="800"/>
      <c r="DD12" s="800"/>
      <c r="DE12" s="800"/>
      <c r="DF12" s="801"/>
      <c r="DG12" s="799" t="s">
        <v>561</v>
      </c>
      <c r="DH12" s="800"/>
      <c r="DI12" s="800"/>
      <c r="DJ12" s="800"/>
      <c r="DK12" s="801"/>
      <c r="DL12" s="799" t="s">
        <v>557</v>
      </c>
      <c r="DM12" s="800"/>
      <c r="DN12" s="800"/>
      <c r="DO12" s="800"/>
      <c r="DP12" s="801"/>
      <c r="DQ12" s="799" t="s">
        <v>557</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554</v>
      </c>
      <c r="BT13" s="787"/>
      <c r="BU13" s="787"/>
      <c r="BV13" s="787"/>
      <c r="BW13" s="787"/>
      <c r="BX13" s="787"/>
      <c r="BY13" s="787"/>
      <c r="BZ13" s="787"/>
      <c r="CA13" s="787"/>
      <c r="CB13" s="787"/>
      <c r="CC13" s="787"/>
      <c r="CD13" s="787"/>
      <c r="CE13" s="787"/>
      <c r="CF13" s="787"/>
      <c r="CG13" s="788"/>
      <c r="CH13" s="799">
        <v>-13</v>
      </c>
      <c r="CI13" s="800"/>
      <c r="CJ13" s="800"/>
      <c r="CK13" s="800"/>
      <c r="CL13" s="801"/>
      <c r="CM13" s="799">
        <v>579</v>
      </c>
      <c r="CN13" s="800"/>
      <c r="CO13" s="800"/>
      <c r="CP13" s="800"/>
      <c r="CQ13" s="801"/>
      <c r="CR13" s="799">
        <v>25</v>
      </c>
      <c r="CS13" s="800"/>
      <c r="CT13" s="800"/>
      <c r="CU13" s="800"/>
      <c r="CV13" s="801"/>
      <c r="CW13" s="799" t="s">
        <v>561</v>
      </c>
      <c r="CX13" s="800"/>
      <c r="CY13" s="800"/>
      <c r="CZ13" s="800"/>
      <c r="DA13" s="801"/>
      <c r="DB13" s="799" t="s">
        <v>561</v>
      </c>
      <c r="DC13" s="800"/>
      <c r="DD13" s="800"/>
      <c r="DE13" s="800"/>
      <c r="DF13" s="801"/>
      <c r="DG13" s="799">
        <v>1473</v>
      </c>
      <c r="DH13" s="800"/>
      <c r="DI13" s="800"/>
      <c r="DJ13" s="800"/>
      <c r="DK13" s="801"/>
      <c r="DL13" s="799" t="s">
        <v>557</v>
      </c>
      <c r="DM13" s="800"/>
      <c r="DN13" s="800"/>
      <c r="DO13" s="800"/>
      <c r="DP13" s="801"/>
      <c r="DQ13" s="799" t="s">
        <v>557</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558</v>
      </c>
      <c r="BT14" s="787"/>
      <c r="BU14" s="787"/>
      <c r="BV14" s="787"/>
      <c r="BW14" s="787"/>
      <c r="BX14" s="787"/>
      <c r="BY14" s="787"/>
      <c r="BZ14" s="787"/>
      <c r="CA14" s="787"/>
      <c r="CB14" s="787"/>
      <c r="CC14" s="787"/>
      <c r="CD14" s="787"/>
      <c r="CE14" s="787"/>
      <c r="CF14" s="787"/>
      <c r="CG14" s="788"/>
      <c r="CH14" s="799">
        <v>-3</v>
      </c>
      <c r="CI14" s="800"/>
      <c r="CJ14" s="800"/>
      <c r="CK14" s="800"/>
      <c r="CL14" s="801"/>
      <c r="CM14" s="799">
        <v>74</v>
      </c>
      <c r="CN14" s="800"/>
      <c r="CO14" s="800"/>
      <c r="CP14" s="800"/>
      <c r="CQ14" s="801"/>
      <c r="CR14" s="799">
        <v>54</v>
      </c>
      <c r="CS14" s="800"/>
      <c r="CT14" s="800"/>
      <c r="CU14" s="800"/>
      <c r="CV14" s="801"/>
      <c r="CW14" s="799" t="s">
        <v>482</v>
      </c>
      <c r="CX14" s="800"/>
      <c r="CY14" s="800"/>
      <c r="CZ14" s="800"/>
      <c r="DA14" s="801"/>
      <c r="DB14" s="799" t="s">
        <v>482</v>
      </c>
      <c r="DC14" s="800"/>
      <c r="DD14" s="800"/>
      <c r="DE14" s="800"/>
      <c r="DF14" s="801"/>
      <c r="DG14" s="799" t="s">
        <v>482</v>
      </c>
      <c r="DH14" s="800"/>
      <c r="DI14" s="800"/>
      <c r="DJ14" s="800"/>
      <c r="DK14" s="801"/>
      <c r="DL14" s="799" t="s">
        <v>482</v>
      </c>
      <c r="DM14" s="800"/>
      <c r="DN14" s="800"/>
      <c r="DO14" s="800"/>
      <c r="DP14" s="801"/>
      <c r="DQ14" s="799" t="s">
        <v>482</v>
      </c>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559</v>
      </c>
      <c r="BT15" s="787"/>
      <c r="BU15" s="787"/>
      <c r="BV15" s="787"/>
      <c r="BW15" s="787"/>
      <c r="BX15" s="787"/>
      <c r="BY15" s="787"/>
      <c r="BZ15" s="787"/>
      <c r="CA15" s="787"/>
      <c r="CB15" s="787"/>
      <c r="CC15" s="787"/>
      <c r="CD15" s="787"/>
      <c r="CE15" s="787"/>
      <c r="CF15" s="787"/>
      <c r="CG15" s="788"/>
      <c r="CH15" s="799">
        <v>52</v>
      </c>
      <c r="CI15" s="800"/>
      <c r="CJ15" s="800"/>
      <c r="CK15" s="800"/>
      <c r="CL15" s="801"/>
      <c r="CM15" s="799">
        <v>8173</v>
      </c>
      <c r="CN15" s="800"/>
      <c r="CO15" s="800"/>
      <c r="CP15" s="800"/>
      <c r="CQ15" s="801"/>
      <c r="CR15" s="799">
        <v>9127</v>
      </c>
      <c r="CS15" s="800"/>
      <c r="CT15" s="800"/>
      <c r="CU15" s="800"/>
      <c r="CV15" s="801"/>
      <c r="CW15" s="799">
        <v>467</v>
      </c>
      <c r="CX15" s="800"/>
      <c r="CY15" s="800"/>
      <c r="CZ15" s="800"/>
      <c r="DA15" s="801"/>
      <c r="DB15" s="799" t="s">
        <v>482</v>
      </c>
      <c r="DC15" s="800"/>
      <c r="DD15" s="800"/>
      <c r="DE15" s="800"/>
      <c r="DF15" s="801"/>
      <c r="DG15" s="799" t="s">
        <v>482</v>
      </c>
      <c r="DH15" s="800"/>
      <c r="DI15" s="800"/>
      <c r="DJ15" s="800"/>
      <c r="DK15" s="801"/>
      <c r="DL15" s="799" t="s">
        <v>482</v>
      </c>
      <c r="DM15" s="800"/>
      <c r="DN15" s="800"/>
      <c r="DO15" s="800"/>
      <c r="DP15" s="801"/>
      <c r="DQ15" s="799" t="s">
        <v>482</v>
      </c>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560</v>
      </c>
      <c r="BT16" s="787"/>
      <c r="BU16" s="787"/>
      <c r="BV16" s="787"/>
      <c r="BW16" s="787"/>
      <c r="BX16" s="787"/>
      <c r="BY16" s="787"/>
      <c r="BZ16" s="787"/>
      <c r="CA16" s="787"/>
      <c r="CB16" s="787"/>
      <c r="CC16" s="787"/>
      <c r="CD16" s="787"/>
      <c r="CE16" s="787"/>
      <c r="CF16" s="787"/>
      <c r="CG16" s="788"/>
      <c r="CH16" s="799">
        <v>-106</v>
      </c>
      <c r="CI16" s="800"/>
      <c r="CJ16" s="800"/>
      <c r="CK16" s="800"/>
      <c r="CL16" s="801"/>
      <c r="CM16" s="799">
        <v>359</v>
      </c>
      <c r="CN16" s="800"/>
      <c r="CO16" s="800"/>
      <c r="CP16" s="800"/>
      <c r="CQ16" s="801"/>
      <c r="CR16" s="799">
        <v>6</v>
      </c>
      <c r="CS16" s="800"/>
      <c r="CT16" s="800"/>
      <c r="CU16" s="800"/>
      <c r="CV16" s="801"/>
      <c r="CW16" s="799" t="s">
        <v>562</v>
      </c>
      <c r="CX16" s="800"/>
      <c r="CY16" s="800"/>
      <c r="CZ16" s="800"/>
      <c r="DA16" s="801"/>
      <c r="DB16" s="799">
        <v>774</v>
      </c>
      <c r="DC16" s="800"/>
      <c r="DD16" s="800"/>
      <c r="DE16" s="800"/>
      <c r="DF16" s="801"/>
      <c r="DG16" s="799" t="s">
        <v>562</v>
      </c>
      <c r="DH16" s="800"/>
      <c r="DI16" s="800"/>
      <c r="DJ16" s="800"/>
      <c r="DK16" s="801"/>
      <c r="DL16" s="799" t="s">
        <v>482</v>
      </c>
      <c r="DM16" s="800"/>
      <c r="DN16" s="800"/>
      <c r="DO16" s="800"/>
      <c r="DP16" s="801"/>
      <c r="DQ16" s="799" t="s">
        <v>482</v>
      </c>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v>163763</v>
      </c>
      <c r="R23" s="812"/>
      <c r="S23" s="812"/>
      <c r="T23" s="812"/>
      <c r="U23" s="812"/>
      <c r="V23" s="812">
        <v>159981</v>
      </c>
      <c r="W23" s="812"/>
      <c r="X23" s="812"/>
      <c r="Y23" s="812"/>
      <c r="Z23" s="812"/>
      <c r="AA23" s="812">
        <v>3782</v>
      </c>
      <c r="AB23" s="812"/>
      <c r="AC23" s="812"/>
      <c r="AD23" s="812"/>
      <c r="AE23" s="813"/>
      <c r="AF23" s="814">
        <v>3379</v>
      </c>
      <c r="AG23" s="812"/>
      <c r="AH23" s="812"/>
      <c r="AI23" s="812"/>
      <c r="AJ23" s="815"/>
      <c r="AK23" s="816"/>
      <c r="AL23" s="817"/>
      <c r="AM23" s="817"/>
      <c r="AN23" s="817"/>
      <c r="AO23" s="817"/>
      <c r="AP23" s="812">
        <v>193964</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53050</v>
      </c>
      <c r="R28" s="841"/>
      <c r="S28" s="841"/>
      <c r="T28" s="841"/>
      <c r="U28" s="841"/>
      <c r="V28" s="841">
        <v>53457</v>
      </c>
      <c r="W28" s="841"/>
      <c r="X28" s="841"/>
      <c r="Y28" s="841"/>
      <c r="Z28" s="841"/>
      <c r="AA28" s="841">
        <v>-407</v>
      </c>
      <c r="AB28" s="841"/>
      <c r="AC28" s="841"/>
      <c r="AD28" s="841"/>
      <c r="AE28" s="842"/>
      <c r="AF28" s="843">
        <v>-407</v>
      </c>
      <c r="AG28" s="841"/>
      <c r="AH28" s="841"/>
      <c r="AI28" s="841"/>
      <c r="AJ28" s="844"/>
      <c r="AK28" s="845">
        <v>4634</v>
      </c>
      <c r="AL28" s="836"/>
      <c r="AM28" s="836"/>
      <c r="AN28" s="836"/>
      <c r="AO28" s="836"/>
      <c r="AP28" s="836" t="s">
        <v>556</v>
      </c>
      <c r="AQ28" s="836"/>
      <c r="AR28" s="836"/>
      <c r="AS28" s="836"/>
      <c r="AT28" s="836"/>
      <c r="AU28" s="836" t="s">
        <v>556</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30494</v>
      </c>
      <c r="R29" s="777"/>
      <c r="S29" s="777"/>
      <c r="T29" s="777"/>
      <c r="U29" s="777"/>
      <c r="V29" s="777">
        <v>30268</v>
      </c>
      <c r="W29" s="777"/>
      <c r="X29" s="777"/>
      <c r="Y29" s="777"/>
      <c r="Z29" s="777"/>
      <c r="AA29" s="777">
        <v>226</v>
      </c>
      <c r="AB29" s="777"/>
      <c r="AC29" s="777"/>
      <c r="AD29" s="777"/>
      <c r="AE29" s="778"/>
      <c r="AF29" s="779">
        <v>226</v>
      </c>
      <c r="AG29" s="780"/>
      <c r="AH29" s="780"/>
      <c r="AI29" s="780"/>
      <c r="AJ29" s="781"/>
      <c r="AK29" s="848">
        <v>4548</v>
      </c>
      <c r="AL29" s="849"/>
      <c r="AM29" s="849"/>
      <c r="AN29" s="849"/>
      <c r="AO29" s="849"/>
      <c r="AP29" s="849" t="s">
        <v>555</v>
      </c>
      <c r="AQ29" s="849"/>
      <c r="AR29" s="849"/>
      <c r="AS29" s="849"/>
      <c r="AT29" s="849"/>
      <c r="AU29" s="849" t="s">
        <v>555</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4264</v>
      </c>
      <c r="R30" s="777"/>
      <c r="S30" s="777"/>
      <c r="T30" s="777"/>
      <c r="U30" s="777"/>
      <c r="V30" s="777">
        <v>4246</v>
      </c>
      <c r="W30" s="777"/>
      <c r="X30" s="777"/>
      <c r="Y30" s="777"/>
      <c r="Z30" s="777"/>
      <c r="AA30" s="777">
        <v>18</v>
      </c>
      <c r="AB30" s="777"/>
      <c r="AC30" s="777"/>
      <c r="AD30" s="777"/>
      <c r="AE30" s="778"/>
      <c r="AF30" s="779">
        <v>18</v>
      </c>
      <c r="AG30" s="780"/>
      <c r="AH30" s="780"/>
      <c r="AI30" s="780"/>
      <c r="AJ30" s="781"/>
      <c r="AK30" s="848">
        <v>1052</v>
      </c>
      <c r="AL30" s="849"/>
      <c r="AM30" s="849"/>
      <c r="AN30" s="849"/>
      <c r="AO30" s="849"/>
      <c r="AP30" s="849" t="s">
        <v>555</v>
      </c>
      <c r="AQ30" s="849"/>
      <c r="AR30" s="849"/>
      <c r="AS30" s="849"/>
      <c r="AT30" s="849"/>
      <c r="AU30" s="849" t="s">
        <v>556</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7074</v>
      </c>
      <c r="R31" s="777"/>
      <c r="S31" s="777"/>
      <c r="T31" s="777"/>
      <c r="U31" s="777"/>
      <c r="V31" s="777">
        <v>6220</v>
      </c>
      <c r="W31" s="777"/>
      <c r="X31" s="777"/>
      <c r="Y31" s="777"/>
      <c r="Z31" s="777"/>
      <c r="AA31" s="777">
        <v>854</v>
      </c>
      <c r="AB31" s="777"/>
      <c r="AC31" s="777"/>
      <c r="AD31" s="777"/>
      <c r="AE31" s="778"/>
      <c r="AF31" s="779">
        <v>6780</v>
      </c>
      <c r="AG31" s="780"/>
      <c r="AH31" s="780"/>
      <c r="AI31" s="780"/>
      <c r="AJ31" s="781"/>
      <c r="AK31" s="848">
        <v>110</v>
      </c>
      <c r="AL31" s="849"/>
      <c r="AM31" s="849"/>
      <c r="AN31" s="849"/>
      <c r="AO31" s="849"/>
      <c r="AP31" s="849">
        <v>37691</v>
      </c>
      <c r="AQ31" s="849"/>
      <c r="AR31" s="849"/>
      <c r="AS31" s="849"/>
      <c r="AT31" s="849"/>
      <c r="AU31" s="849">
        <v>641</v>
      </c>
      <c r="AV31" s="849"/>
      <c r="AW31" s="849"/>
      <c r="AX31" s="849"/>
      <c r="AY31" s="849"/>
      <c r="AZ31" s="850"/>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212</v>
      </c>
      <c r="R32" s="777"/>
      <c r="S32" s="777"/>
      <c r="T32" s="777"/>
      <c r="U32" s="777"/>
      <c r="V32" s="777">
        <v>236</v>
      </c>
      <c r="W32" s="777"/>
      <c r="X32" s="777"/>
      <c r="Y32" s="777"/>
      <c r="Z32" s="777"/>
      <c r="AA32" s="777">
        <v>-24</v>
      </c>
      <c r="AB32" s="777"/>
      <c r="AC32" s="777"/>
      <c r="AD32" s="777"/>
      <c r="AE32" s="778"/>
      <c r="AF32" s="779">
        <v>265</v>
      </c>
      <c r="AG32" s="780"/>
      <c r="AH32" s="780"/>
      <c r="AI32" s="780"/>
      <c r="AJ32" s="781"/>
      <c r="AK32" s="848">
        <v>280</v>
      </c>
      <c r="AL32" s="849"/>
      <c r="AM32" s="849"/>
      <c r="AN32" s="849"/>
      <c r="AO32" s="849"/>
      <c r="AP32" s="849">
        <v>1241</v>
      </c>
      <c r="AQ32" s="849"/>
      <c r="AR32" s="849"/>
      <c r="AS32" s="849"/>
      <c r="AT32" s="849"/>
      <c r="AU32" s="849">
        <v>1189</v>
      </c>
      <c r="AV32" s="849"/>
      <c r="AW32" s="849"/>
      <c r="AX32" s="849"/>
      <c r="AY32" s="849"/>
      <c r="AZ32" s="850"/>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13</v>
      </c>
      <c r="R33" s="777"/>
      <c r="S33" s="777"/>
      <c r="T33" s="777"/>
      <c r="U33" s="777"/>
      <c r="V33" s="777">
        <v>12</v>
      </c>
      <c r="W33" s="777"/>
      <c r="X33" s="777"/>
      <c r="Y33" s="777"/>
      <c r="Z33" s="777"/>
      <c r="AA33" s="777">
        <v>1</v>
      </c>
      <c r="AB33" s="777"/>
      <c r="AC33" s="777"/>
      <c r="AD33" s="777"/>
      <c r="AE33" s="778"/>
      <c r="AF33" s="779">
        <v>70</v>
      </c>
      <c r="AG33" s="780"/>
      <c r="AH33" s="780"/>
      <c r="AI33" s="780"/>
      <c r="AJ33" s="781"/>
      <c r="AK33" s="848" t="s">
        <v>562</v>
      </c>
      <c r="AL33" s="849"/>
      <c r="AM33" s="849"/>
      <c r="AN33" s="849"/>
      <c r="AO33" s="849"/>
      <c r="AP33" s="849" t="s">
        <v>557</v>
      </c>
      <c r="AQ33" s="849"/>
      <c r="AR33" s="849"/>
      <c r="AS33" s="849"/>
      <c r="AT33" s="849"/>
      <c r="AU33" s="849" t="s">
        <v>557</v>
      </c>
      <c r="AV33" s="849"/>
      <c r="AW33" s="849"/>
      <c r="AX33" s="849"/>
      <c r="AY33" s="849"/>
      <c r="AZ33" s="850"/>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385</v>
      </c>
      <c r="C34" s="774"/>
      <c r="D34" s="774"/>
      <c r="E34" s="774"/>
      <c r="F34" s="774"/>
      <c r="G34" s="774"/>
      <c r="H34" s="774"/>
      <c r="I34" s="774"/>
      <c r="J34" s="774"/>
      <c r="K34" s="774"/>
      <c r="L34" s="774"/>
      <c r="M34" s="774"/>
      <c r="N34" s="774"/>
      <c r="O34" s="774"/>
      <c r="P34" s="775"/>
      <c r="Q34" s="776">
        <v>10485</v>
      </c>
      <c r="R34" s="777"/>
      <c r="S34" s="777"/>
      <c r="T34" s="777"/>
      <c r="U34" s="777"/>
      <c r="V34" s="777">
        <v>10425</v>
      </c>
      <c r="W34" s="777"/>
      <c r="X34" s="777"/>
      <c r="Y34" s="777"/>
      <c r="Z34" s="777"/>
      <c r="AA34" s="777">
        <v>61</v>
      </c>
      <c r="AB34" s="777"/>
      <c r="AC34" s="777"/>
      <c r="AD34" s="777"/>
      <c r="AE34" s="778"/>
      <c r="AF34" s="779">
        <v>3035</v>
      </c>
      <c r="AG34" s="780"/>
      <c r="AH34" s="780"/>
      <c r="AI34" s="780"/>
      <c r="AJ34" s="781"/>
      <c r="AK34" s="848">
        <v>4280</v>
      </c>
      <c r="AL34" s="849"/>
      <c r="AM34" s="849"/>
      <c r="AN34" s="849"/>
      <c r="AO34" s="849"/>
      <c r="AP34" s="849">
        <v>87907</v>
      </c>
      <c r="AQ34" s="849"/>
      <c r="AR34" s="849"/>
      <c r="AS34" s="849"/>
      <c r="AT34" s="849"/>
      <c r="AU34" s="849">
        <v>40437</v>
      </c>
      <c r="AV34" s="849"/>
      <c r="AW34" s="849"/>
      <c r="AX34" s="849"/>
      <c r="AY34" s="849"/>
      <c r="AZ34" s="850"/>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386</v>
      </c>
      <c r="C35" s="774"/>
      <c r="D35" s="774"/>
      <c r="E35" s="774"/>
      <c r="F35" s="774"/>
      <c r="G35" s="774"/>
      <c r="H35" s="774"/>
      <c r="I35" s="774"/>
      <c r="J35" s="774"/>
      <c r="K35" s="774"/>
      <c r="L35" s="774"/>
      <c r="M35" s="774"/>
      <c r="N35" s="774"/>
      <c r="O35" s="774"/>
      <c r="P35" s="775"/>
      <c r="Q35" s="776">
        <v>721</v>
      </c>
      <c r="R35" s="777"/>
      <c r="S35" s="777"/>
      <c r="T35" s="777"/>
      <c r="U35" s="777"/>
      <c r="V35" s="777">
        <v>693</v>
      </c>
      <c r="W35" s="777"/>
      <c r="X35" s="777"/>
      <c r="Y35" s="777"/>
      <c r="Z35" s="777"/>
      <c r="AA35" s="777">
        <v>28</v>
      </c>
      <c r="AB35" s="777"/>
      <c r="AC35" s="777"/>
      <c r="AD35" s="777"/>
      <c r="AE35" s="778"/>
      <c r="AF35" s="779">
        <v>277</v>
      </c>
      <c r="AG35" s="780"/>
      <c r="AH35" s="780"/>
      <c r="AI35" s="780"/>
      <c r="AJ35" s="781"/>
      <c r="AK35" s="848">
        <v>516</v>
      </c>
      <c r="AL35" s="849"/>
      <c r="AM35" s="849"/>
      <c r="AN35" s="849"/>
      <c r="AO35" s="849"/>
      <c r="AP35" s="849">
        <v>5735</v>
      </c>
      <c r="AQ35" s="849"/>
      <c r="AR35" s="849"/>
      <c r="AS35" s="849"/>
      <c r="AT35" s="849"/>
      <c r="AU35" s="849">
        <v>4726</v>
      </c>
      <c r="AV35" s="849"/>
      <c r="AW35" s="849"/>
      <c r="AX35" s="849"/>
      <c r="AY35" s="849"/>
      <c r="AZ35" s="850"/>
      <c r="BA35" s="850"/>
      <c r="BB35" s="850"/>
      <c r="BC35" s="850"/>
      <c r="BD35" s="850"/>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387</v>
      </c>
      <c r="C36" s="774"/>
      <c r="D36" s="774"/>
      <c r="E36" s="774"/>
      <c r="F36" s="774"/>
      <c r="G36" s="774"/>
      <c r="H36" s="774"/>
      <c r="I36" s="774"/>
      <c r="J36" s="774"/>
      <c r="K36" s="774"/>
      <c r="L36" s="774"/>
      <c r="M36" s="774"/>
      <c r="N36" s="774"/>
      <c r="O36" s="774"/>
      <c r="P36" s="775"/>
      <c r="Q36" s="776">
        <v>561</v>
      </c>
      <c r="R36" s="777"/>
      <c r="S36" s="777"/>
      <c r="T36" s="777"/>
      <c r="U36" s="777"/>
      <c r="V36" s="777">
        <v>864</v>
      </c>
      <c r="W36" s="777"/>
      <c r="X36" s="777"/>
      <c r="Y36" s="777"/>
      <c r="Z36" s="777"/>
      <c r="AA36" s="777">
        <v>-302</v>
      </c>
      <c r="AB36" s="777"/>
      <c r="AC36" s="777"/>
      <c r="AD36" s="777"/>
      <c r="AE36" s="778"/>
      <c r="AF36" s="779">
        <v>472</v>
      </c>
      <c r="AG36" s="780"/>
      <c r="AH36" s="780"/>
      <c r="AI36" s="780"/>
      <c r="AJ36" s="781"/>
      <c r="AK36" s="848">
        <v>108</v>
      </c>
      <c r="AL36" s="849"/>
      <c r="AM36" s="849"/>
      <c r="AN36" s="849"/>
      <c r="AO36" s="849"/>
      <c r="AP36" s="849">
        <v>914</v>
      </c>
      <c r="AQ36" s="849"/>
      <c r="AR36" s="849"/>
      <c r="AS36" s="849"/>
      <c r="AT36" s="849"/>
      <c r="AU36" s="849">
        <v>914</v>
      </c>
      <c r="AV36" s="849"/>
      <c r="AW36" s="849"/>
      <c r="AX36" s="849"/>
      <c r="AY36" s="849"/>
      <c r="AZ36" s="850"/>
      <c r="BA36" s="850"/>
      <c r="BB36" s="850"/>
      <c r="BC36" s="850"/>
      <c r="BD36" s="850"/>
      <c r="BE36" s="846" t="s">
        <v>382</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388</v>
      </c>
      <c r="C37" s="774"/>
      <c r="D37" s="774"/>
      <c r="E37" s="774"/>
      <c r="F37" s="774"/>
      <c r="G37" s="774"/>
      <c r="H37" s="774"/>
      <c r="I37" s="774"/>
      <c r="J37" s="774"/>
      <c r="K37" s="774"/>
      <c r="L37" s="774"/>
      <c r="M37" s="774"/>
      <c r="N37" s="774"/>
      <c r="O37" s="774"/>
      <c r="P37" s="775"/>
      <c r="Q37" s="776">
        <v>715</v>
      </c>
      <c r="R37" s="777"/>
      <c r="S37" s="777"/>
      <c r="T37" s="777"/>
      <c r="U37" s="777"/>
      <c r="V37" s="777">
        <v>715</v>
      </c>
      <c r="W37" s="777"/>
      <c r="X37" s="777"/>
      <c r="Y37" s="777"/>
      <c r="Z37" s="777"/>
      <c r="AA37" s="777" t="s">
        <v>555</v>
      </c>
      <c r="AB37" s="777"/>
      <c r="AC37" s="777"/>
      <c r="AD37" s="777"/>
      <c r="AE37" s="778"/>
      <c r="AF37" s="779" t="s">
        <v>108</v>
      </c>
      <c r="AG37" s="780"/>
      <c r="AH37" s="780"/>
      <c r="AI37" s="780"/>
      <c r="AJ37" s="781"/>
      <c r="AK37" s="848">
        <v>43</v>
      </c>
      <c r="AL37" s="849"/>
      <c r="AM37" s="849"/>
      <c r="AN37" s="849"/>
      <c r="AO37" s="849"/>
      <c r="AP37" s="849">
        <v>1527</v>
      </c>
      <c r="AQ37" s="849"/>
      <c r="AR37" s="849"/>
      <c r="AS37" s="849"/>
      <c r="AT37" s="849"/>
      <c r="AU37" s="849">
        <v>347</v>
      </c>
      <c r="AV37" s="849"/>
      <c r="AW37" s="849"/>
      <c r="AX37" s="849"/>
      <c r="AY37" s="849"/>
      <c r="AZ37" s="850"/>
      <c r="BA37" s="850"/>
      <c r="BB37" s="850"/>
      <c r="BC37" s="850"/>
      <c r="BD37" s="850"/>
      <c r="BE37" s="846" t="s">
        <v>389</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390</v>
      </c>
      <c r="C38" s="774"/>
      <c r="D38" s="774"/>
      <c r="E38" s="774"/>
      <c r="F38" s="774"/>
      <c r="G38" s="774"/>
      <c r="H38" s="774"/>
      <c r="I38" s="774"/>
      <c r="J38" s="774"/>
      <c r="K38" s="774"/>
      <c r="L38" s="774"/>
      <c r="M38" s="774"/>
      <c r="N38" s="774"/>
      <c r="O38" s="774"/>
      <c r="P38" s="775"/>
      <c r="Q38" s="776">
        <v>230</v>
      </c>
      <c r="R38" s="777"/>
      <c r="S38" s="777"/>
      <c r="T38" s="777"/>
      <c r="U38" s="777"/>
      <c r="V38" s="777">
        <v>229</v>
      </c>
      <c r="W38" s="777"/>
      <c r="X38" s="777"/>
      <c r="Y38" s="777"/>
      <c r="Z38" s="777"/>
      <c r="AA38" s="777">
        <v>2</v>
      </c>
      <c r="AB38" s="777"/>
      <c r="AC38" s="777"/>
      <c r="AD38" s="777"/>
      <c r="AE38" s="778"/>
      <c r="AF38" s="779">
        <v>2</v>
      </c>
      <c r="AG38" s="780"/>
      <c r="AH38" s="780"/>
      <c r="AI38" s="780"/>
      <c r="AJ38" s="781"/>
      <c r="AK38" s="848">
        <v>28</v>
      </c>
      <c r="AL38" s="849"/>
      <c r="AM38" s="849"/>
      <c r="AN38" s="849"/>
      <c r="AO38" s="849"/>
      <c r="AP38" s="849">
        <v>620</v>
      </c>
      <c r="AQ38" s="849"/>
      <c r="AR38" s="849"/>
      <c r="AS38" s="849"/>
      <c r="AT38" s="849"/>
      <c r="AU38" s="849">
        <v>620</v>
      </c>
      <c r="AV38" s="849"/>
      <c r="AW38" s="849"/>
      <c r="AX38" s="849"/>
      <c r="AY38" s="849"/>
      <c r="AZ38" s="850"/>
      <c r="BA38" s="850"/>
      <c r="BB38" s="850"/>
      <c r="BC38" s="850"/>
      <c r="BD38" s="850"/>
      <c r="BE38" s="846" t="s">
        <v>389</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391</v>
      </c>
      <c r="C39" s="774"/>
      <c r="D39" s="774"/>
      <c r="E39" s="774"/>
      <c r="F39" s="774"/>
      <c r="G39" s="774"/>
      <c r="H39" s="774"/>
      <c r="I39" s="774"/>
      <c r="J39" s="774"/>
      <c r="K39" s="774"/>
      <c r="L39" s="774"/>
      <c r="M39" s="774"/>
      <c r="N39" s="774"/>
      <c r="O39" s="774"/>
      <c r="P39" s="775"/>
      <c r="Q39" s="776">
        <v>714</v>
      </c>
      <c r="R39" s="777"/>
      <c r="S39" s="777"/>
      <c r="T39" s="777"/>
      <c r="U39" s="777"/>
      <c r="V39" s="777">
        <v>671</v>
      </c>
      <c r="W39" s="777"/>
      <c r="X39" s="777"/>
      <c r="Y39" s="777"/>
      <c r="Z39" s="777"/>
      <c r="AA39" s="777">
        <v>42</v>
      </c>
      <c r="AB39" s="777"/>
      <c r="AC39" s="777"/>
      <c r="AD39" s="777"/>
      <c r="AE39" s="778"/>
      <c r="AF39" s="779" t="s">
        <v>108</v>
      </c>
      <c r="AG39" s="780"/>
      <c r="AH39" s="780"/>
      <c r="AI39" s="780"/>
      <c r="AJ39" s="781"/>
      <c r="AK39" s="848">
        <v>92</v>
      </c>
      <c r="AL39" s="849"/>
      <c r="AM39" s="849"/>
      <c r="AN39" s="849"/>
      <c r="AO39" s="849"/>
      <c r="AP39" s="849">
        <v>428</v>
      </c>
      <c r="AQ39" s="849"/>
      <c r="AR39" s="849"/>
      <c r="AS39" s="849"/>
      <c r="AT39" s="849"/>
      <c r="AU39" s="849" t="s">
        <v>561</v>
      </c>
      <c r="AV39" s="849"/>
      <c r="AW39" s="849"/>
      <c r="AX39" s="849"/>
      <c r="AY39" s="849"/>
      <c r="AZ39" s="850"/>
      <c r="BA39" s="850"/>
      <c r="BB39" s="850"/>
      <c r="BC39" s="850"/>
      <c r="BD39" s="850"/>
      <c r="BE39" s="846" t="s">
        <v>389</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393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10737</v>
      </c>
      <c r="AG63" s="860"/>
      <c r="AH63" s="860"/>
      <c r="AI63" s="860"/>
      <c r="AJ63" s="861"/>
      <c r="AK63" s="862"/>
      <c r="AL63" s="857"/>
      <c r="AM63" s="857"/>
      <c r="AN63" s="857"/>
      <c r="AO63" s="857"/>
      <c r="AP63" s="860">
        <v>136063</v>
      </c>
      <c r="AQ63" s="860"/>
      <c r="AR63" s="860"/>
      <c r="AS63" s="860"/>
      <c r="AT63" s="860"/>
      <c r="AU63" s="860">
        <v>48874</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395</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396</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542</v>
      </c>
      <c r="C68" s="888"/>
      <c r="D68" s="888"/>
      <c r="E68" s="888"/>
      <c r="F68" s="888"/>
      <c r="G68" s="888"/>
      <c r="H68" s="888"/>
      <c r="I68" s="888"/>
      <c r="J68" s="888"/>
      <c r="K68" s="888"/>
      <c r="L68" s="888"/>
      <c r="M68" s="888"/>
      <c r="N68" s="888"/>
      <c r="O68" s="888"/>
      <c r="P68" s="889"/>
      <c r="Q68" s="890">
        <v>331</v>
      </c>
      <c r="R68" s="884"/>
      <c r="S68" s="884"/>
      <c r="T68" s="884"/>
      <c r="U68" s="884"/>
      <c r="V68" s="884">
        <v>311</v>
      </c>
      <c r="W68" s="884"/>
      <c r="X68" s="884"/>
      <c r="Y68" s="884"/>
      <c r="Z68" s="884"/>
      <c r="AA68" s="884">
        <v>20</v>
      </c>
      <c r="AB68" s="884"/>
      <c r="AC68" s="884"/>
      <c r="AD68" s="884"/>
      <c r="AE68" s="884"/>
      <c r="AF68" s="884">
        <v>20</v>
      </c>
      <c r="AG68" s="884"/>
      <c r="AH68" s="884"/>
      <c r="AI68" s="884"/>
      <c r="AJ68" s="884"/>
      <c r="AK68" s="884" t="s">
        <v>563</v>
      </c>
      <c r="AL68" s="884"/>
      <c r="AM68" s="884"/>
      <c r="AN68" s="884"/>
      <c r="AO68" s="884"/>
      <c r="AP68" s="884" t="s">
        <v>562</v>
      </c>
      <c r="AQ68" s="884"/>
      <c r="AR68" s="884"/>
      <c r="AS68" s="884"/>
      <c r="AT68" s="884"/>
      <c r="AU68" s="884" t="s">
        <v>562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543</v>
      </c>
      <c r="C69" s="892"/>
      <c r="D69" s="892"/>
      <c r="E69" s="892"/>
      <c r="F69" s="892"/>
      <c r="G69" s="892"/>
      <c r="H69" s="892"/>
      <c r="I69" s="892"/>
      <c r="J69" s="892"/>
      <c r="K69" s="892"/>
      <c r="L69" s="892"/>
      <c r="M69" s="892"/>
      <c r="N69" s="892"/>
      <c r="O69" s="892"/>
      <c r="P69" s="893"/>
      <c r="Q69" s="894">
        <v>2728</v>
      </c>
      <c r="R69" s="849"/>
      <c r="S69" s="849"/>
      <c r="T69" s="849"/>
      <c r="U69" s="849"/>
      <c r="V69" s="849">
        <v>2362</v>
      </c>
      <c r="W69" s="849"/>
      <c r="X69" s="849"/>
      <c r="Y69" s="849"/>
      <c r="Z69" s="849"/>
      <c r="AA69" s="849">
        <v>367</v>
      </c>
      <c r="AB69" s="849"/>
      <c r="AC69" s="849"/>
      <c r="AD69" s="849"/>
      <c r="AE69" s="849"/>
      <c r="AF69" s="849">
        <v>367</v>
      </c>
      <c r="AG69" s="849"/>
      <c r="AH69" s="849"/>
      <c r="AI69" s="849"/>
      <c r="AJ69" s="849"/>
      <c r="AK69" s="849">
        <v>2</v>
      </c>
      <c r="AL69" s="849"/>
      <c r="AM69" s="849"/>
      <c r="AN69" s="849"/>
      <c r="AO69" s="849"/>
      <c r="AP69" s="849" t="s">
        <v>562</v>
      </c>
      <c r="AQ69" s="849"/>
      <c r="AR69" s="849"/>
      <c r="AS69" s="849"/>
      <c r="AT69" s="849"/>
      <c r="AU69" s="849" t="s">
        <v>562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544</v>
      </c>
      <c r="C70" s="892"/>
      <c r="D70" s="892"/>
      <c r="E70" s="892"/>
      <c r="F70" s="892"/>
      <c r="G70" s="892"/>
      <c r="H70" s="892"/>
      <c r="I70" s="892"/>
      <c r="J70" s="892"/>
      <c r="K70" s="892"/>
      <c r="L70" s="892"/>
      <c r="M70" s="892"/>
      <c r="N70" s="892"/>
      <c r="O70" s="892"/>
      <c r="P70" s="893"/>
      <c r="Q70" s="894">
        <v>25</v>
      </c>
      <c r="R70" s="849"/>
      <c r="S70" s="849"/>
      <c r="T70" s="849"/>
      <c r="U70" s="849"/>
      <c r="V70" s="849">
        <v>23</v>
      </c>
      <c r="W70" s="849"/>
      <c r="X70" s="849"/>
      <c r="Y70" s="849"/>
      <c r="Z70" s="849"/>
      <c r="AA70" s="849">
        <v>3</v>
      </c>
      <c r="AB70" s="849"/>
      <c r="AC70" s="849"/>
      <c r="AD70" s="849"/>
      <c r="AE70" s="849"/>
      <c r="AF70" s="849">
        <v>3</v>
      </c>
      <c r="AG70" s="849"/>
      <c r="AH70" s="849"/>
      <c r="AI70" s="849"/>
      <c r="AJ70" s="849"/>
      <c r="AK70" s="849" t="s">
        <v>562</v>
      </c>
      <c r="AL70" s="849"/>
      <c r="AM70" s="849"/>
      <c r="AN70" s="849"/>
      <c r="AO70" s="849"/>
      <c r="AP70" s="849" t="s">
        <v>563</v>
      </c>
      <c r="AQ70" s="849"/>
      <c r="AR70" s="849"/>
      <c r="AS70" s="849"/>
      <c r="AT70" s="849"/>
      <c r="AU70" s="849" t="s">
        <v>563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545</v>
      </c>
      <c r="C71" s="892"/>
      <c r="D71" s="892"/>
      <c r="E71" s="892"/>
      <c r="F71" s="892"/>
      <c r="G71" s="892"/>
      <c r="H71" s="892"/>
      <c r="I71" s="892"/>
      <c r="J71" s="892"/>
      <c r="K71" s="892"/>
      <c r="L71" s="892"/>
      <c r="M71" s="892"/>
      <c r="N71" s="892"/>
      <c r="O71" s="892"/>
      <c r="P71" s="893"/>
      <c r="Q71" s="894">
        <v>201</v>
      </c>
      <c r="R71" s="849"/>
      <c r="S71" s="849"/>
      <c r="T71" s="849"/>
      <c r="U71" s="849"/>
      <c r="V71" s="849">
        <v>195</v>
      </c>
      <c r="W71" s="849"/>
      <c r="X71" s="849"/>
      <c r="Y71" s="849"/>
      <c r="Z71" s="849"/>
      <c r="AA71" s="849">
        <v>5</v>
      </c>
      <c r="AB71" s="849"/>
      <c r="AC71" s="849"/>
      <c r="AD71" s="849"/>
      <c r="AE71" s="849"/>
      <c r="AF71" s="849">
        <v>5</v>
      </c>
      <c r="AG71" s="849"/>
      <c r="AH71" s="849"/>
      <c r="AI71" s="849"/>
      <c r="AJ71" s="849"/>
      <c r="AK71" s="849">
        <v>3</v>
      </c>
      <c r="AL71" s="849"/>
      <c r="AM71" s="849"/>
      <c r="AN71" s="849"/>
      <c r="AO71" s="849"/>
      <c r="AP71" s="849" t="s">
        <v>563</v>
      </c>
      <c r="AQ71" s="849"/>
      <c r="AR71" s="849"/>
      <c r="AS71" s="849"/>
      <c r="AT71" s="849"/>
      <c r="AU71" s="849" t="s">
        <v>562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546</v>
      </c>
      <c r="C72" s="892"/>
      <c r="D72" s="892"/>
      <c r="E72" s="892"/>
      <c r="F72" s="892"/>
      <c r="G72" s="892"/>
      <c r="H72" s="892"/>
      <c r="I72" s="892"/>
      <c r="J72" s="892"/>
      <c r="K72" s="892"/>
      <c r="L72" s="892"/>
      <c r="M72" s="892"/>
      <c r="N72" s="892"/>
      <c r="O72" s="892"/>
      <c r="P72" s="893"/>
      <c r="Q72" s="894">
        <v>158776</v>
      </c>
      <c r="R72" s="849"/>
      <c r="S72" s="849"/>
      <c r="T72" s="849"/>
      <c r="U72" s="849"/>
      <c r="V72" s="849">
        <v>152692</v>
      </c>
      <c r="W72" s="849"/>
      <c r="X72" s="849"/>
      <c r="Y72" s="849"/>
      <c r="Z72" s="849"/>
      <c r="AA72" s="849">
        <v>6084</v>
      </c>
      <c r="AB72" s="849"/>
      <c r="AC72" s="849"/>
      <c r="AD72" s="849"/>
      <c r="AE72" s="849"/>
      <c r="AF72" s="849">
        <v>6084</v>
      </c>
      <c r="AG72" s="849"/>
      <c r="AH72" s="849"/>
      <c r="AI72" s="849"/>
      <c r="AJ72" s="849"/>
      <c r="AK72" s="849">
        <v>546</v>
      </c>
      <c r="AL72" s="849"/>
      <c r="AM72" s="849"/>
      <c r="AN72" s="849"/>
      <c r="AO72" s="849"/>
      <c r="AP72" s="849" t="s">
        <v>562</v>
      </c>
      <c r="AQ72" s="849"/>
      <c r="AR72" s="849"/>
      <c r="AS72" s="849"/>
      <c r="AT72" s="849"/>
      <c r="AU72" s="849" t="s">
        <v>562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547</v>
      </c>
      <c r="C73" s="892"/>
      <c r="D73" s="892"/>
      <c r="E73" s="892"/>
      <c r="F73" s="892"/>
      <c r="G73" s="892"/>
      <c r="H73" s="892"/>
      <c r="I73" s="892"/>
      <c r="J73" s="892"/>
      <c r="K73" s="892"/>
      <c r="L73" s="892"/>
      <c r="M73" s="892"/>
      <c r="N73" s="892"/>
      <c r="O73" s="892"/>
      <c r="P73" s="893"/>
      <c r="Q73" s="894">
        <v>439</v>
      </c>
      <c r="R73" s="849"/>
      <c r="S73" s="849"/>
      <c r="T73" s="849"/>
      <c r="U73" s="849"/>
      <c r="V73" s="849">
        <v>435</v>
      </c>
      <c r="W73" s="849"/>
      <c r="X73" s="849"/>
      <c r="Y73" s="849"/>
      <c r="Z73" s="849"/>
      <c r="AA73" s="849">
        <v>4</v>
      </c>
      <c r="AB73" s="849"/>
      <c r="AC73" s="849"/>
      <c r="AD73" s="849"/>
      <c r="AE73" s="849"/>
      <c r="AF73" s="849">
        <v>4</v>
      </c>
      <c r="AG73" s="849"/>
      <c r="AH73" s="849"/>
      <c r="AI73" s="849"/>
      <c r="AJ73" s="849"/>
      <c r="AK73" s="849">
        <v>31</v>
      </c>
      <c r="AL73" s="849"/>
      <c r="AM73" s="849"/>
      <c r="AN73" s="849"/>
      <c r="AO73" s="849"/>
      <c r="AP73" s="849" t="s">
        <v>564</v>
      </c>
      <c r="AQ73" s="849"/>
      <c r="AR73" s="849"/>
      <c r="AS73" s="849"/>
      <c r="AT73" s="849"/>
      <c r="AU73" s="849" t="s">
        <v>565</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397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6483</v>
      </c>
      <c r="AG88" s="860"/>
      <c r="AH88" s="860"/>
      <c r="AI88" s="860"/>
      <c r="AJ88" s="860"/>
      <c r="AK88" s="857"/>
      <c r="AL88" s="857"/>
      <c r="AM88" s="857"/>
      <c r="AN88" s="857"/>
      <c r="AO88" s="857"/>
      <c r="AP88" s="860" t="s">
        <v>566</v>
      </c>
      <c r="AQ88" s="860"/>
      <c r="AR88" s="860"/>
      <c r="AS88" s="860"/>
      <c r="AT88" s="860"/>
      <c r="AU88" s="860" t="s">
        <v>566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9319</v>
      </c>
      <c r="CS102" s="868"/>
      <c r="CT102" s="868"/>
      <c r="CU102" s="868"/>
      <c r="CV102" s="911"/>
      <c r="CW102" s="910">
        <v>545</v>
      </c>
      <c r="CX102" s="868"/>
      <c r="CY102" s="868"/>
      <c r="CZ102" s="868"/>
      <c r="DA102" s="911"/>
      <c r="DB102" s="910">
        <v>774</v>
      </c>
      <c r="DC102" s="868"/>
      <c r="DD102" s="868"/>
      <c r="DE102" s="868"/>
      <c r="DF102" s="911"/>
      <c r="DG102" s="910">
        <v>1473</v>
      </c>
      <c r="DH102" s="868"/>
      <c r="DI102" s="868"/>
      <c r="DJ102" s="868"/>
      <c r="DK102" s="911"/>
      <c r="DL102" s="910" t="s">
        <v>566</v>
      </c>
      <c r="DM102" s="868"/>
      <c r="DN102" s="868"/>
      <c r="DO102" s="868"/>
      <c r="DP102" s="911"/>
      <c r="DQ102" s="910" t="s">
        <v>566</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406</v>
      </c>
      <c r="AB109" s="913"/>
      <c r="AC109" s="913"/>
      <c r="AD109" s="913"/>
      <c r="AE109" s="914"/>
      <c r="AF109" s="912" t="s">
        <v>282</v>
      </c>
      <c r="AG109" s="913"/>
      <c r="AH109" s="913"/>
      <c r="AI109" s="913"/>
      <c r="AJ109" s="914"/>
      <c r="AK109" s="912" t="s">
        <v>281</v>
      </c>
      <c r="AL109" s="913"/>
      <c r="AM109" s="913"/>
      <c r="AN109" s="913"/>
      <c r="AO109" s="914"/>
      <c r="AP109" s="912" t="s">
        <v>407</v>
      </c>
      <c r="AQ109" s="913"/>
      <c r="AR109" s="913"/>
      <c r="AS109" s="913"/>
      <c r="AT109" s="915"/>
      <c r="AU109" s="934" t="s">
        <v>405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406</v>
      </c>
      <c r="BR109" s="913"/>
      <c r="BS109" s="913"/>
      <c r="BT109" s="913"/>
      <c r="BU109" s="914"/>
      <c r="BV109" s="912" t="s">
        <v>282</v>
      </c>
      <c r="BW109" s="913"/>
      <c r="BX109" s="913"/>
      <c r="BY109" s="913"/>
      <c r="BZ109" s="914"/>
      <c r="CA109" s="912" t="s">
        <v>281</v>
      </c>
      <c r="CB109" s="913"/>
      <c r="CC109" s="913"/>
      <c r="CD109" s="913"/>
      <c r="CE109" s="914"/>
      <c r="CF109" s="935" t="s">
        <v>407</v>
      </c>
      <c r="CG109" s="935"/>
      <c r="CH109" s="935"/>
      <c r="CI109" s="935"/>
      <c r="CJ109" s="935"/>
      <c r="CK109" s="912" t="s">
        <v>408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406</v>
      </c>
      <c r="DH109" s="913"/>
      <c r="DI109" s="913"/>
      <c r="DJ109" s="913"/>
      <c r="DK109" s="914"/>
      <c r="DL109" s="912" t="s">
        <v>282</v>
      </c>
      <c r="DM109" s="913"/>
      <c r="DN109" s="913"/>
      <c r="DO109" s="913"/>
      <c r="DP109" s="914"/>
      <c r="DQ109" s="912" t="s">
        <v>281</v>
      </c>
      <c r="DR109" s="913"/>
      <c r="DS109" s="913"/>
      <c r="DT109" s="913"/>
      <c r="DU109" s="914"/>
      <c r="DV109" s="912" t="s">
        <v>407</v>
      </c>
      <c r="DW109" s="913"/>
      <c r="DX109" s="913"/>
      <c r="DY109" s="913"/>
      <c r="DZ109" s="915"/>
    </row>
    <row r="110" spans="1:131" s="197" customFormat="1" ht="26.25" customHeight="1">
      <c r="A110" s="916" t="s">
        <v>409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21877790</v>
      </c>
      <c r="AB110" s="920"/>
      <c r="AC110" s="920"/>
      <c r="AD110" s="920"/>
      <c r="AE110" s="921"/>
      <c r="AF110" s="922">
        <v>21918980</v>
      </c>
      <c r="AG110" s="920"/>
      <c r="AH110" s="920"/>
      <c r="AI110" s="920"/>
      <c r="AJ110" s="921"/>
      <c r="AK110" s="922">
        <v>21347039</v>
      </c>
      <c r="AL110" s="920"/>
      <c r="AM110" s="920"/>
      <c r="AN110" s="920"/>
      <c r="AO110" s="921"/>
      <c r="AP110" s="923">
        <v>29</v>
      </c>
      <c r="AQ110" s="924"/>
      <c r="AR110" s="924"/>
      <c r="AS110" s="924"/>
      <c r="AT110" s="925"/>
      <c r="AU110" s="926" t="s">
        <v>61</v>
      </c>
      <c r="AV110" s="927"/>
      <c r="AW110" s="927"/>
      <c r="AX110" s="927"/>
      <c r="AY110" s="928"/>
      <c r="AZ110" s="970" t="s">
        <v>410</v>
      </c>
      <c r="BA110" s="917"/>
      <c r="BB110" s="917"/>
      <c r="BC110" s="917"/>
      <c r="BD110" s="917"/>
      <c r="BE110" s="917"/>
      <c r="BF110" s="917"/>
      <c r="BG110" s="917"/>
      <c r="BH110" s="917"/>
      <c r="BI110" s="917"/>
      <c r="BJ110" s="917"/>
      <c r="BK110" s="917"/>
      <c r="BL110" s="917"/>
      <c r="BM110" s="917"/>
      <c r="BN110" s="917"/>
      <c r="BO110" s="917"/>
      <c r="BP110" s="918"/>
      <c r="BQ110" s="956">
        <v>204602185</v>
      </c>
      <c r="BR110" s="957"/>
      <c r="BS110" s="957"/>
      <c r="BT110" s="957"/>
      <c r="BU110" s="957"/>
      <c r="BV110" s="957">
        <v>201148011</v>
      </c>
      <c r="BW110" s="957"/>
      <c r="BX110" s="957"/>
      <c r="BY110" s="957"/>
      <c r="BZ110" s="957"/>
      <c r="CA110" s="957">
        <v>195740695</v>
      </c>
      <c r="CB110" s="957"/>
      <c r="CC110" s="957"/>
      <c r="CD110" s="957"/>
      <c r="CE110" s="957"/>
      <c r="CF110" s="971">
        <v>265.5</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414</v>
      </c>
      <c r="BA111" s="980"/>
      <c r="BB111" s="980"/>
      <c r="BC111" s="980"/>
      <c r="BD111" s="980"/>
      <c r="BE111" s="980"/>
      <c r="BF111" s="980"/>
      <c r="BG111" s="980"/>
      <c r="BH111" s="980"/>
      <c r="BI111" s="980"/>
      <c r="BJ111" s="980"/>
      <c r="BK111" s="980"/>
      <c r="BL111" s="980"/>
      <c r="BM111" s="980"/>
      <c r="BN111" s="980"/>
      <c r="BO111" s="980"/>
      <c r="BP111" s="981"/>
      <c r="BQ111" s="949">
        <v>720129</v>
      </c>
      <c r="BR111" s="950"/>
      <c r="BS111" s="950"/>
      <c r="BT111" s="950"/>
      <c r="BU111" s="950"/>
      <c r="BV111" s="950">
        <v>586368</v>
      </c>
      <c r="BW111" s="950"/>
      <c r="BX111" s="950"/>
      <c r="BY111" s="950"/>
      <c r="BZ111" s="950"/>
      <c r="CA111" s="950">
        <v>448098</v>
      </c>
      <c r="CB111" s="950"/>
      <c r="CC111" s="950"/>
      <c r="CD111" s="950"/>
      <c r="CE111" s="950"/>
      <c r="CF111" s="944">
        <v>0.6</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433333</v>
      </c>
      <c r="AB112" s="989"/>
      <c r="AC112" s="989"/>
      <c r="AD112" s="989"/>
      <c r="AE112" s="990"/>
      <c r="AF112" s="991">
        <v>433137</v>
      </c>
      <c r="AG112" s="989"/>
      <c r="AH112" s="989"/>
      <c r="AI112" s="989"/>
      <c r="AJ112" s="990"/>
      <c r="AK112" s="991">
        <v>432327</v>
      </c>
      <c r="AL112" s="989"/>
      <c r="AM112" s="989"/>
      <c r="AN112" s="989"/>
      <c r="AO112" s="990"/>
      <c r="AP112" s="992">
        <v>0.6</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61411354</v>
      </c>
      <c r="BR112" s="950"/>
      <c r="BS112" s="950"/>
      <c r="BT112" s="950"/>
      <c r="BU112" s="950"/>
      <c r="BV112" s="950">
        <v>54905107</v>
      </c>
      <c r="BW112" s="950"/>
      <c r="BX112" s="950"/>
      <c r="BY112" s="950"/>
      <c r="BZ112" s="950"/>
      <c r="CA112" s="950">
        <v>48872610</v>
      </c>
      <c r="CB112" s="950"/>
      <c r="CC112" s="950"/>
      <c r="CD112" s="950"/>
      <c r="CE112" s="950"/>
      <c r="CF112" s="944">
        <v>66.3</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715230</v>
      </c>
      <c r="DH112" s="950"/>
      <c r="DI112" s="950"/>
      <c r="DJ112" s="950"/>
      <c r="DK112" s="950"/>
      <c r="DL112" s="950">
        <v>583561</v>
      </c>
      <c r="DM112" s="950"/>
      <c r="DN112" s="950"/>
      <c r="DO112" s="950"/>
      <c r="DP112" s="950"/>
      <c r="DQ112" s="950">
        <v>447419</v>
      </c>
      <c r="DR112" s="950"/>
      <c r="DS112" s="950"/>
      <c r="DT112" s="950"/>
      <c r="DU112" s="950"/>
      <c r="DV112" s="951">
        <v>0.6</v>
      </c>
      <c r="DW112" s="951"/>
      <c r="DX112" s="951"/>
      <c r="DY112" s="951"/>
      <c r="DZ112" s="952"/>
    </row>
    <row r="113" spans="1:130" s="197"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3849411</v>
      </c>
      <c r="AB113" s="964"/>
      <c r="AC113" s="964"/>
      <c r="AD113" s="964"/>
      <c r="AE113" s="965"/>
      <c r="AF113" s="966">
        <v>3836740</v>
      </c>
      <c r="AG113" s="964"/>
      <c r="AH113" s="964"/>
      <c r="AI113" s="964"/>
      <c r="AJ113" s="965"/>
      <c r="AK113" s="966">
        <v>3571850</v>
      </c>
      <c r="AL113" s="964"/>
      <c r="AM113" s="964"/>
      <c r="AN113" s="964"/>
      <c r="AO113" s="965"/>
      <c r="AP113" s="967">
        <v>4.8</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87358</v>
      </c>
      <c r="BR113" s="950"/>
      <c r="BS113" s="950"/>
      <c r="BT113" s="950"/>
      <c r="BU113" s="950"/>
      <c r="BV113" s="950">
        <v>35230</v>
      </c>
      <c r="BW113" s="950"/>
      <c r="BX113" s="950"/>
      <c r="BY113" s="950"/>
      <c r="BZ113" s="950"/>
      <c r="CA113" s="950" t="s">
        <v>108</v>
      </c>
      <c r="CB113" s="950"/>
      <c r="CC113" s="950"/>
      <c r="CD113" s="950"/>
      <c r="CE113" s="950"/>
      <c r="CF113" s="944" t="s">
        <v>108</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54885</v>
      </c>
      <c r="AB114" s="989"/>
      <c r="AC114" s="989"/>
      <c r="AD114" s="989"/>
      <c r="AE114" s="990"/>
      <c r="AF114" s="991">
        <v>54732</v>
      </c>
      <c r="AG114" s="989"/>
      <c r="AH114" s="989"/>
      <c r="AI114" s="989"/>
      <c r="AJ114" s="990"/>
      <c r="AK114" s="991">
        <v>35573</v>
      </c>
      <c r="AL114" s="989"/>
      <c r="AM114" s="989"/>
      <c r="AN114" s="989"/>
      <c r="AO114" s="990"/>
      <c r="AP114" s="992">
        <v>0</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19702490</v>
      </c>
      <c r="BR114" s="950"/>
      <c r="BS114" s="950"/>
      <c r="BT114" s="950"/>
      <c r="BU114" s="950"/>
      <c r="BV114" s="950">
        <v>17916188</v>
      </c>
      <c r="BW114" s="950"/>
      <c r="BX114" s="950"/>
      <c r="BY114" s="950"/>
      <c r="BZ114" s="950"/>
      <c r="CA114" s="950">
        <v>16666918</v>
      </c>
      <c r="CB114" s="950"/>
      <c r="CC114" s="950"/>
      <c r="CD114" s="950"/>
      <c r="CE114" s="950"/>
      <c r="CF114" s="944">
        <v>22.6</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78567</v>
      </c>
      <c r="AB115" s="964"/>
      <c r="AC115" s="964"/>
      <c r="AD115" s="964"/>
      <c r="AE115" s="965"/>
      <c r="AF115" s="966">
        <v>59076</v>
      </c>
      <c r="AG115" s="964"/>
      <c r="AH115" s="964"/>
      <c r="AI115" s="964"/>
      <c r="AJ115" s="965"/>
      <c r="AK115" s="966">
        <v>59087</v>
      </c>
      <c r="AL115" s="964"/>
      <c r="AM115" s="964"/>
      <c r="AN115" s="964"/>
      <c r="AO115" s="965"/>
      <c r="AP115" s="967">
        <v>0.1</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26293986</v>
      </c>
      <c r="AB117" s="996"/>
      <c r="AC117" s="996"/>
      <c r="AD117" s="996"/>
      <c r="AE117" s="997"/>
      <c r="AF117" s="995">
        <v>26302665</v>
      </c>
      <c r="AG117" s="996"/>
      <c r="AH117" s="996"/>
      <c r="AI117" s="996"/>
      <c r="AJ117" s="997"/>
      <c r="AK117" s="995">
        <v>25445876</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406</v>
      </c>
      <c r="AB118" s="913"/>
      <c r="AC118" s="913"/>
      <c r="AD118" s="913"/>
      <c r="AE118" s="914"/>
      <c r="AF118" s="912" t="s">
        <v>282</v>
      </c>
      <c r="AG118" s="913"/>
      <c r="AH118" s="913"/>
      <c r="AI118" s="913"/>
      <c r="AJ118" s="914"/>
      <c r="AK118" s="912" t="s">
        <v>281</v>
      </c>
      <c r="AL118" s="913"/>
      <c r="AM118" s="913"/>
      <c r="AN118" s="913"/>
      <c r="AO118" s="914"/>
      <c r="AP118" s="1020" t="s">
        <v>407</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435</v>
      </c>
      <c r="BP118" s="1024"/>
      <c r="BQ118" s="1015">
        <v>286523516</v>
      </c>
      <c r="BR118" s="1016"/>
      <c r="BS118" s="1016"/>
      <c r="BT118" s="1016"/>
      <c r="BU118" s="1016"/>
      <c r="BV118" s="1016">
        <v>274590904</v>
      </c>
      <c r="BW118" s="1016"/>
      <c r="BX118" s="1016"/>
      <c r="BY118" s="1016"/>
      <c r="BZ118" s="1016"/>
      <c r="CA118" s="1016">
        <v>261728321</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29792269</v>
      </c>
      <c r="BR119" s="957"/>
      <c r="BS119" s="957"/>
      <c r="BT119" s="957"/>
      <c r="BU119" s="957"/>
      <c r="BV119" s="957">
        <v>29344174</v>
      </c>
      <c r="BW119" s="957"/>
      <c r="BX119" s="957"/>
      <c r="BY119" s="957"/>
      <c r="BZ119" s="957"/>
      <c r="CA119" s="957">
        <v>33001407</v>
      </c>
      <c r="CB119" s="957"/>
      <c r="CC119" s="957"/>
      <c r="CD119" s="957"/>
      <c r="CE119" s="957"/>
      <c r="CF119" s="971">
        <v>44.8</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4899</v>
      </c>
      <c r="DH119" s="1028"/>
      <c r="DI119" s="1028"/>
      <c r="DJ119" s="1028"/>
      <c r="DK119" s="1029"/>
      <c r="DL119" s="1030">
        <v>2807</v>
      </c>
      <c r="DM119" s="1028"/>
      <c r="DN119" s="1028"/>
      <c r="DO119" s="1028"/>
      <c r="DP119" s="1029"/>
      <c r="DQ119" s="1030">
        <v>679</v>
      </c>
      <c r="DR119" s="1028"/>
      <c r="DS119" s="1028"/>
      <c r="DT119" s="1028"/>
      <c r="DU119" s="1029"/>
      <c r="DV119" s="1031">
        <v>0</v>
      </c>
      <c r="DW119" s="1032"/>
      <c r="DX119" s="1032"/>
      <c r="DY119" s="1032"/>
      <c r="DZ119" s="1033"/>
    </row>
    <row r="120" spans="1:130" s="197" customFormat="1" ht="26.25" customHeight="1">
      <c r="A120" s="1005"/>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29663668</v>
      </c>
      <c r="BR120" s="950"/>
      <c r="BS120" s="950"/>
      <c r="BT120" s="950"/>
      <c r="BU120" s="950"/>
      <c r="BV120" s="950">
        <v>27774583</v>
      </c>
      <c r="BW120" s="950"/>
      <c r="BX120" s="950"/>
      <c r="BY120" s="950"/>
      <c r="BZ120" s="950"/>
      <c r="CA120" s="950">
        <v>26285571</v>
      </c>
      <c r="CB120" s="950"/>
      <c r="CC120" s="950"/>
      <c r="CD120" s="950"/>
      <c r="CE120" s="950"/>
      <c r="CF120" s="944">
        <v>35.6</v>
      </c>
      <c r="CG120" s="945"/>
      <c r="CH120" s="945"/>
      <c r="CI120" s="945"/>
      <c r="CJ120" s="945"/>
      <c r="CK120" s="1043" t="s">
        <v>441</v>
      </c>
      <c r="CL120" s="1044"/>
      <c r="CM120" s="1044"/>
      <c r="CN120" s="1044"/>
      <c r="CO120" s="1045"/>
      <c r="CP120" s="1051" t="s">
        <v>385</v>
      </c>
      <c r="CQ120" s="1052"/>
      <c r="CR120" s="1052"/>
      <c r="CS120" s="1052"/>
      <c r="CT120" s="1052"/>
      <c r="CU120" s="1052"/>
      <c r="CV120" s="1052"/>
      <c r="CW120" s="1052"/>
      <c r="CX120" s="1052"/>
      <c r="CY120" s="1052"/>
      <c r="CZ120" s="1052"/>
      <c r="DA120" s="1052"/>
      <c r="DB120" s="1052"/>
      <c r="DC120" s="1052"/>
      <c r="DD120" s="1052"/>
      <c r="DE120" s="1052"/>
      <c r="DF120" s="1053"/>
      <c r="DG120" s="956">
        <v>51647287</v>
      </c>
      <c r="DH120" s="957"/>
      <c r="DI120" s="957"/>
      <c r="DJ120" s="957"/>
      <c r="DK120" s="957"/>
      <c r="DL120" s="957">
        <v>45966360</v>
      </c>
      <c r="DM120" s="957"/>
      <c r="DN120" s="957"/>
      <c r="DO120" s="957"/>
      <c r="DP120" s="957"/>
      <c r="DQ120" s="957">
        <v>40437214</v>
      </c>
      <c r="DR120" s="957"/>
      <c r="DS120" s="957"/>
      <c r="DT120" s="957"/>
      <c r="DU120" s="957"/>
      <c r="DV120" s="958">
        <v>54.8</v>
      </c>
      <c r="DW120" s="958"/>
      <c r="DX120" s="958"/>
      <c r="DY120" s="958"/>
      <c r="DZ120" s="959"/>
    </row>
    <row r="121" spans="1:130" s="197" customFormat="1" ht="26.25" customHeight="1">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63019</v>
      </c>
      <c r="AB121" s="989"/>
      <c r="AC121" s="989"/>
      <c r="AD121" s="989"/>
      <c r="AE121" s="990"/>
      <c r="AF121" s="991">
        <v>47529</v>
      </c>
      <c r="AG121" s="989"/>
      <c r="AH121" s="989"/>
      <c r="AI121" s="989"/>
      <c r="AJ121" s="990"/>
      <c r="AK121" s="991">
        <v>47529</v>
      </c>
      <c r="AL121" s="989"/>
      <c r="AM121" s="989"/>
      <c r="AN121" s="989"/>
      <c r="AO121" s="990"/>
      <c r="AP121" s="992">
        <v>0.1</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167523650</v>
      </c>
      <c r="BR121" s="1016"/>
      <c r="BS121" s="1016"/>
      <c r="BT121" s="1016"/>
      <c r="BU121" s="1016"/>
      <c r="BV121" s="1016">
        <v>168302297</v>
      </c>
      <c r="BW121" s="1016"/>
      <c r="BX121" s="1016"/>
      <c r="BY121" s="1016"/>
      <c r="BZ121" s="1016"/>
      <c r="CA121" s="1016">
        <v>158893069</v>
      </c>
      <c r="CB121" s="1016"/>
      <c r="CC121" s="1016"/>
      <c r="CD121" s="1016"/>
      <c r="CE121" s="1016"/>
      <c r="CF121" s="1054">
        <v>215.5</v>
      </c>
      <c r="CG121" s="1055"/>
      <c r="CH121" s="1055"/>
      <c r="CI121" s="1055"/>
      <c r="CJ121" s="1055"/>
      <c r="CK121" s="1046"/>
      <c r="CL121" s="1047"/>
      <c r="CM121" s="1047"/>
      <c r="CN121" s="1047"/>
      <c r="CO121" s="1048"/>
      <c r="CP121" s="1037" t="s">
        <v>386</v>
      </c>
      <c r="CQ121" s="1038"/>
      <c r="CR121" s="1038"/>
      <c r="CS121" s="1038"/>
      <c r="CT121" s="1038"/>
      <c r="CU121" s="1038"/>
      <c r="CV121" s="1038"/>
      <c r="CW121" s="1038"/>
      <c r="CX121" s="1038"/>
      <c r="CY121" s="1038"/>
      <c r="CZ121" s="1038"/>
      <c r="DA121" s="1038"/>
      <c r="DB121" s="1038"/>
      <c r="DC121" s="1038"/>
      <c r="DD121" s="1038"/>
      <c r="DE121" s="1038"/>
      <c r="DF121" s="1039"/>
      <c r="DG121" s="949">
        <v>5719430</v>
      </c>
      <c r="DH121" s="950"/>
      <c r="DI121" s="950"/>
      <c r="DJ121" s="950"/>
      <c r="DK121" s="950"/>
      <c r="DL121" s="950">
        <v>5158205</v>
      </c>
      <c r="DM121" s="950"/>
      <c r="DN121" s="950"/>
      <c r="DO121" s="950"/>
      <c r="DP121" s="950"/>
      <c r="DQ121" s="950">
        <v>4725615</v>
      </c>
      <c r="DR121" s="950"/>
      <c r="DS121" s="950"/>
      <c r="DT121" s="950"/>
      <c r="DU121" s="950"/>
      <c r="DV121" s="951">
        <v>6.4</v>
      </c>
      <c r="DW121" s="951"/>
      <c r="DX121" s="951"/>
      <c r="DY121" s="951"/>
      <c r="DZ121" s="952"/>
    </row>
    <row r="122" spans="1:130" s="197" customFormat="1" ht="26.25" customHeight="1">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444</v>
      </c>
      <c r="BP122" s="1024"/>
      <c r="BQ122" s="1064">
        <v>226979587</v>
      </c>
      <c r="BR122" s="1065"/>
      <c r="BS122" s="1065"/>
      <c r="BT122" s="1065"/>
      <c r="BU122" s="1065"/>
      <c r="BV122" s="1065">
        <v>225421054</v>
      </c>
      <c r="BW122" s="1065"/>
      <c r="BX122" s="1065"/>
      <c r="BY122" s="1065"/>
      <c r="BZ122" s="1065"/>
      <c r="CA122" s="1065">
        <v>218180047</v>
      </c>
      <c r="CB122" s="1065"/>
      <c r="CC122" s="1065"/>
      <c r="CD122" s="1065"/>
      <c r="CE122" s="1065"/>
      <c r="CF122" s="1017"/>
      <c r="CG122" s="1018"/>
      <c r="CH122" s="1018"/>
      <c r="CI122" s="1018"/>
      <c r="CJ122" s="1019"/>
      <c r="CK122" s="1046"/>
      <c r="CL122" s="1047"/>
      <c r="CM122" s="1047"/>
      <c r="CN122" s="1047"/>
      <c r="CO122" s="1048"/>
      <c r="CP122" s="1037" t="s">
        <v>383</v>
      </c>
      <c r="CQ122" s="1038"/>
      <c r="CR122" s="1038"/>
      <c r="CS122" s="1038"/>
      <c r="CT122" s="1038"/>
      <c r="CU122" s="1038"/>
      <c r="CV122" s="1038"/>
      <c r="CW122" s="1038"/>
      <c r="CX122" s="1038"/>
      <c r="CY122" s="1038"/>
      <c r="CZ122" s="1038"/>
      <c r="DA122" s="1038"/>
      <c r="DB122" s="1038"/>
      <c r="DC122" s="1038"/>
      <c r="DD122" s="1038"/>
      <c r="DE122" s="1038"/>
      <c r="DF122" s="1039"/>
      <c r="DG122" s="949">
        <v>1067573</v>
      </c>
      <c r="DH122" s="950"/>
      <c r="DI122" s="950"/>
      <c r="DJ122" s="950"/>
      <c r="DK122" s="950"/>
      <c r="DL122" s="950">
        <v>972422</v>
      </c>
      <c r="DM122" s="950"/>
      <c r="DN122" s="950"/>
      <c r="DO122" s="950"/>
      <c r="DP122" s="950"/>
      <c r="DQ122" s="950">
        <v>1188577</v>
      </c>
      <c r="DR122" s="950"/>
      <c r="DS122" s="950"/>
      <c r="DT122" s="950"/>
      <c r="DU122" s="950"/>
      <c r="DV122" s="951">
        <v>1.6</v>
      </c>
      <c r="DW122" s="951"/>
      <c r="DX122" s="951"/>
      <c r="DY122" s="951"/>
      <c r="DZ122" s="952"/>
    </row>
    <row r="123" spans="1:130" s="197" customFormat="1" ht="26.25" customHeight="1" thickBot="1">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78.8</v>
      </c>
      <c r="BR123" s="1057"/>
      <c r="BS123" s="1057"/>
      <c r="BT123" s="1057"/>
      <c r="BU123" s="1057"/>
      <c r="BV123" s="1057">
        <v>66.099999999999994</v>
      </c>
      <c r="BW123" s="1057"/>
      <c r="BX123" s="1057"/>
      <c r="BY123" s="1057"/>
      <c r="BZ123" s="1057"/>
      <c r="CA123" s="1057">
        <v>59</v>
      </c>
      <c r="CB123" s="1057"/>
      <c r="CC123" s="1057"/>
      <c r="CD123" s="1057"/>
      <c r="CE123" s="1057"/>
      <c r="CF123" s="1058"/>
      <c r="CG123" s="1059"/>
      <c r="CH123" s="1059"/>
      <c r="CI123" s="1059"/>
      <c r="CJ123" s="1060"/>
      <c r="CK123" s="1046"/>
      <c r="CL123" s="1047"/>
      <c r="CM123" s="1047"/>
      <c r="CN123" s="1047"/>
      <c r="CO123" s="1048"/>
      <c r="CP123" s="1037" t="s">
        <v>387</v>
      </c>
      <c r="CQ123" s="1038"/>
      <c r="CR123" s="1038"/>
      <c r="CS123" s="1038"/>
      <c r="CT123" s="1038"/>
      <c r="CU123" s="1038"/>
      <c r="CV123" s="1038"/>
      <c r="CW123" s="1038"/>
      <c r="CX123" s="1038"/>
      <c r="CY123" s="1038"/>
      <c r="CZ123" s="1038"/>
      <c r="DA123" s="1038"/>
      <c r="DB123" s="1038"/>
      <c r="DC123" s="1038"/>
      <c r="DD123" s="1038"/>
      <c r="DE123" s="1038"/>
      <c r="DF123" s="1039"/>
      <c r="DG123" s="988">
        <v>942400</v>
      </c>
      <c r="DH123" s="989"/>
      <c r="DI123" s="989"/>
      <c r="DJ123" s="989"/>
      <c r="DK123" s="990"/>
      <c r="DL123" s="991">
        <v>928200</v>
      </c>
      <c r="DM123" s="989"/>
      <c r="DN123" s="989"/>
      <c r="DO123" s="989"/>
      <c r="DP123" s="990"/>
      <c r="DQ123" s="991">
        <v>914000</v>
      </c>
      <c r="DR123" s="989"/>
      <c r="DS123" s="989"/>
      <c r="DT123" s="989"/>
      <c r="DU123" s="990"/>
      <c r="DV123" s="992">
        <v>1.2</v>
      </c>
      <c r="DW123" s="993"/>
      <c r="DX123" s="993"/>
      <c r="DY123" s="993"/>
      <c r="DZ123" s="994"/>
    </row>
    <row r="124" spans="1:130" s="197" customFormat="1" ht="26.25" customHeight="1">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v>2034664</v>
      </c>
      <c r="DH124" s="1028"/>
      <c r="DI124" s="1028"/>
      <c r="DJ124" s="1028"/>
      <c r="DK124" s="1029"/>
      <c r="DL124" s="1030">
        <v>1879920</v>
      </c>
      <c r="DM124" s="1028"/>
      <c r="DN124" s="1028"/>
      <c r="DO124" s="1028"/>
      <c r="DP124" s="1029"/>
      <c r="DQ124" s="1030">
        <v>1607204</v>
      </c>
      <c r="DR124" s="1028"/>
      <c r="DS124" s="1028"/>
      <c r="DT124" s="1028"/>
      <c r="DU124" s="1029"/>
      <c r="DV124" s="1031">
        <v>2.2000000000000002</v>
      </c>
      <c r="DW124" s="1032"/>
      <c r="DX124" s="1032"/>
      <c r="DY124" s="1032"/>
      <c r="DZ124" s="1033"/>
    </row>
    <row r="125" spans="1:130" s="197" customFormat="1" ht="26.25" customHeight="1" thickBot="1">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3135</v>
      </c>
      <c r="AB126" s="989"/>
      <c r="AC126" s="989"/>
      <c r="AD126" s="989"/>
      <c r="AE126" s="990"/>
      <c r="AF126" s="991">
        <v>2092</v>
      </c>
      <c r="AG126" s="989"/>
      <c r="AH126" s="989"/>
      <c r="AI126" s="989"/>
      <c r="AJ126" s="990"/>
      <c r="AK126" s="991">
        <v>2128</v>
      </c>
      <c r="AL126" s="989"/>
      <c r="AM126" s="989"/>
      <c r="AN126" s="989"/>
      <c r="AO126" s="990"/>
      <c r="AP126" s="992">
        <v>0</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12413</v>
      </c>
      <c r="AB127" s="989"/>
      <c r="AC127" s="989"/>
      <c r="AD127" s="989"/>
      <c r="AE127" s="990"/>
      <c r="AF127" s="991">
        <v>9455</v>
      </c>
      <c r="AG127" s="989"/>
      <c r="AH127" s="989"/>
      <c r="AI127" s="989"/>
      <c r="AJ127" s="990"/>
      <c r="AK127" s="991">
        <v>9430</v>
      </c>
      <c r="AL127" s="989"/>
      <c r="AM127" s="989"/>
      <c r="AN127" s="989"/>
      <c r="AO127" s="990"/>
      <c r="AP127" s="992">
        <v>0</v>
      </c>
      <c r="AQ127" s="993"/>
      <c r="AR127" s="993"/>
      <c r="AS127" s="993"/>
      <c r="AT127" s="994"/>
      <c r="AU127" s="233"/>
      <c r="AV127" s="233"/>
      <c r="AW127" s="233"/>
      <c r="AX127" s="916" t="s">
        <v>455</v>
      </c>
      <c r="AY127" s="917"/>
      <c r="AZ127" s="917"/>
      <c r="BA127" s="917"/>
      <c r="BB127" s="917"/>
      <c r="BC127" s="917"/>
      <c r="BD127" s="917"/>
      <c r="BE127" s="918"/>
      <c r="BF127" s="1071" t="s">
        <v>108</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457</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2887927</v>
      </c>
      <c r="AB128" s="1120"/>
      <c r="AC128" s="1120"/>
      <c r="AD128" s="1120"/>
      <c r="AE128" s="1121"/>
      <c r="AF128" s="1122">
        <v>2852832</v>
      </c>
      <c r="AG128" s="1120"/>
      <c r="AH128" s="1120"/>
      <c r="AI128" s="1120"/>
      <c r="AJ128" s="1121"/>
      <c r="AK128" s="1122">
        <v>2911105</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108</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92217709</v>
      </c>
      <c r="AB129" s="989"/>
      <c r="AC129" s="989"/>
      <c r="AD129" s="989"/>
      <c r="AE129" s="990"/>
      <c r="AF129" s="991">
        <v>91104044</v>
      </c>
      <c r="AG129" s="989"/>
      <c r="AH129" s="989"/>
      <c r="AI129" s="989"/>
      <c r="AJ129" s="990"/>
      <c r="AK129" s="991">
        <v>90161720</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8.6999999999999993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16681247</v>
      </c>
      <c r="AB130" s="989"/>
      <c r="AC130" s="989"/>
      <c r="AD130" s="989"/>
      <c r="AE130" s="990"/>
      <c r="AF130" s="991">
        <v>16788359</v>
      </c>
      <c r="AG130" s="989"/>
      <c r="AH130" s="989"/>
      <c r="AI130" s="989"/>
      <c r="AJ130" s="990"/>
      <c r="AK130" s="991">
        <v>16425692</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59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75536462</v>
      </c>
      <c r="AB131" s="1028"/>
      <c r="AC131" s="1028"/>
      <c r="AD131" s="1028"/>
      <c r="AE131" s="1029"/>
      <c r="AF131" s="1030">
        <v>74315685</v>
      </c>
      <c r="AG131" s="1028"/>
      <c r="AH131" s="1028"/>
      <c r="AI131" s="1028"/>
      <c r="AJ131" s="1029"/>
      <c r="AK131" s="1030">
        <v>73736028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8.9027362710000002</v>
      </c>
      <c r="AB132" s="1134"/>
      <c r="AC132" s="1134"/>
      <c r="AD132" s="1134"/>
      <c r="AE132" s="1135"/>
      <c r="AF132" s="1136">
        <v>8.9637519539999992</v>
      </c>
      <c r="AG132" s="1134"/>
      <c r="AH132" s="1134"/>
      <c r="AI132" s="1134"/>
      <c r="AJ132" s="1135"/>
      <c r="AK132" s="1136">
        <v>8.2850665620000008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10.1</v>
      </c>
      <c r="AB133" s="1141"/>
      <c r="AC133" s="1141"/>
      <c r="AD133" s="1141"/>
      <c r="AE133" s="1142"/>
      <c r="AF133" s="1140">
        <v>9.1999999999999993</v>
      </c>
      <c r="AG133" s="1141"/>
      <c r="AH133" s="1141"/>
      <c r="AI133" s="1141"/>
      <c r="AJ133" s="1142"/>
      <c r="AK133" s="1140">
        <v>8.6999999999999993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7" t="s">
        <v>472</v>
      </c>
      <c r="L7" s="254"/>
      <c r="M7" s="255" t="s">
        <v>473</v>
      </c>
      <c r="N7" s="256"/>
    </row>
    <row r="8" spans="1:16">
      <c r="A8" s="248"/>
      <c r="B8" s="244"/>
      <c r="C8" s="244"/>
      <c r="D8" s="244"/>
      <c r="E8" s="244"/>
      <c r="F8" s="244"/>
      <c r="G8" s="257"/>
      <c r="H8" s="258"/>
      <c r="I8" s="258"/>
      <c r="J8" s="259"/>
      <c r="K8" s="1148"/>
      <c r="L8" s="260" t="s">
        <v>474</v>
      </c>
      <c r="M8" s="261" t="s">
        <v>475</v>
      </c>
      <c r="N8" s="262" t="s">
        <v>476</v>
      </c>
    </row>
    <row r="9" spans="1:16">
      <c r="A9" s="248"/>
      <c r="B9" s="244"/>
      <c r="C9" s="244"/>
      <c r="D9" s="244"/>
      <c r="E9" s="244"/>
      <c r="F9" s="244"/>
      <c r="G9" s="1149" t="s">
        <v>477</v>
      </c>
      <c r="H9" s="1150"/>
      <c r="I9" s="1150"/>
      <c r="J9" s="1151"/>
      <c r="K9" s="263">
        <v>21429673</v>
      </c>
      <c r="L9" s="264">
        <v>52824</v>
      </c>
      <c r="M9" s="265">
        <v>57944</v>
      </c>
      <c r="N9" s="266">
        <v>-8.8000000000000007</v>
      </c>
    </row>
    <row r="10" spans="1:16">
      <c r="A10" s="248"/>
      <c r="B10" s="244"/>
      <c r="C10" s="244"/>
      <c r="D10" s="244"/>
      <c r="E10" s="244"/>
      <c r="F10" s="244"/>
      <c r="G10" s="1149" t="s">
        <v>478</v>
      </c>
      <c r="H10" s="1150"/>
      <c r="I10" s="1150"/>
      <c r="J10" s="1151"/>
      <c r="K10" s="267">
        <v>620839</v>
      </c>
      <c r="L10" s="268">
        <v>1530</v>
      </c>
      <c r="M10" s="269">
        <v>2485</v>
      </c>
      <c r="N10" s="270">
        <v>-38.4</v>
      </c>
    </row>
    <row r="11" spans="1:16" ht="13.5" customHeight="1">
      <c r="A11" s="248"/>
      <c r="B11" s="244"/>
      <c r="C11" s="244"/>
      <c r="D11" s="244"/>
      <c r="E11" s="244"/>
      <c r="F11" s="244"/>
      <c r="G11" s="1149" t="s">
        <v>479</v>
      </c>
      <c r="H11" s="1150"/>
      <c r="I11" s="1150"/>
      <c r="J11" s="1151"/>
      <c r="K11" s="267">
        <v>52657</v>
      </c>
      <c r="L11" s="268">
        <v>130</v>
      </c>
      <c r="M11" s="269">
        <v>1532</v>
      </c>
      <c r="N11" s="270">
        <v>-91.5</v>
      </c>
    </row>
    <row r="12" spans="1:16" ht="13.5" customHeight="1">
      <c r="A12" s="248"/>
      <c r="B12" s="244"/>
      <c r="C12" s="244"/>
      <c r="D12" s="244"/>
      <c r="E12" s="244"/>
      <c r="F12" s="244"/>
      <c r="G12" s="1149" t="s">
        <v>480</v>
      </c>
      <c r="H12" s="1150"/>
      <c r="I12" s="1150"/>
      <c r="J12" s="1151"/>
      <c r="K12" s="267">
        <v>152680</v>
      </c>
      <c r="L12" s="268">
        <v>376</v>
      </c>
      <c r="M12" s="269">
        <v>599</v>
      </c>
      <c r="N12" s="270">
        <v>-37.200000000000003</v>
      </c>
    </row>
    <row r="13" spans="1:16" ht="13.5" customHeight="1">
      <c r="A13" s="248"/>
      <c r="B13" s="244"/>
      <c r="C13" s="244"/>
      <c r="D13" s="244"/>
      <c r="E13" s="244"/>
      <c r="F13" s="244"/>
      <c r="G13" s="1149" t="s">
        <v>481</v>
      </c>
      <c r="H13" s="1150"/>
      <c r="I13" s="1150"/>
      <c r="J13" s="1151"/>
      <c r="K13" s="267" t="s">
        <v>482</v>
      </c>
      <c r="L13" s="268" t="s">
        <v>482</v>
      </c>
      <c r="M13" s="269">
        <v>18</v>
      </c>
      <c r="N13" s="270" t="s">
        <v>482</v>
      </c>
    </row>
    <row r="14" spans="1:16" ht="13.5" customHeight="1">
      <c r="A14" s="248"/>
      <c r="B14" s="244"/>
      <c r="C14" s="244"/>
      <c r="D14" s="244"/>
      <c r="E14" s="244"/>
      <c r="F14" s="244"/>
      <c r="G14" s="1149" t="s">
        <v>483</v>
      </c>
      <c r="H14" s="1150"/>
      <c r="I14" s="1150"/>
      <c r="J14" s="1151"/>
      <c r="K14" s="267">
        <v>799932</v>
      </c>
      <c r="L14" s="268">
        <v>1972</v>
      </c>
      <c r="M14" s="269">
        <v>1786</v>
      </c>
      <c r="N14" s="270">
        <v>10.4</v>
      </c>
    </row>
    <row r="15" spans="1:16" ht="13.5" customHeight="1">
      <c r="A15" s="248"/>
      <c r="B15" s="244"/>
      <c r="C15" s="244"/>
      <c r="D15" s="244"/>
      <c r="E15" s="244"/>
      <c r="F15" s="244"/>
      <c r="G15" s="1149" t="s">
        <v>484</v>
      </c>
      <c r="H15" s="1150"/>
      <c r="I15" s="1150"/>
      <c r="J15" s="1151"/>
      <c r="K15" s="267">
        <v>167450</v>
      </c>
      <c r="L15" s="268">
        <v>413</v>
      </c>
      <c r="M15" s="269">
        <v>1355</v>
      </c>
      <c r="N15" s="270">
        <v>-69.5</v>
      </c>
    </row>
    <row r="16" spans="1:16">
      <c r="A16" s="248"/>
      <c r="B16" s="244"/>
      <c r="C16" s="244"/>
      <c r="D16" s="244"/>
      <c r="E16" s="244"/>
      <c r="F16" s="244"/>
      <c r="G16" s="1152" t="s">
        <v>485</v>
      </c>
      <c r="H16" s="1153"/>
      <c r="I16" s="1153"/>
      <c r="J16" s="1154"/>
      <c r="K16" s="268">
        <v>-2238891</v>
      </c>
      <c r="L16" s="268">
        <v>-5519</v>
      </c>
      <c r="M16" s="269">
        <v>-4955</v>
      </c>
      <c r="N16" s="270">
        <v>11.4</v>
      </c>
    </row>
    <row r="17" spans="1:16">
      <c r="A17" s="248"/>
      <c r="B17" s="244"/>
      <c r="C17" s="244"/>
      <c r="D17" s="244"/>
      <c r="E17" s="244"/>
      <c r="F17" s="244"/>
      <c r="G17" s="1152" t="s">
        <v>165</v>
      </c>
      <c r="H17" s="1153"/>
      <c r="I17" s="1153"/>
      <c r="J17" s="1154"/>
      <c r="K17" s="268">
        <v>20984340</v>
      </c>
      <c r="L17" s="268">
        <v>51726</v>
      </c>
      <c r="M17" s="269">
        <v>60765</v>
      </c>
      <c r="N17" s="270">
        <v>-14.9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44" t="s">
        <v>490</v>
      </c>
      <c r="H21" s="1145"/>
      <c r="I21" s="1145"/>
      <c r="J21" s="1146"/>
      <c r="K21" s="280">
        <v>5.27</v>
      </c>
      <c r="L21" s="281">
        <v>6.13</v>
      </c>
      <c r="M21" s="282">
        <v>-0.86</v>
      </c>
      <c r="N21" s="249"/>
      <c r="O21" s="283"/>
      <c r="P21" s="279"/>
    </row>
    <row r="22" spans="1:16" s="284" customFormat="1">
      <c r="A22" s="279"/>
      <c r="B22" s="249"/>
      <c r="C22" s="249"/>
      <c r="D22" s="249"/>
      <c r="E22" s="249"/>
      <c r="F22" s="249"/>
      <c r="G22" s="1144" t="s">
        <v>491</v>
      </c>
      <c r="H22" s="1145"/>
      <c r="I22" s="1145"/>
      <c r="J22" s="1146"/>
      <c r="K22" s="285">
        <v>100.5</v>
      </c>
      <c r="L22" s="286">
        <v>100.5</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7" t="s">
        <v>472</v>
      </c>
      <c r="L30" s="254"/>
      <c r="M30" s="255" t="s">
        <v>473</v>
      </c>
      <c r="N30" s="256"/>
    </row>
    <row r="31" spans="1:16">
      <c r="A31" s="248"/>
      <c r="B31" s="244"/>
      <c r="C31" s="244"/>
      <c r="D31" s="244"/>
      <c r="E31" s="244"/>
      <c r="F31" s="244"/>
      <c r="G31" s="257"/>
      <c r="H31" s="258"/>
      <c r="I31" s="258"/>
      <c r="J31" s="259"/>
      <c r="K31" s="1148"/>
      <c r="L31" s="260" t="s">
        <v>474</v>
      </c>
      <c r="M31" s="261" t="s">
        <v>475</v>
      </c>
      <c r="N31" s="262" t="s">
        <v>476</v>
      </c>
    </row>
    <row r="32" spans="1:16" ht="27" customHeight="1">
      <c r="A32" s="248"/>
      <c r="B32" s="244"/>
      <c r="C32" s="244"/>
      <c r="D32" s="244"/>
      <c r="E32" s="244"/>
      <c r="F32" s="244"/>
      <c r="G32" s="1160" t="s">
        <v>495</v>
      </c>
      <c r="H32" s="1161"/>
      <c r="I32" s="1161"/>
      <c r="J32" s="1162"/>
      <c r="K32" s="294">
        <v>21347039</v>
      </c>
      <c r="L32" s="294">
        <v>52620</v>
      </c>
      <c r="M32" s="295">
        <v>38141</v>
      </c>
      <c r="N32" s="296">
        <v>38</v>
      </c>
    </row>
    <row r="33" spans="1:16" ht="13.5" customHeight="1">
      <c r="A33" s="248"/>
      <c r="B33" s="244"/>
      <c r="C33" s="244"/>
      <c r="D33" s="244"/>
      <c r="E33" s="244"/>
      <c r="F33" s="244"/>
      <c r="G33" s="1160" t="s">
        <v>496</v>
      </c>
      <c r="H33" s="1161"/>
      <c r="I33" s="1161"/>
      <c r="J33" s="1162"/>
      <c r="K33" s="294" t="s">
        <v>482</v>
      </c>
      <c r="L33" s="294" t="s">
        <v>482</v>
      </c>
      <c r="M33" s="295">
        <v>3</v>
      </c>
      <c r="N33" s="296" t="s">
        <v>482</v>
      </c>
    </row>
    <row r="34" spans="1:16" ht="27" customHeight="1">
      <c r="A34" s="248"/>
      <c r="B34" s="244"/>
      <c r="C34" s="244"/>
      <c r="D34" s="244"/>
      <c r="E34" s="244"/>
      <c r="F34" s="244"/>
      <c r="G34" s="1160" t="s">
        <v>497</v>
      </c>
      <c r="H34" s="1161"/>
      <c r="I34" s="1161"/>
      <c r="J34" s="1162"/>
      <c r="K34" s="294">
        <v>432327</v>
      </c>
      <c r="L34" s="294">
        <v>1066</v>
      </c>
      <c r="M34" s="295">
        <v>102</v>
      </c>
      <c r="N34" s="296">
        <v>945.1</v>
      </c>
    </row>
    <row r="35" spans="1:16" ht="27" customHeight="1">
      <c r="A35" s="248"/>
      <c r="B35" s="244"/>
      <c r="C35" s="244"/>
      <c r="D35" s="244"/>
      <c r="E35" s="244"/>
      <c r="F35" s="244"/>
      <c r="G35" s="1160" t="s">
        <v>498</v>
      </c>
      <c r="H35" s="1161"/>
      <c r="I35" s="1161"/>
      <c r="J35" s="1162"/>
      <c r="K35" s="294">
        <v>3571850</v>
      </c>
      <c r="L35" s="294">
        <v>8805</v>
      </c>
      <c r="M35" s="295">
        <v>9900</v>
      </c>
      <c r="N35" s="296">
        <v>-11.1</v>
      </c>
    </row>
    <row r="36" spans="1:16" ht="27" customHeight="1">
      <c r="A36" s="248"/>
      <c r="B36" s="244"/>
      <c r="C36" s="244"/>
      <c r="D36" s="244"/>
      <c r="E36" s="244"/>
      <c r="F36" s="244"/>
      <c r="G36" s="1160" t="s">
        <v>499</v>
      </c>
      <c r="H36" s="1161"/>
      <c r="I36" s="1161"/>
      <c r="J36" s="1162"/>
      <c r="K36" s="294">
        <v>35573</v>
      </c>
      <c r="L36" s="294">
        <v>88</v>
      </c>
      <c r="M36" s="295">
        <v>437</v>
      </c>
      <c r="N36" s="296">
        <v>-79.900000000000006</v>
      </c>
    </row>
    <row r="37" spans="1:16" ht="13.5" customHeight="1">
      <c r="A37" s="248"/>
      <c r="B37" s="244"/>
      <c r="C37" s="244"/>
      <c r="D37" s="244"/>
      <c r="E37" s="244"/>
      <c r="F37" s="244"/>
      <c r="G37" s="1160" t="s">
        <v>500</v>
      </c>
      <c r="H37" s="1161"/>
      <c r="I37" s="1161"/>
      <c r="J37" s="1162"/>
      <c r="K37" s="294">
        <v>59087</v>
      </c>
      <c r="L37" s="294">
        <v>146</v>
      </c>
      <c r="M37" s="295">
        <v>880</v>
      </c>
      <c r="N37" s="296">
        <v>-83.4</v>
      </c>
    </row>
    <row r="38" spans="1:16" ht="27" customHeight="1">
      <c r="A38" s="248"/>
      <c r="B38" s="244"/>
      <c r="C38" s="244"/>
      <c r="D38" s="244"/>
      <c r="E38" s="244"/>
      <c r="F38" s="244"/>
      <c r="G38" s="1163" t="s">
        <v>501</v>
      </c>
      <c r="H38" s="1164"/>
      <c r="I38" s="1164"/>
      <c r="J38" s="1165"/>
      <c r="K38" s="297" t="s">
        <v>482</v>
      </c>
      <c r="L38" s="297" t="s">
        <v>482</v>
      </c>
      <c r="M38" s="298">
        <v>3</v>
      </c>
      <c r="N38" s="299" t="s">
        <v>482</v>
      </c>
      <c r="O38" s="293"/>
    </row>
    <row r="39" spans="1:16">
      <c r="A39" s="248"/>
      <c r="B39" s="244"/>
      <c r="C39" s="244"/>
      <c r="D39" s="244"/>
      <c r="E39" s="244"/>
      <c r="F39" s="244"/>
      <c r="G39" s="1163" t="s">
        <v>502</v>
      </c>
      <c r="H39" s="1164"/>
      <c r="I39" s="1164"/>
      <c r="J39" s="1165"/>
      <c r="K39" s="300">
        <v>-2911105</v>
      </c>
      <c r="L39" s="300">
        <v>-7176</v>
      </c>
      <c r="M39" s="301">
        <v>-8348</v>
      </c>
      <c r="N39" s="302">
        <v>-14</v>
      </c>
      <c r="O39" s="293"/>
    </row>
    <row r="40" spans="1:16" ht="27" customHeight="1">
      <c r="A40" s="248"/>
      <c r="B40" s="244"/>
      <c r="C40" s="244"/>
      <c r="D40" s="244"/>
      <c r="E40" s="244"/>
      <c r="F40" s="244"/>
      <c r="G40" s="1160" t="s">
        <v>503</v>
      </c>
      <c r="H40" s="1161"/>
      <c r="I40" s="1161"/>
      <c r="J40" s="1162"/>
      <c r="K40" s="300">
        <v>-16425692</v>
      </c>
      <c r="L40" s="300">
        <v>-40489</v>
      </c>
      <c r="M40" s="301">
        <v>-29144</v>
      </c>
      <c r="N40" s="302">
        <v>38.9</v>
      </c>
      <c r="O40" s="293"/>
    </row>
    <row r="41" spans="1:16">
      <c r="A41" s="248"/>
      <c r="B41" s="244"/>
      <c r="C41" s="244"/>
      <c r="D41" s="244"/>
      <c r="E41" s="244"/>
      <c r="F41" s="244"/>
      <c r="G41" s="1166" t="s">
        <v>276</v>
      </c>
      <c r="H41" s="1167"/>
      <c r="I41" s="1167"/>
      <c r="J41" s="1168"/>
      <c r="K41" s="294">
        <v>6109079</v>
      </c>
      <c r="L41" s="300">
        <v>15059</v>
      </c>
      <c r="M41" s="301">
        <v>11972</v>
      </c>
      <c r="N41" s="302">
        <v>25.8</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c r="A50" s="248"/>
      <c r="B50" s="244"/>
      <c r="C50" s="244"/>
      <c r="D50" s="244"/>
      <c r="E50" s="244"/>
      <c r="F50" s="244"/>
      <c r="G50" s="312"/>
      <c r="H50" s="313"/>
      <c r="I50" s="1156"/>
      <c r="J50" s="314" t="s">
        <v>508</v>
      </c>
      <c r="K50" s="315" t="s">
        <v>509</v>
      </c>
      <c r="L50" s="316" t="s">
        <v>510</v>
      </c>
      <c r="M50" s="317" t="s">
        <v>511</v>
      </c>
      <c r="N50" s="318" t="s">
        <v>512</v>
      </c>
    </row>
    <row r="51" spans="1:14">
      <c r="A51" s="248"/>
      <c r="B51" s="244"/>
      <c r="C51" s="244"/>
      <c r="D51" s="244"/>
      <c r="E51" s="244"/>
      <c r="F51" s="244"/>
      <c r="G51" s="310" t="s">
        <v>513</v>
      </c>
      <c r="H51" s="311"/>
      <c r="I51" s="319">
        <v>15609155</v>
      </c>
      <c r="J51" s="320">
        <v>38746</v>
      </c>
      <c r="K51" s="321">
        <v>-14.3</v>
      </c>
      <c r="L51" s="322">
        <v>43858</v>
      </c>
      <c r="M51" s="323">
        <v>-7</v>
      </c>
      <c r="N51" s="324">
        <v>-7.3</v>
      </c>
    </row>
    <row r="52" spans="1:14">
      <c r="A52" s="248"/>
      <c r="B52" s="244"/>
      <c r="C52" s="244"/>
      <c r="D52" s="244"/>
      <c r="E52" s="244"/>
      <c r="F52" s="244"/>
      <c r="G52" s="325"/>
      <c r="H52" s="326" t="s">
        <v>514</v>
      </c>
      <c r="I52" s="327">
        <v>8725018</v>
      </c>
      <c r="J52" s="328">
        <v>21658</v>
      </c>
      <c r="K52" s="329">
        <v>-29.2</v>
      </c>
      <c r="L52" s="330">
        <v>23714</v>
      </c>
      <c r="M52" s="331">
        <v>-11.5</v>
      </c>
      <c r="N52" s="332">
        <v>-17.7</v>
      </c>
    </row>
    <row r="53" spans="1:14">
      <c r="A53" s="248"/>
      <c r="B53" s="244"/>
      <c r="C53" s="244"/>
      <c r="D53" s="244"/>
      <c r="E53" s="244"/>
      <c r="F53" s="244"/>
      <c r="G53" s="310" t="s">
        <v>515</v>
      </c>
      <c r="H53" s="311"/>
      <c r="I53" s="319">
        <v>15097278</v>
      </c>
      <c r="J53" s="320">
        <v>37329</v>
      </c>
      <c r="K53" s="321">
        <v>-3.7</v>
      </c>
      <c r="L53" s="322">
        <v>41705</v>
      </c>
      <c r="M53" s="323">
        <v>-4.9000000000000004</v>
      </c>
      <c r="N53" s="324">
        <v>1.2</v>
      </c>
    </row>
    <row r="54" spans="1:14">
      <c r="A54" s="248"/>
      <c r="B54" s="244"/>
      <c r="C54" s="244"/>
      <c r="D54" s="244"/>
      <c r="E54" s="244"/>
      <c r="F54" s="244"/>
      <c r="G54" s="325"/>
      <c r="H54" s="326" t="s">
        <v>514</v>
      </c>
      <c r="I54" s="327">
        <v>7147242</v>
      </c>
      <c r="J54" s="328">
        <v>17672</v>
      </c>
      <c r="K54" s="329">
        <v>-18.399999999999999</v>
      </c>
      <c r="L54" s="330">
        <v>22742</v>
      </c>
      <c r="M54" s="331">
        <v>-4.0999999999999996</v>
      </c>
      <c r="N54" s="332">
        <v>-14.3</v>
      </c>
    </row>
    <row r="55" spans="1:14">
      <c r="A55" s="248"/>
      <c r="B55" s="244"/>
      <c r="C55" s="244"/>
      <c r="D55" s="244"/>
      <c r="E55" s="244"/>
      <c r="F55" s="244"/>
      <c r="G55" s="310" t="s">
        <v>516</v>
      </c>
      <c r="H55" s="311"/>
      <c r="I55" s="319">
        <v>17344909</v>
      </c>
      <c r="J55" s="320">
        <v>42733</v>
      </c>
      <c r="K55" s="321">
        <v>14.5</v>
      </c>
      <c r="L55" s="322">
        <v>47677</v>
      </c>
      <c r="M55" s="323">
        <v>14.3</v>
      </c>
      <c r="N55" s="324">
        <v>0.2</v>
      </c>
    </row>
    <row r="56" spans="1:14">
      <c r="A56" s="248"/>
      <c r="B56" s="244"/>
      <c r="C56" s="244"/>
      <c r="D56" s="244"/>
      <c r="E56" s="244"/>
      <c r="F56" s="244"/>
      <c r="G56" s="325"/>
      <c r="H56" s="326" t="s">
        <v>514</v>
      </c>
      <c r="I56" s="327">
        <v>8350118</v>
      </c>
      <c r="J56" s="328">
        <v>20572</v>
      </c>
      <c r="K56" s="329">
        <v>16.399999999999999</v>
      </c>
      <c r="L56" s="330">
        <v>23360</v>
      </c>
      <c r="M56" s="331">
        <v>2.7</v>
      </c>
      <c r="N56" s="332">
        <v>13.7</v>
      </c>
    </row>
    <row r="57" spans="1:14">
      <c r="A57" s="248"/>
      <c r="B57" s="244"/>
      <c r="C57" s="244"/>
      <c r="D57" s="244"/>
      <c r="E57" s="244"/>
      <c r="F57" s="244"/>
      <c r="G57" s="310" t="s">
        <v>517</v>
      </c>
      <c r="H57" s="311"/>
      <c r="I57" s="319">
        <v>16488538</v>
      </c>
      <c r="J57" s="320">
        <v>40637</v>
      </c>
      <c r="K57" s="321">
        <v>-4.9000000000000004</v>
      </c>
      <c r="L57" s="322">
        <v>51613</v>
      </c>
      <c r="M57" s="323">
        <v>8.3000000000000007</v>
      </c>
      <c r="N57" s="324">
        <v>-13.2</v>
      </c>
    </row>
    <row r="58" spans="1:14">
      <c r="A58" s="248"/>
      <c r="B58" s="244"/>
      <c r="C58" s="244"/>
      <c r="D58" s="244"/>
      <c r="E58" s="244"/>
      <c r="F58" s="244"/>
      <c r="G58" s="325"/>
      <c r="H58" s="326" t="s">
        <v>514</v>
      </c>
      <c r="I58" s="327">
        <v>8281199</v>
      </c>
      <c r="J58" s="328">
        <v>20410</v>
      </c>
      <c r="K58" s="329">
        <v>-0.8</v>
      </c>
      <c r="L58" s="330">
        <v>25872</v>
      </c>
      <c r="M58" s="331">
        <v>10.8</v>
      </c>
      <c r="N58" s="332">
        <v>-11.6</v>
      </c>
    </row>
    <row r="59" spans="1:14">
      <c r="A59" s="248"/>
      <c r="B59" s="244"/>
      <c r="C59" s="244"/>
      <c r="D59" s="244"/>
      <c r="E59" s="244"/>
      <c r="F59" s="244"/>
      <c r="G59" s="310" t="s">
        <v>518</v>
      </c>
      <c r="H59" s="311"/>
      <c r="I59" s="319">
        <v>15891785</v>
      </c>
      <c r="J59" s="320">
        <v>39173</v>
      </c>
      <c r="K59" s="321">
        <v>-3.6</v>
      </c>
      <c r="L59" s="322">
        <v>50880</v>
      </c>
      <c r="M59" s="323">
        <v>-1.4</v>
      </c>
      <c r="N59" s="324">
        <v>-2.2000000000000002</v>
      </c>
    </row>
    <row r="60" spans="1:14">
      <c r="A60" s="248"/>
      <c r="B60" s="244"/>
      <c r="C60" s="244"/>
      <c r="D60" s="244"/>
      <c r="E60" s="244"/>
      <c r="F60" s="244"/>
      <c r="G60" s="325"/>
      <c r="H60" s="326" t="s">
        <v>514</v>
      </c>
      <c r="I60" s="333">
        <v>7500916</v>
      </c>
      <c r="J60" s="328">
        <v>18490</v>
      </c>
      <c r="K60" s="329">
        <v>-9.4</v>
      </c>
      <c r="L60" s="330">
        <v>27819</v>
      </c>
      <c r="M60" s="331">
        <v>7.5</v>
      </c>
      <c r="N60" s="332">
        <v>-16.899999999999999</v>
      </c>
    </row>
    <row r="61" spans="1:14">
      <c r="A61" s="248"/>
      <c r="B61" s="244"/>
      <c r="C61" s="244"/>
      <c r="D61" s="244"/>
      <c r="E61" s="244"/>
      <c r="F61" s="244"/>
      <c r="G61" s="310" t="s">
        <v>519</v>
      </c>
      <c r="H61" s="334"/>
      <c r="I61" s="335">
        <v>16086333</v>
      </c>
      <c r="J61" s="336">
        <v>39724</v>
      </c>
      <c r="K61" s="337">
        <v>-2.4</v>
      </c>
      <c r="L61" s="338">
        <v>47147</v>
      </c>
      <c r="M61" s="339">
        <v>1.9</v>
      </c>
      <c r="N61" s="324">
        <v>-4.3</v>
      </c>
    </row>
    <row r="62" spans="1:14">
      <c r="A62" s="248"/>
      <c r="B62" s="244"/>
      <c r="C62" s="244"/>
      <c r="D62" s="244"/>
      <c r="E62" s="244"/>
      <c r="F62" s="244"/>
      <c r="G62" s="325"/>
      <c r="H62" s="326" t="s">
        <v>514</v>
      </c>
      <c r="I62" s="327">
        <v>8000899</v>
      </c>
      <c r="J62" s="328">
        <v>19760</v>
      </c>
      <c r="K62" s="329">
        <v>-8.3000000000000007</v>
      </c>
      <c r="L62" s="330">
        <v>24701</v>
      </c>
      <c r="M62" s="331">
        <v>1.1000000000000001</v>
      </c>
      <c r="N62" s="332">
        <v>-9.4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12.18</v>
      </c>
      <c r="G47" s="12">
        <v>11.43</v>
      </c>
      <c r="H47" s="12">
        <v>12.37</v>
      </c>
      <c r="I47" s="12">
        <v>10.67</v>
      </c>
      <c r="J47" s="13">
        <v>10.75</v>
      </c>
    </row>
    <row r="48" spans="2:10" ht="57.75" customHeight="1">
      <c r="B48" s="14"/>
      <c r="C48" s="1171" t="s">
        <v>4</v>
      </c>
      <c r="D48" s="1171"/>
      <c r="E48" s="1172"/>
      <c r="F48" s="15">
        <v>2.63</v>
      </c>
      <c r="G48" s="16">
        <v>2.17</v>
      </c>
      <c r="H48" s="16">
        <v>2.85</v>
      </c>
      <c r="I48" s="16">
        <v>3</v>
      </c>
      <c r="J48" s="17">
        <v>3.75</v>
      </c>
    </row>
    <row r="49" spans="2:10" ht="57.75" customHeight="1" thickBot="1">
      <c r="B49" s="18"/>
      <c r="C49" s="1173" t="s">
        <v>5</v>
      </c>
      <c r="D49" s="1173"/>
      <c r="E49" s="1174"/>
      <c r="F49" s="19">
        <v>0.39</v>
      </c>
      <c r="G49" s="20" t="s">
        <v>526</v>
      </c>
      <c r="H49" s="20">
        <v>0.99</v>
      </c>
      <c r="I49" s="20" t="s">
        <v>527</v>
      </c>
      <c r="J49" s="21" t="s">
        <v>528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2017-03-13T02:09:43Z</cp:lastPrinted>
  <dcterms:created xsi:type="dcterms:W3CDTF">2017-02-15T23:18:56Z</dcterms:created>
  <dcterms:modified xsi:type="dcterms:W3CDTF">2017-05-12T04:51:40Z</dcterms:modified>
  <cp:category/>
</cp:coreProperties>
</file>