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K:\1419_こども政策局\01 こども政策課【上限１５ＧＢ　過年度資料はＵドライブへ】\01 計画担当\21 保育士登録・試験\02 保育士試験・登録関連\03 ＨＰ\★県へ申請する様式\01 HP用\R8 見込受験用追加\起案\02 見込受験資格認定申請\"/>
    </mc:Choice>
  </mc:AlternateContent>
  <xr:revisionPtr revIDLastSave="0" documentId="13_ncr:1_{A7DCE901-B7A7-416F-B63D-2D60335BDB53}" xr6:coauthVersionLast="47" xr6:coauthVersionMax="47" xr10:uidLastSave="{00000000-0000-0000-0000-000000000000}"/>
  <bookViews>
    <workbookView xWindow="-28920" yWindow="-120" windowWidth="29040" windowHeight="15720" xr2:uid="{1B6EA3A8-F056-45C5-AEF5-9D615811244D}"/>
  </bookViews>
  <sheets>
    <sheet name="計算ツール" sheetId="3" r:id="rId1"/>
    <sheet name="入力例①" sheetId="4" r:id="rId2"/>
    <sheet name="入力例②" sheetId="5" r:id="rId3"/>
  </sheets>
  <definedNames>
    <definedName name="_xlnm.Print_Area" localSheetId="0">計算ツール!$A$1:$P$65</definedName>
    <definedName name="_xlnm.Print_Area" localSheetId="1">入力例①!$A$1:$P$65</definedName>
    <definedName name="_xlnm.Print_Area" localSheetId="2">入力例②!$A$1:$P$65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42" i="5" l="1"/>
  <c r="K40" i="5"/>
  <c r="I36" i="5"/>
  <c r="F52" i="5" s="1"/>
  <c r="G32" i="5"/>
  <c r="G27" i="5"/>
  <c r="G22" i="5"/>
  <c r="G36" i="5" s="1"/>
  <c r="F51" i="5" s="1"/>
  <c r="H16" i="5"/>
  <c r="H11" i="5"/>
  <c r="D11" i="5"/>
  <c r="F11" i="5" s="1"/>
  <c r="K42" i="4"/>
  <c r="K40" i="4"/>
  <c r="I36" i="4"/>
  <c r="F52" i="4" s="1"/>
  <c r="G32" i="4"/>
  <c r="G27" i="4"/>
  <c r="G22" i="4"/>
  <c r="G36" i="4" s="1"/>
  <c r="F51" i="4" s="1"/>
  <c r="H16" i="4"/>
  <c r="H11" i="4"/>
  <c r="D11" i="4"/>
  <c r="F11" i="4" s="1"/>
  <c r="I59" i="5" l="1"/>
  <c r="I60" i="5"/>
  <c r="I60" i="4"/>
  <c r="I59" i="4"/>
  <c r="D56" i="4" s="1"/>
  <c r="D56" i="5" l="1"/>
  <c r="D64" i="4"/>
  <c r="H56" i="4"/>
  <c r="H56" i="5" l="1"/>
  <c r="D64" i="5"/>
  <c r="D11" i="3"/>
  <c r="F11" i="3" s="1"/>
  <c r="I36" i="3"/>
  <c r="F52" i="3" s="1"/>
  <c r="H16" i="3"/>
  <c r="H11" i="3"/>
  <c r="K42" i="3"/>
  <c r="K40" i="3"/>
  <c r="G32" i="3"/>
  <c r="G27" i="3"/>
  <c r="G22" i="3"/>
  <c r="G36" i="3" s="1"/>
  <c r="F51" i="3" s="1"/>
  <c r="I59" i="3" l="1"/>
  <c r="I60" i="3"/>
  <c r="D56" i="3" l="1"/>
  <c r="D64" i="3" s="1"/>
  <c r="H56"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7" authorId="0" shapeId="0" xr:uid="{B1E45A47-EA89-4924-AB28-96862160D5A8}">
      <text>
        <r>
          <rPr>
            <sz val="9"/>
            <color indexed="81"/>
            <rFont val="游ゴシック"/>
            <family val="3"/>
            <charset val="128"/>
            <scheme val="minor"/>
          </rPr>
          <t>プルダウンリストで
前期または後期を選択してください</t>
        </r>
      </text>
    </comment>
    <comment ref="D16" authorId="0" shapeId="0" xr:uid="{13B1319F-E5FF-426F-9C42-B3B479065BF0}">
      <text>
        <r>
          <rPr>
            <sz val="9"/>
            <color indexed="81"/>
            <rFont val="游ゴシック"/>
            <family val="3"/>
            <charset val="128"/>
            <scheme val="minor"/>
          </rPr>
          <t>※在職中の施設の勤務証明書に記載されている勤務期間の最後の月を、「年/月」の形式で入力してください
（例）2026/12</t>
        </r>
      </text>
    </comment>
    <comment ref="E24" authorId="0" shapeId="0" xr:uid="{2D2B4EDF-1B97-40A7-B855-A2FA16A7F498}">
      <text>
        <r>
          <rPr>
            <sz val="9"/>
            <color indexed="81"/>
            <rFont val="游ゴシック"/>
            <family val="3"/>
            <charset val="128"/>
            <scheme val="minor"/>
          </rPr>
          <t>勤務経験が２施設以上ある場合は入力してください</t>
        </r>
      </text>
    </comment>
    <comment ref="E29" authorId="0" shapeId="0" xr:uid="{2C493B7B-B707-4F5B-976F-258C196F64B0}">
      <text>
        <r>
          <rPr>
            <sz val="9"/>
            <color indexed="81"/>
            <rFont val="游ゴシック"/>
            <family val="3"/>
            <charset val="128"/>
            <scheme val="minor"/>
          </rPr>
          <t>勤務経験が３施設ある場合は入力してください</t>
        </r>
      </text>
    </comment>
    <comment ref="H39" authorId="0" shapeId="0" xr:uid="{23BCE82E-EDBA-4FB9-8843-585E99F2C622}">
      <text>
        <r>
          <rPr>
            <sz val="9"/>
            <color indexed="81"/>
            <rFont val="游ゴシック"/>
            <family val="3"/>
            <charset val="128"/>
            <scheme val="minor"/>
          </rPr>
          <t>勤務証明書に記載のとおり、「一月当たり」または「一週当たり」のどちらかに入力してください</t>
        </r>
      </text>
    </comment>
    <comment ref="H41" authorId="0" shapeId="0" xr:uid="{63CC4345-40FD-4F29-8411-412B919B4D84}">
      <text>
        <r>
          <rPr>
            <sz val="9"/>
            <color indexed="81"/>
            <rFont val="游ゴシック"/>
            <family val="3"/>
            <charset val="128"/>
            <scheme val="minor"/>
          </rPr>
          <t>勤務証明書に記載のとおり、勤務時間の変更が予定されている場合は、「一月当たり」または「一週当たり」のどちらかに入力してください</t>
        </r>
      </text>
    </comment>
    <comment ref="F43" authorId="0" shapeId="0" xr:uid="{26FA28C9-38BD-4744-B2BD-341146FB40C1}">
      <text>
        <r>
          <rPr>
            <sz val="9"/>
            <color indexed="81"/>
            <rFont val="游ゴシック"/>
            <family val="3"/>
            <charset val="128"/>
            <scheme val="minor"/>
          </rPr>
          <t>勤務証明書に記載のとおり、勤務時間の変更が予定されている場合はその時期を「年/月/日」の形式で入力してください入力してください
（例）2027/6/1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7" authorId="0" shapeId="0" xr:uid="{41FC2439-BD87-4AA1-AF97-09C6C9E92410}">
      <text>
        <r>
          <rPr>
            <sz val="9"/>
            <color indexed="81"/>
            <rFont val="游ゴシック"/>
            <family val="3"/>
            <charset val="128"/>
            <scheme val="minor"/>
          </rPr>
          <t>プルダウンリストで
前期または後期を選択してください</t>
        </r>
      </text>
    </comment>
    <comment ref="D16" authorId="0" shapeId="0" xr:uid="{4A023100-0240-4E17-8E76-50A012BBC454}">
      <text>
        <r>
          <rPr>
            <sz val="9"/>
            <color indexed="81"/>
            <rFont val="游ゴシック"/>
            <family val="3"/>
            <charset val="128"/>
            <scheme val="minor"/>
          </rPr>
          <t>※在職中の施設の勤務証明書に記載されている勤務期間の最後の月を、「年/月」の形式で入力してください
（例）2026/12</t>
        </r>
      </text>
    </comment>
    <comment ref="E24" authorId="0" shapeId="0" xr:uid="{C8144079-6197-40D6-AB43-0F1CA7A2CA27}">
      <text>
        <r>
          <rPr>
            <sz val="9"/>
            <color indexed="81"/>
            <rFont val="游ゴシック"/>
            <family val="3"/>
            <charset val="128"/>
            <scheme val="minor"/>
          </rPr>
          <t>勤務経験が２施設以上ある場合は入力してください</t>
        </r>
      </text>
    </comment>
    <comment ref="E29" authorId="0" shapeId="0" xr:uid="{F10B8F88-DE8A-4BAD-8E5C-F3458C3C74D8}">
      <text>
        <r>
          <rPr>
            <sz val="9"/>
            <color indexed="81"/>
            <rFont val="游ゴシック"/>
            <family val="3"/>
            <charset val="128"/>
            <scheme val="minor"/>
          </rPr>
          <t>勤務経験が３施設ある場合は入力してください</t>
        </r>
      </text>
    </comment>
    <comment ref="H39" authorId="0" shapeId="0" xr:uid="{524E233F-D913-43C1-9302-D164854ABA56}">
      <text>
        <r>
          <rPr>
            <sz val="9"/>
            <color indexed="81"/>
            <rFont val="游ゴシック"/>
            <family val="3"/>
            <charset val="128"/>
            <scheme val="minor"/>
          </rPr>
          <t>勤務証明書に記載のとおり、「一月当たり」または「一週当たり」のどちらかに入力してください</t>
        </r>
      </text>
    </comment>
    <comment ref="H41" authorId="0" shapeId="0" xr:uid="{E5DB7D52-2BD9-480B-B393-A757C2FFE511}">
      <text>
        <r>
          <rPr>
            <sz val="9"/>
            <color indexed="81"/>
            <rFont val="游ゴシック"/>
            <family val="3"/>
            <charset val="128"/>
            <scheme val="minor"/>
          </rPr>
          <t>勤務証明書に記載のとおり、勤務時間の変更が予定されている場合は、「一月当たり」または「一週当たり」のどちらかに入力してください</t>
        </r>
      </text>
    </comment>
    <comment ref="F43" authorId="0" shapeId="0" xr:uid="{754CD9EC-BD8E-4CDA-A13C-F3D8B82D385F}">
      <text>
        <r>
          <rPr>
            <sz val="9"/>
            <color indexed="81"/>
            <rFont val="游ゴシック"/>
            <family val="3"/>
            <charset val="128"/>
            <scheme val="minor"/>
          </rPr>
          <t>勤務証明書に記載のとおり、勤務時間の変更が予定されている場合はその時期を「年/月/日」の形式で入力してください入力してください
（例）2027/6/1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7" authorId="0" shapeId="0" xr:uid="{F6C695F9-8787-4D5E-BB9A-06776EBC817C}">
      <text>
        <r>
          <rPr>
            <sz val="9"/>
            <color indexed="81"/>
            <rFont val="游ゴシック"/>
            <family val="3"/>
            <charset val="128"/>
            <scheme val="minor"/>
          </rPr>
          <t>プルダウンリストで
前期または後期を選択してください</t>
        </r>
      </text>
    </comment>
    <comment ref="D16" authorId="0" shapeId="0" xr:uid="{73DFED09-CDD8-495E-88C7-2F058EC3BA1F}">
      <text>
        <r>
          <rPr>
            <sz val="9"/>
            <color indexed="81"/>
            <rFont val="游ゴシック"/>
            <family val="3"/>
            <charset val="128"/>
            <scheme val="minor"/>
          </rPr>
          <t>※在職中の施設の勤務証明書に記載されている勤務期間の最後の月を、「年/月」の形式で入力してください
（例）2026/12</t>
        </r>
      </text>
    </comment>
    <comment ref="E24" authorId="0" shapeId="0" xr:uid="{C16EE781-61F0-4C29-BE0B-C8FBF86B371E}">
      <text>
        <r>
          <rPr>
            <sz val="9"/>
            <color indexed="81"/>
            <rFont val="游ゴシック"/>
            <family val="3"/>
            <charset val="128"/>
            <scheme val="minor"/>
          </rPr>
          <t>勤務経験が２施設以上ある場合は入力してください</t>
        </r>
      </text>
    </comment>
    <comment ref="E29" authorId="0" shapeId="0" xr:uid="{4BCD62FF-6D50-4F75-8889-687C54D2893F}">
      <text>
        <r>
          <rPr>
            <sz val="9"/>
            <color indexed="81"/>
            <rFont val="游ゴシック"/>
            <family val="3"/>
            <charset val="128"/>
            <scheme val="minor"/>
          </rPr>
          <t>勤務経験が３施設ある場合は入力してください</t>
        </r>
      </text>
    </comment>
    <comment ref="H39" authorId="0" shapeId="0" xr:uid="{DAFC3E8B-E49F-46FA-B858-9DB41ECF37D2}">
      <text>
        <r>
          <rPr>
            <sz val="9"/>
            <color indexed="81"/>
            <rFont val="游ゴシック"/>
            <family val="3"/>
            <charset val="128"/>
            <scheme val="minor"/>
          </rPr>
          <t>勤務証明書に記載のとおり、「一月当たり」または「一週当たり」のどちらかに入力してください</t>
        </r>
      </text>
    </comment>
    <comment ref="H41" authorId="0" shapeId="0" xr:uid="{97DA5329-AB12-456D-A6C6-104F41FE209C}">
      <text>
        <r>
          <rPr>
            <sz val="9"/>
            <color indexed="81"/>
            <rFont val="游ゴシック"/>
            <family val="3"/>
            <charset val="128"/>
            <scheme val="minor"/>
          </rPr>
          <t>勤務証明書に記載のとおり、勤務時間の変更が予定されている場合は、「一月当たり」または「一週当たり」のどちらかに入力してください</t>
        </r>
      </text>
    </comment>
    <comment ref="F43" authorId="0" shapeId="0" xr:uid="{5921D28B-52B6-45F8-AD17-986B12C9DF74}">
      <text>
        <r>
          <rPr>
            <sz val="9"/>
            <color indexed="81"/>
            <rFont val="游ゴシック"/>
            <family val="3"/>
            <charset val="128"/>
            <scheme val="minor"/>
          </rPr>
          <t>勤務証明書に記載のとおり、勤務時間の変更が予定されている場合はその時期を「年/月/日」の形式で入力してください入力してください
（例）2027/6/1</t>
        </r>
      </text>
    </comment>
  </commentList>
</comments>
</file>

<file path=xl/sharedStrings.xml><?xml version="1.0" encoding="utf-8"?>
<sst xmlns="http://schemas.openxmlformats.org/spreadsheetml/2006/main" count="239" uniqueCount="40">
  <si>
    <t>※黄色セルに入力してください</t>
    <rPh sb="1" eb="3">
      <t>キイロ</t>
    </rPh>
    <rPh sb="6" eb="8">
      <t>ニュウリョク</t>
    </rPh>
    <phoneticPr fontId="4"/>
  </si>
  <si>
    <t>令和</t>
    <rPh sb="0" eb="2">
      <t>レイワ</t>
    </rPh>
    <phoneticPr fontId="4"/>
  </si>
  <si>
    <t>年</t>
    <rPh sb="0" eb="1">
      <t>ネン</t>
    </rPh>
    <phoneticPr fontId="4"/>
  </si>
  <si>
    <t>前期</t>
  </si>
  <si>
    <t>試験</t>
    <rPh sb="0" eb="2">
      <t>シケン</t>
    </rPh>
    <phoneticPr fontId="4"/>
  </si>
  <si>
    <t>●勤務期間等（２年以上かつ2,880時間以上）を満たさなければいけない期限</t>
    <phoneticPr fontId="4"/>
  </si>
  <si>
    <t>月末</t>
    <rPh sb="0" eb="1">
      <t>ガツ</t>
    </rPh>
    <rPh sb="1" eb="2">
      <t>マツ</t>
    </rPh>
    <phoneticPr fontId="4"/>
  </si>
  <si>
    <t>勤務証明書の内容を入力してください</t>
    <rPh sb="9" eb="11">
      <t>ニュウリョク</t>
    </rPh>
    <phoneticPr fontId="4"/>
  </si>
  <si>
    <t>●勤務証明書に記載の直近の勤務月</t>
    <rPh sb="1" eb="3">
      <t>キンム</t>
    </rPh>
    <rPh sb="3" eb="6">
      <t>ショウメイショ</t>
    </rPh>
    <rPh sb="7" eb="9">
      <t>キサイ</t>
    </rPh>
    <rPh sb="10" eb="12">
      <t>チョッキン</t>
    </rPh>
    <rPh sb="13" eb="15">
      <t>キンム</t>
    </rPh>
    <rPh sb="15" eb="16">
      <t>ツキ</t>
    </rPh>
    <phoneticPr fontId="4"/>
  </si>
  <si>
    <t>＝</t>
    <phoneticPr fontId="4"/>
  </si>
  <si>
    <t>※在職中の施設の勤務証明書に記載されている勤務期間の最後の月を入力してください</t>
    <rPh sb="1" eb="4">
      <t>ザイショクチュウ</t>
    </rPh>
    <rPh sb="5" eb="7">
      <t>シセツ</t>
    </rPh>
    <rPh sb="8" eb="10">
      <t>キンム</t>
    </rPh>
    <rPh sb="10" eb="13">
      <t>ショウメイショ</t>
    </rPh>
    <rPh sb="14" eb="16">
      <t>キサイ</t>
    </rPh>
    <rPh sb="21" eb="23">
      <t>キンム</t>
    </rPh>
    <rPh sb="23" eb="25">
      <t>キカン</t>
    </rPh>
    <rPh sb="26" eb="28">
      <t>サイゴ</t>
    </rPh>
    <rPh sb="29" eb="30">
      <t>ツキ</t>
    </rPh>
    <rPh sb="31" eb="33">
      <t>ニュウリョク</t>
    </rPh>
    <phoneticPr fontId="4"/>
  </si>
  <si>
    <t>●勤務期間等</t>
    <rPh sb="1" eb="3">
      <t>キンム</t>
    </rPh>
    <rPh sb="3" eb="5">
      <t>キカン</t>
    </rPh>
    <rPh sb="5" eb="6">
      <t>トウ</t>
    </rPh>
    <phoneticPr fontId="4"/>
  </si>
  <si>
    <t>【1施設目】</t>
    <rPh sb="2" eb="4">
      <t>シセツ</t>
    </rPh>
    <rPh sb="4" eb="5">
      <t>メ</t>
    </rPh>
    <phoneticPr fontId="4"/>
  </si>
  <si>
    <t>勤務期間</t>
    <rPh sb="0" eb="2">
      <t>キンム</t>
    </rPh>
    <rPh sb="2" eb="4">
      <t>キカン</t>
    </rPh>
    <phoneticPr fontId="4"/>
  </si>
  <si>
    <t>勤務時間</t>
    <rPh sb="0" eb="2">
      <t>キンム</t>
    </rPh>
    <rPh sb="2" eb="4">
      <t>ジカン</t>
    </rPh>
    <phoneticPr fontId="4"/>
  </si>
  <si>
    <t>計</t>
    <rPh sb="0" eb="1">
      <t>ケイ</t>
    </rPh>
    <phoneticPr fontId="4"/>
  </si>
  <si>
    <t>か月</t>
    <rPh sb="1" eb="2">
      <t>ゲツ</t>
    </rPh>
    <phoneticPr fontId="4"/>
  </si>
  <si>
    <t>時間</t>
    <rPh sb="0" eb="2">
      <t>ジカン</t>
    </rPh>
    <phoneticPr fontId="4"/>
  </si>
  <si>
    <t>【2施設目】</t>
    <rPh sb="2" eb="4">
      <t>シセツ</t>
    </rPh>
    <rPh sb="4" eb="5">
      <t>メ</t>
    </rPh>
    <phoneticPr fontId="4"/>
  </si>
  <si>
    <t>【3施設目】</t>
    <rPh sb="2" eb="4">
      <t>シセツ</t>
    </rPh>
    <rPh sb="4" eb="5">
      <t>メ</t>
    </rPh>
    <phoneticPr fontId="4"/>
  </si>
  <si>
    <t>【合計】</t>
    <rPh sb="1" eb="3">
      <t>ゴウケイ</t>
    </rPh>
    <phoneticPr fontId="4"/>
  </si>
  <si>
    <t>●雇用契約上の所定勤務時間（休憩時間を除く。）</t>
    <rPh sb="1" eb="3">
      <t>コヨウ</t>
    </rPh>
    <rPh sb="3" eb="5">
      <t>ケイヤク</t>
    </rPh>
    <rPh sb="5" eb="6">
      <t>ジョウ</t>
    </rPh>
    <rPh sb="7" eb="9">
      <t>ショテイ</t>
    </rPh>
    <rPh sb="9" eb="11">
      <t>キンム</t>
    </rPh>
    <rPh sb="11" eb="13">
      <t>ジカン</t>
    </rPh>
    <phoneticPr fontId="4"/>
  </si>
  <si>
    <t>証明日時点</t>
    <rPh sb="0" eb="2">
      <t>ショウメイ</t>
    </rPh>
    <rPh sb="2" eb="3">
      <t>ビ</t>
    </rPh>
    <rPh sb="3" eb="5">
      <t>ジテン</t>
    </rPh>
    <phoneticPr fontId="4"/>
  </si>
  <si>
    <t>一月当たり</t>
    <rPh sb="0" eb="2">
      <t>ヒトツキ</t>
    </rPh>
    <rPh sb="2" eb="3">
      <t>ア</t>
    </rPh>
    <phoneticPr fontId="4"/>
  </si>
  <si>
    <t>一週当たり</t>
    <rPh sb="0" eb="2">
      <t>イッシュウ</t>
    </rPh>
    <rPh sb="2" eb="3">
      <t>ア</t>
    </rPh>
    <phoneticPr fontId="4"/>
  </si>
  <si>
    <t>=</t>
    <phoneticPr fontId="4"/>
  </si>
  <si>
    <t>一月当たり</t>
    <rPh sb="0" eb="3">
      <t>ヒトツキア</t>
    </rPh>
    <phoneticPr fontId="4"/>
  </si>
  <si>
    <t>変更後（※）</t>
    <rPh sb="0" eb="2">
      <t>ヘンコウ</t>
    </rPh>
    <rPh sb="2" eb="3">
      <t>ゴ</t>
    </rPh>
    <phoneticPr fontId="4"/>
  </si>
  <si>
    <t>※勤務時間の変更が予定されている場合</t>
    <phoneticPr fontId="4"/>
  </si>
  <si>
    <t>変更時期(※)</t>
    <rPh sb="0" eb="2">
      <t>ヘンコウ</t>
    </rPh>
    <rPh sb="2" eb="4">
      <t>ジキ</t>
    </rPh>
    <phoneticPr fontId="4"/>
  </si>
  <si>
    <t>●証明日時点の残りの勤務期間等</t>
    <rPh sb="1" eb="3">
      <t>ショウメイ</t>
    </rPh>
    <rPh sb="3" eb="4">
      <t>ビ</t>
    </rPh>
    <rPh sb="4" eb="6">
      <t>ジテン</t>
    </rPh>
    <rPh sb="7" eb="8">
      <t>ノコ</t>
    </rPh>
    <rPh sb="10" eb="12">
      <t>キンム</t>
    </rPh>
    <rPh sb="12" eb="14">
      <t>キカン</t>
    </rPh>
    <rPh sb="14" eb="15">
      <t>トウ</t>
    </rPh>
    <phoneticPr fontId="4"/>
  </si>
  <si>
    <t>（参考）</t>
    <rPh sb="1" eb="3">
      <t>サンコウ</t>
    </rPh>
    <phoneticPr fontId="4"/>
  </si>
  <si>
    <t>２年を満たす時期</t>
    <rPh sb="1" eb="2">
      <t>ネン</t>
    </rPh>
    <rPh sb="3" eb="4">
      <t>ミ</t>
    </rPh>
    <rPh sb="6" eb="8">
      <t>ジキ</t>
    </rPh>
    <phoneticPr fontId="4"/>
  </si>
  <si>
    <t>2,880時間を満たす時期</t>
    <rPh sb="5" eb="7">
      <t>ジカン</t>
    </rPh>
    <rPh sb="8" eb="9">
      <t>ミ</t>
    </rPh>
    <rPh sb="11" eb="13">
      <t>ジキ</t>
    </rPh>
    <phoneticPr fontId="4"/>
  </si>
  <si>
    <t>勤務期間２年以上かつ2,880時間以上を満たす見込みの時期等は以下のとおりです</t>
    <rPh sb="0" eb="2">
      <t>キンム</t>
    </rPh>
    <rPh sb="2" eb="4">
      <t>キカン</t>
    </rPh>
    <rPh sb="5" eb="6">
      <t>ネン</t>
    </rPh>
    <rPh sb="6" eb="8">
      <t>イジョウ</t>
    </rPh>
    <rPh sb="15" eb="17">
      <t>ジカン</t>
    </rPh>
    <rPh sb="17" eb="19">
      <t>イジョウ</t>
    </rPh>
    <rPh sb="20" eb="21">
      <t>ミ</t>
    </rPh>
    <rPh sb="23" eb="25">
      <t>ミコミ</t>
    </rPh>
    <rPh sb="27" eb="29">
      <t>ジキ</t>
    </rPh>
    <rPh sb="29" eb="30">
      <t>ナド</t>
    </rPh>
    <rPh sb="31" eb="33">
      <t>イカ</t>
    </rPh>
    <phoneticPr fontId="4"/>
  </si>
  <si>
    <t>●勤務期間２年以上かつ2,880時間以上を満たす見込の時期</t>
    <rPh sb="1" eb="3">
      <t>キンム</t>
    </rPh>
    <rPh sb="3" eb="5">
      <t>キカン</t>
    </rPh>
    <rPh sb="6" eb="9">
      <t>ネンイジョウ</t>
    </rPh>
    <rPh sb="16" eb="20">
      <t>ジカンイジョウ</t>
    </rPh>
    <rPh sb="21" eb="22">
      <t>ミ</t>
    </rPh>
    <rPh sb="24" eb="26">
      <t>ミコミ</t>
    </rPh>
    <rPh sb="27" eb="29">
      <t>ジキ</t>
    </rPh>
    <phoneticPr fontId="4"/>
  </si>
  <si>
    <t>宮崎県保育士試験　見込受験資格認定　勤務期間等計算ツール</t>
    <rPh sb="0" eb="3">
      <t>ミヤザキケン</t>
    </rPh>
    <rPh sb="3" eb="5">
      <t>ホイク</t>
    </rPh>
    <rPh sb="5" eb="6">
      <t>シ</t>
    </rPh>
    <rPh sb="6" eb="8">
      <t>シケン</t>
    </rPh>
    <rPh sb="9" eb="11">
      <t>ミコミ</t>
    </rPh>
    <rPh sb="11" eb="13">
      <t>ジュケン</t>
    </rPh>
    <rPh sb="13" eb="15">
      <t>シカク</t>
    </rPh>
    <rPh sb="15" eb="17">
      <t>ニンテイ</t>
    </rPh>
    <rPh sb="18" eb="20">
      <t>キンム</t>
    </rPh>
    <rPh sb="20" eb="22">
      <t>キカン</t>
    </rPh>
    <rPh sb="22" eb="23">
      <t>トウ</t>
    </rPh>
    <rPh sb="23" eb="25">
      <t>ケイサン</t>
    </rPh>
    <phoneticPr fontId="4"/>
  </si>
  <si>
    <t>受験予定の保育士試験について入力してください（例：令和９年前期試験）</t>
    <rPh sb="0" eb="2">
      <t>ジュケン</t>
    </rPh>
    <rPh sb="2" eb="4">
      <t>ヨテイ</t>
    </rPh>
    <rPh sb="5" eb="7">
      <t>ホイク</t>
    </rPh>
    <rPh sb="7" eb="8">
      <t>シ</t>
    </rPh>
    <rPh sb="8" eb="10">
      <t>シケン</t>
    </rPh>
    <rPh sb="14" eb="16">
      <t>ニュウリョク</t>
    </rPh>
    <rPh sb="23" eb="24">
      <t>レイ</t>
    </rPh>
    <rPh sb="25" eb="27">
      <t>レイワ</t>
    </rPh>
    <rPh sb="28" eb="29">
      <t>ネン</t>
    </rPh>
    <rPh sb="29" eb="31">
      <t>ゼンキ</t>
    </rPh>
    <rPh sb="31" eb="33">
      <t>シケン</t>
    </rPh>
    <phoneticPr fontId="4"/>
  </si>
  <si>
    <t>●勤務期間２年以上かつ2,880時間以上を満たしたことの証明書（勤務証明書）の宮崎県への提出期限</t>
    <rPh sb="1" eb="3">
      <t>キンム</t>
    </rPh>
    <rPh sb="3" eb="5">
      <t>キカン</t>
    </rPh>
    <rPh sb="6" eb="9">
      <t>ネンイジョウ</t>
    </rPh>
    <rPh sb="16" eb="20">
      <t>ジカンイジョウ</t>
    </rPh>
    <rPh sb="21" eb="22">
      <t>ミ</t>
    </rPh>
    <rPh sb="28" eb="30">
      <t>ショウメイ</t>
    </rPh>
    <rPh sb="30" eb="31">
      <t>ショ</t>
    </rPh>
    <rPh sb="32" eb="34">
      <t>キンム</t>
    </rPh>
    <rPh sb="34" eb="37">
      <t>ショウメイショ</t>
    </rPh>
    <rPh sb="39" eb="42">
      <t>ミヤザキケン</t>
    </rPh>
    <rPh sb="44" eb="46">
      <t>テイシュツ</t>
    </rPh>
    <rPh sb="46" eb="48">
      <t>キゲン</t>
    </rPh>
    <phoneticPr fontId="4"/>
  </si>
  <si>
    <t>⇒この日までに宮崎県に勤務証明書を提出してください（提出方法等の詳細はホームページをご確認ください）</t>
    <rPh sb="3" eb="4">
      <t>ヒ</t>
    </rPh>
    <rPh sb="7" eb="10">
      <t>ミヤザキケン</t>
    </rPh>
    <rPh sb="17" eb="19">
      <t>テイシュツ</t>
    </rPh>
    <rPh sb="26" eb="28">
      <t>テイシュツ</t>
    </rPh>
    <rPh sb="28" eb="30">
      <t>ホウホウ</t>
    </rPh>
    <rPh sb="30" eb="31">
      <t>トウ</t>
    </rPh>
    <rPh sb="32" eb="34">
      <t>ショウサイ</t>
    </rPh>
    <rPh sb="43" eb="45">
      <t>カクニン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</si>
</sst>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令和&quot;#,##0"/>
    <numFmt numFmtId="177" formatCode="\(#,##0&quot;年&quot;\)"/>
    <numFmt numFmtId="178" formatCode="yyyy&quot;年&quot;m&quot;月&quot;;@"/>
    <numFmt numFmtId="179" formatCode="[$-411]ggge&quot;年&quot;m&quot;月&quot;d&quot;日&quot;;@"/>
    <numFmt numFmtId="180" formatCode="[$]ggge&quot;年&quot;m&quot;月&quot;d&quot;日&quot;;@" x16r2:formatCode16="[$-ja-JP-x-gannen]ggge&quot;年&quot;m&quot;月&quot;d&quot;日&quot;;@"/>
  </numFmts>
  <fonts count="1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6"/>
      <name val="游ゴシック"/>
      <family val="3"/>
      <charset val="128"/>
      <scheme val="minor"/>
    </font>
    <font>
      <b/>
      <sz val="16"/>
      <color rgb="FF1F4E79"/>
      <name val="游ゴシック"/>
      <family val="2"/>
      <scheme val="minor"/>
    </font>
    <font>
      <b/>
      <sz val="12"/>
      <color theme="1"/>
      <name val="游ゴシック"/>
      <family val="3"/>
      <charset val="128"/>
      <scheme val="minor"/>
    </font>
    <font>
      <b/>
      <sz val="11"/>
      <color theme="1"/>
      <name val="游ゴシック"/>
      <family val="3"/>
      <charset val="128"/>
      <scheme val="minor"/>
    </font>
    <font>
      <b/>
      <sz val="11"/>
      <color rgb="FFFFFFFF"/>
      <name val="游ゴシック"/>
      <family val="3"/>
      <charset val="128"/>
      <scheme val="minor"/>
    </font>
    <font>
      <b/>
      <sz val="11"/>
      <color theme="1"/>
      <name val="游ゴシック"/>
      <family val="2"/>
      <scheme val="minor"/>
    </font>
    <font>
      <sz val="11"/>
      <color theme="1"/>
      <name val="游ゴシック"/>
      <family val="3"/>
      <charset val="128"/>
      <scheme val="minor"/>
    </font>
    <font>
      <sz val="9"/>
      <color theme="1"/>
      <name val="游ゴシック"/>
      <family val="2"/>
      <scheme val="minor"/>
    </font>
    <font>
      <b/>
      <sz val="11"/>
      <color rgb="FFFF0000"/>
      <name val="游ゴシック"/>
      <family val="2"/>
      <scheme val="minor"/>
    </font>
    <font>
      <b/>
      <sz val="11"/>
      <color rgb="FFC00000"/>
      <name val="游ゴシック"/>
      <family val="2"/>
      <scheme val="minor"/>
    </font>
    <font>
      <i/>
      <sz val="11"/>
      <color theme="1"/>
      <name val="游ゴシック"/>
      <family val="2"/>
      <scheme val="minor"/>
    </font>
    <font>
      <i/>
      <sz val="11"/>
      <color theme="1"/>
      <name val="游ゴシック"/>
      <family val="3"/>
      <charset val="128"/>
      <scheme val="minor"/>
    </font>
    <font>
      <b/>
      <sz val="11"/>
      <color rgb="FFFF0000"/>
      <name val="游ゴシック"/>
      <family val="3"/>
      <charset val="128"/>
      <scheme val="minor"/>
    </font>
    <font>
      <sz val="9"/>
      <color indexed="81"/>
      <name val="游ゴシック"/>
      <family val="3"/>
      <charset val="128"/>
      <scheme val="minor"/>
    </font>
  </fonts>
  <fills count="9">
    <fill>
      <patternFill patternType="none"/>
    </fill>
    <fill>
      <patternFill patternType="gray125"/>
    </fill>
    <fill>
      <patternFill patternType="solid">
        <fgColor rgb="FFFFFF0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2F2F2"/>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1F4E79"/>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0">
    <xf numFmtId="0" fontId="0" fillId="0" borderId="0" xfId="0">
      <alignment vertical="center"/>
    </xf>
    <xf numFmtId="0" fontId="5" fillId="0" borderId="0" xfId="0" applyFont="1">
      <alignment vertical="center"/>
    </xf>
    <xf numFmtId="0" fontId="0" fillId="2" borderId="5" xfId="0" applyFill="1" applyBorder="1" applyProtection="1">
      <alignment vertical="center"/>
      <protection locked="0"/>
    </xf>
    <xf numFmtId="38" fontId="0" fillId="2" borderId="5" xfId="1" applyFont="1" applyFill="1" applyBorder="1" applyAlignment="1" applyProtection="1">
      <alignment vertical="center"/>
      <protection locked="0"/>
    </xf>
    <xf numFmtId="0" fontId="9" fillId="0" borderId="0" xfId="0" applyFont="1">
      <alignment vertical="center"/>
    </xf>
    <xf numFmtId="0" fontId="0" fillId="2" borderId="5" xfId="0" applyFill="1" applyBorder="1" applyAlignment="1" applyProtection="1">
      <alignment horizontal="center" vertical="center"/>
      <protection locked="0"/>
    </xf>
    <xf numFmtId="0" fontId="14" fillId="0" borderId="0" xfId="0" applyFont="1">
      <alignment vertical="center"/>
    </xf>
    <xf numFmtId="0" fontId="12" fillId="0" borderId="0" xfId="0" applyFont="1" applyAlignment="1">
      <alignment vertical="top" wrapText="1"/>
    </xf>
    <xf numFmtId="0" fontId="0" fillId="0" borderId="0" xfId="0" applyProtection="1">
      <alignment vertical="center"/>
      <protection locked="0"/>
    </xf>
    <xf numFmtId="0" fontId="3" fillId="0" borderId="0" xfId="0" applyFont="1">
      <alignment vertical="center"/>
    </xf>
    <xf numFmtId="0" fontId="6" fillId="2" borderId="0" xfId="0" applyFont="1" applyFill="1">
      <alignment vertical="center"/>
    </xf>
    <xf numFmtId="0" fontId="5" fillId="2" borderId="0" xfId="0" applyFont="1" applyFill="1">
      <alignment vertical="center"/>
    </xf>
    <xf numFmtId="0" fontId="7" fillId="0" borderId="0" xfId="0" applyFont="1">
      <alignment vertical="center"/>
    </xf>
    <xf numFmtId="0" fontId="8" fillId="3" borderId="0" xfId="0" applyFont="1" applyFill="1" applyAlignment="1">
      <alignment horizontal="center" vertical="center"/>
    </xf>
    <xf numFmtId="0" fontId="7" fillId="4" borderId="0" xfId="0" applyFont="1" applyFill="1">
      <alignment vertical="center"/>
    </xf>
    <xf numFmtId="0" fontId="9" fillId="4" borderId="0" xfId="0" applyFont="1" applyFill="1">
      <alignment vertical="center"/>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0" xfId="0" applyAlignment="1">
      <alignment horizontal="center" vertical="center"/>
    </xf>
    <xf numFmtId="176" fontId="0" fillId="0" borderId="7" xfId="0" applyNumberFormat="1" applyBorder="1">
      <alignment vertical="center"/>
    </xf>
    <xf numFmtId="0" fontId="0" fillId="0" borderId="8" xfId="0" applyBorder="1">
      <alignment vertical="center"/>
    </xf>
    <xf numFmtId="0" fontId="0" fillId="0" borderId="9" xfId="0" applyBorder="1">
      <alignment vertical="center"/>
    </xf>
    <xf numFmtId="176" fontId="0" fillId="0" borderId="0" xfId="0" applyNumberFormat="1">
      <alignment vertical="center"/>
    </xf>
    <xf numFmtId="177" fontId="0" fillId="0" borderId="0" xfId="0" applyNumberFormat="1">
      <alignment vertical="center"/>
    </xf>
    <xf numFmtId="0" fontId="10" fillId="0" borderId="0" xfId="0" applyFont="1">
      <alignment vertical="center"/>
    </xf>
    <xf numFmtId="0" fontId="10" fillId="0" borderId="0" xfId="0" applyFont="1" applyAlignment="1">
      <alignment horizontal="left" vertical="center"/>
    </xf>
    <xf numFmtId="178" fontId="0" fillId="0" borderId="0" xfId="0" applyNumberFormat="1" applyAlignment="1">
      <alignment horizontal="center" vertical="center"/>
    </xf>
    <xf numFmtId="0" fontId="0" fillId="0" borderId="0" xfId="0" applyAlignment="1">
      <alignment horizontal="left" vertical="center"/>
    </xf>
    <xf numFmtId="0" fontId="0" fillId="0" borderId="6" xfId="0" quotePrefix="1" applyBorder="1">
      <alignment vertical="center"/>
    </xf>
    <xf numFmtId="0" fontId="0" fillId="0" borderId="0" xfId="0" quotePrefix="1">
      <alignment vertical="center"/>
    </xf>
    <xf numFmtId="0" fontId="0" fillId="0" borderId="1" xfId="0" applyBorder="1">
      <alignment vertical="center"/>
    </xf>
    <xf numFmtId="0" fontId="0" fillId="0" borderId="4" xfId="0" applyBorder="1">
      <alignment vertical="center"/>
    </xf>
    <xf numFmtId="0" fontId="0" fillId="0" borderId="2" xfId="0" applyBorder="1">
      <alignment vertical="center"/>
    </xf>
    <xf numFmtId="0" fontId="0" fillId="5" borderId="5" xfId="0" applyFill="1" applyBorder="1">
      <alignment vertical="center"/>
    </xf>
    <xf numFmtId="38" fontId="0" fillId="5" borderId="5" xfId="0" applyNumberFormat="1" applyFill="1" applyBorder="1">
      <alignment vertical="center"/>
    </xf>
    <xf numFmtId="0" fontId="0" fillId="0" borderId="5" xfId="0" applyBorder="1" applyAlignment="1">
      <alignment horizontal="center" vertical="center"/>
    </xf>
    <xf numFmtId="0" fontId="0" fillId="0" borderId="0" xfId="0" quotePrefix="1" applyAlignment="1">
      <alignment horizontal="center" vertical="center"/>
    </xf>
    <xf numFmtId="0" fontId="11" fillId="0" borderId="0" xfId="0" applyFont="1">
      <alignment vertical="center"/>
    </xf>
    <xf numFmtId="0" fontId="0" fillId="0" borderId="6" xfId="0" applyBorder="1" applyAlignment="1">
      <alignment horizontal="center" vertical="center"/>
    </xf>
    <xf numFmtId="14" fontId="0" fillId="0" borderId="0" xfId="0" applyNumberFormat="1">
      <alignment vertical="center"/>
    </xf>
    <xf numFmtId="0" fontId="9" fillId="4" borderId="0" xfId="0" quotePrefix="1" applyFont="1" applyFill="1">
      <alignment vertical="center"/>
    </xf>
    <xf numFmtId="0" fontId="9" fillId="0" borderId="0" xfId="0" quotePrefix="1" applyFont="1">
      <alignment vertical="center"/>
    </xf>
    <xf numFmtId="179" fontId="7" fillId="0" borderId="0" xfId="0" applyNumberFormat="1" applyFont="1" applyAlignment="1">
      <alignment horizontal="center" vertical="center"/>
    </xf>
    <xf numFmtId="0" fontId="13" fillId="0" borderId="0" xfId="0" applyFont="1">
      <alignment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2" borderId="3" xfId="0" applyFill="1" applyBorder="1" applyAlignment="1" applyProtection="1">
      <alignment horizontal="center" vertical="center"/>
      <protection locked="0"/>
    </xf>
    <xf numFmtId="177" fontId="0" fillId="0" borderId="8" xfId="0" applyNumberFormat="1" applyBorder="1" applyAlignment="1">
      <alignment horizontal="center" vertical="center"/>
    </xf>
    <xf numFmtId="55" fontId="0" fillId="2" borderId="5" xfId="0" applyNumberFormat="1" applyFill="1" applyBorder="1" applyAlignment="1" applyProtection="1">
      <alignment horizontal="center" vertical="center"/>
      <protection locked="0"/>
    </xf>
    <xf numFmtId="178" fontId="0" fillId="2" borderId="5" xfId="0" applyNumberFormat="1" applyFill="1" applyBorder="1" applyAlignment="1" applyProtection="1">
      <alignment horizontal="center" vertical="center"/>
      <protection locked="0"/>
    </xf>
    <xf numFmtId="58" fontId="0" fillId="0" borderId="0" xfId="0" applyNumberFormat="1" applyAlignment="1">
      <alignment horizontal="center" vertical="center"/>
    </xf>
    <xf numFmtId="14" fontId="0" fillId="0" borderId="1" xfId="0" applyNumberFormat="1" applyBorder="1" applyAlignment="1" applyProtection="1">
      <alignment horizontal="center" vertical="center"/>
      <protection locked="0"/>
    </xf>
    <xf numFmtId="14" fontId="0" fillId="0" borderId="4" xfId="0" applyNumberFormat="1" applyBorder="1" applyAlignment="1" applyProtection="1">
      <alignment horizontal="center" vertical="center"/>
      <protection locked="0"/>
    </xf>
    <xf numFmtId="14" fontId="0" fillId="0" borderId="2" xfId="0" applyNumberFormat="1" applyBorder="1" applyAlignment="1" applyProtection="1">
      <alignment horizontal="center" vertical="center"/>
      <protection locked="0"/>
    </xf>
    <xf numFmtId="0" fontId="15" fillId="8" borderId="1" xfId="0" applyFont="1" applyFill="1" applyBorder="1" applyAlignment="1">
      <alignment horizontal="center" vertical="center"/>
    </xf>
    <xf numFmtId="0" fontId="15" fillId="8" borderId="4" xfId="0" applyFont="1" applyFill="1" applyBorder="1" applyAlignment="1">
      <alignment horizontal="center" vertical="center"/>
    </xf>
    <xf numFmtId="179" fontId="15" fillId="8" borderId="5" xfId="0" applyNumberFormat="1" applyFont="1" applyFill="1" applyBorder="1" applyAlignment="1">
      <alignment horizontal="center" vertical="center"/>
    </xf>
    <xf numFmtId="179" fontId="7" fillId="7" borderId="7" xfId="0" applyNumberFormat="1" applyFont="1" applyFill="1" applyBorder="1" applyAlignment="1">
      <alignment horizontal="center" vertical="center"/>
    </xf>
    <xf numFmtId="179" fontId="7" fillId="7" borderId="8" xfId="0" applyNumberFormat="1" applyFont="1" applyFill="1" applyBorder="1" applyAlignment="1">
      <alignment horizontal="center" vertical="center"/>
    </xf>
    <xf numFmtId="179" fontId="7" fillId="7" borderId="9" xfId="0" applyNumberFormat="1" applyFont="1" applyFill="1" applyBorder="1" applyAlignment="1">
      <alignment horizontal="center" vertical="center"/>
    </xf>
    <xf numFmtId="0" fontId="16" fillId="0" borderId="0" xfId="0" applyFont="1" applyAlignment="1">
      <alignment horizontal="left" vertical="center" wrapText="1"/>
    </xf>
    <xf numFmtId="0" fontId="0" fillId="6" borderId="1" xfId="0" applyFill="1" applyBorder="1" applyAlignment="1">
      <alignment horizontal="center" vertical="center"/>
    </xf>
    <xf numFmtId="0" fontId="0" fillId="6" borderId="2" xfId="0" applyFill="1" applyBorder="1" applyAlignment="1">
      <alignment horizontal="center" vertical="center"/>
    </xf>
    <xf numFmtId="38" fontId="0" fillId="6" borderId="1" xfId="1" applyFont="1" applyFill="1" applyBorder="1" applyAlignment="1" applyProtection="1">
      <alignment horizontal="center" vertical="center"/>
    </xf>
    <xf numFmtId="38" fontId="0" fillId="6" borderId="2" xfId="1" applyFont="1" applyFill="1" applyBorder="1" applyAlignment="1" applyProtection="1">
      <alignment horizontal="center" vertical="center"/>
    </xf>
    <xf numFmtId="0" fontId="12" fillId="0" borderId="0" xfId="0" applyFont="1" applyAlignment="1">
      <alignment horizontal="left" vertical="top" wrapText="1"/>
    </xf>
    <xf numFmtId="180" fontId="15" fillId="8" borderId="5" xfId="0" applyNumberFormat="1" applyFont="1" applyFill="1" applyBorder="1" applyAlignment="1">
      <alignment horizontal="center" vertical="center"/>
    </xf>
  </cellXfs>
  <cellStyles count="2">
    <cellStyle name="桁区切り" xfId="1" builtinId="6"/>
    <cellStyle name="標準" xfId="0" builtinId="0"/>
  </cellStyles>
  <dxfs count="9">
    <dxf>
      <font>
        <color auto="1"/>
      </font>
      <numFmt numFmtId="19" formatCode="yyyy/m/d"/>
      <fill>
        <patternFill>
          <bgColor rgb="FFFFFF00"/>
        </patternFill>
      </fill>
    </dxf>
    <dxf>
      <font>
        <color theme="0" tint="-0.499984740745262"/>
      </font>
      <numFmt numFmtId="181" formatCode=";;;&quot;（例）2026/8/1　&quot;"/>
      <fill>
        <patternFill>
          <bgColor rgb="FFFFFF00"/>
        </patternFill>
      </fill>
    </dxf>
    <dxf>
      <font>
        <color theme="0" tint="-0.499984740745262"/>
      </font>
      <numFmt numFmtId="182" formatCode=";;;&quot;（例）2026/6　&quot;"/>
    </dxf>
    <dxf>
      <font>
        <color auto="1"/>
      </font>
      <numFmt numFmtId="19" formatCode="yyyy/m/d"/>
      <fill>
        <patternFill>
          <bgColor rgb="FFFFFF00"/>
        </patternFill>
      </fill>
    </dxf>
    <dxf>
      <font>
        <color theme="0" tint="-0.499984740745262"/>
      </font>
      <numFmt numFmtId="181" formatCode=";;;&quot;（例）2026/8/1　&quot;"/>
      <fill>
        <patternFill>
          <bgColor rgb="FFFFFF00"/>
        </patternFill>
      </fill>
    </dxf>
    <dxf>
      <font>
        <color theme="0" tint="-0.499984740745262"/>
      </font>
      <numFmt numFmtId="182" formatCode=";;;&quot;（例）2026/6　&quot;"/>
    </dxf>
    <dxf>
      <font>
        <color auto="1"/>
      </font>
      <numFmt numFmtId="19" formatCode="yyyy/m/d"/>
      <fill>
        <patternFill>
          <bgColor rgb="FFFFFF00"/>
        </patternFill>
      </fill>
    </dxf>
    <dxf>
      <font>
        <color theme="0" tint="-0.499984740745262"/>
      </font>
      <numFmt numFmtId="181" formatCode=";;;&quot;（例）2026/8/1　&quot;"/>
      <fill>
        <patternFill>
          <bgColor rgb="FFFFFF00"/>
        </patternFill>
      </fill>
    </dxf>
    <dxf>
      <font>
        <color theme="0" tint="-0.499984740745262"/>
      </font>
      <numFmt numFmtId="182" formatCode=";;;&quot;（例）2026/6　&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0</xdr:colOff>
      <xdr:row>44</xdr:row>
      <xdr:rowOff>152400</xdr:rowOff>
    </xdr:from>
    <xdr:to>
      <xdr:col>7</xdr:col>
      <xdr:colOff>371475</xdr:colOff>
      <xdr:row>45</xdr:row>
      <xdr:rowOff>152400</xdr:rowOff>
    </xdr:to>
    <xdr:sp macro="" textlink="">
      <xdr:nvSpPr>
        <xdr:cNvPr id="2" name="フローチャート: 組合せ 1">
          <a:extLst>
            <a:ext uri="{FF2B5EF4-FFF2-40B4-BE49-F238E27FC236}">
              <a16:creationId xmlns:a16="http://schemas.microsoft.com/office/drawing/2014/main" id="{88C2B43C-BBBF-4C9E-9762-63A710F53422}"/>
            </a:ext>
          </a:extLst>
        </xdr:cNvPr>
        <xdr:cNvSpPr/>
      </xdr:nvSpPr>
      <xdr:spPr>
        <a:xfrm>
          <a:off x="666750" y="10439400"/>
          <a:ext cx="2074545" cy="228600"/>
        </a:xfrm>
        <a:prstGeom prst="flowChartMerge">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44</xdr:row>
      <xdr:rowOff>152400</xdr:rowOff>
    </xdr:from>
    <xdr:to>
      <xdr:col>7</xdr:col>
      <xdr:colOff>371475</xdr:colOff>
      <xdr:row>45</xdr:row>
      <xdr:rowOff>152400</xdr:rowOff>
    </xdr:to>
    <xdr:sp macro="" textlink="">
      <xdr:nvSpPr>
        <xdr:cNvPr id="2" name="フローチャート: 組合せ 1">
          <a:extLst>
            <a:ext uri="{FF2B5EF4-FFF2-40B4-BE49-F238E27FC236}">
              <a16:creationId xmlns:a16="http://schemas.microsoft.com/office/drawing/2014/main" id="{DF871C8C-5F24-4BA2-B9CE-B6162C38D74E}"/>
            </a:ext>
          </a:extLst>
        </xdr:cNvPr>
        <xdr:cNvSpPr/>
      </xdr:nvSpPr>
      <xdr:spPr>
        <a:xfrm>
          <a:off x="666750" y="10439400"/>
          <a:ext cx="2074545" cy="228600"/>
        </a:xfrm>
        <a:prstGeom prst="flowChartMerge">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44</xdr:row>
      <xdr:rowOff>152400</xdr:rowOff>
    </xdr:from>
    <xdr:to>
      <xdr:col>7</xdr:col>
      <xdr:colOff>371475</xdr:colOff>
      <xdr:row>45</xdr:row>
      <xdr:rowOff>152400</xdr:rowOff>
    </xdr:to>
    <xdr:sp macro="" textlink="">
      <xdr:nvSpPr>
        <xdr:cNvPr id="2" name="フローチャート: 組合せ 1">
          <a:extLst>
            <a:ext uri="{FF2B5EF4-FFF2-40B4-BE49-F238E27FC236}">
              <a16:creationId xmlns:a16="http://schemas.microsoft.com/office/drawing/2014/main" id="{EA0DDE1C-3B1E-4922-9C90-209C41588E03}"/>
            </a:ext>
          </a:extLst>
        </xdr:cNvPr>
        <xdr:cNvSpPr/>
      </xdr:nvSpPr>
      <xdr:spPr>
        <a:xfrm>
          <a:off x="666750" y="10439400"/>
          <a:ext cx="2074545" cy="228600"/>
        </a:xfrm>
        <a:prstGeom prst="flowChartMerge">
          <a:avLst/>
        </a:prstGeom>
        <a:solidFill>
          <a:schemeClr val="accent1">
            <a:lumMod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4D3C9-4748-4A44-AA57-AC430FDFB99E}">
  <sheetPr>
    <tabColor rgb="FFFFFF00"/>
  </sheetPr>
  <dimension ref="B2:U65"/>
  <sheetViews>
    <sheetView tabSelected="1" view="pageBreakPreview" zoomScaleNormal="100" zoomScaleSheetLayoutView="100" workbookViewId="0">
      <selection activeCell="H39" sqref="H39"/>
    </sheetView>
  </sheetViews>
  <sheetFormatPr defaultRowHeight="18" x14ac:dyDescent="0.45"/>
  <cols>
    <col min="1" max="1" width="2" customWidth="1"/>
    <col min="2" max="2" width="3.69921875" customWidth="1"/>
    <col min="3" max="3" width="3" customWidth="1"/>
    <col min="4" max="4" width="6.5" customWidth="1"/>
    <col min="5" max="5" width="5.59765625" customWidth="1"/>
    <col min="6" max="6" width="4" customWidth="1"/>
    <col min="7" max="7" width="6.19921875" customWidth="1"/>
    <col min="8" max="8" width="6" customWidth="1"/>
    <col min="9" max="9" width="7.59765625" customWidth="1"/>
    <col min="10" max="10" width="10.3984375" customWidth="1"/>
    <col min="11" max="11" width="6.59765625" customWidth="1"/>
    <col min="12" max="12" width="9" customWidth="1"/>
    <col min="13" max="13" width="4.5" customWidth="1"/>
    <col min="14" max="15" width="9.8984375" customWidth="1"/>
    <col min="16" max="16" width="6" customWidth="1"/>
  </cols>
  <sheetData>
    <row r="2" spans="2:17" ht="26.4" x14ac:dyDescent="0.45">
      <c r="B2" s="9" t="s">
        <v>36</v>
      </c>
      <c r="C2" s="1"/>
      <c r="D2" s="1"/>
      <c r="E2" s="1"/>
      <c r="F2" s="1"/>
      <c r="G2" s="1"/>
      <c r="H2" s="1"/>
      <c r="I2" s="1"/>
      <c r="J2" s="1"/>
      <c r="K2" s="1"/>
      <c r="L2" s="1"/>
      <c r="M2" s="1"/>
      <c r="N2" s="1"/>
      <c r="O2" s="1"/>
      <c r="P2" s="1"/>
      <c r="Q2" s="1"/>
    </row>
    <row r="3" spans="2:17" ht="26.4" x14ac:dyDescent="0.45">
      <c r="B3" s="10" t="s">
        <v>0</v>
      </c>
      <c r="C3" s="11"/>
      <c r="D3" s="11"/>
      <c r="E3" s="11"/>
      <c r="F3" s="11"/>
      <c r="G3" s="11"/>
      <c r="H3" s="1"/>
      <c r="I3" s="1"/>
      <c r="J3" s="1"/>
      <c r="K3" s="1"/>
      <c r="L3" s="1"/>
      <c r="M3" s="1"/>
      <c r="N3" s="1"/>
      <c r="O3" s="1"/>
      <c r="P3" s="1"/>
      <c r="Q3" s="1"/>
    </row>
    <row r="4" spans="2:17" x14ac:dyDescent="0.45">
      <c r="B4" s="12"/>
    </row>
    <row r="5" spans="2:17" x14ac:dyDescent="0.45">
      <c r="B5" s="13">
        <v>1</v>
      </c>
      <c r="C5" s="14" t="s">
        <v>37</v>
      </c>
      <c r="D5" s="15"/>
      <c r="E5" s="15"/>
      <c r="F5" s="15"/>
      <c r="G5" s="15"/>
      <c r="H5" s="15"/>
      <c r="I5" s="15"/>
      <c r="J5" s="15"/>
      <c r="K5" s="15"/>
      <c r="L5" s="15"/>
      <c r="M5" s="15"/>
      <c r="N5" s="15"/>
      <c r="O5" s="15"/>
      <c r="P5" s="15"/>
      <c r="Q5" s="4"/>
    </row>
    <row r="6" spans="2:17" x14ac:dyDescent="0.45">
      <c r="B6" s="12"/>
    </row>
    <row r="7" spans="2:17" x14ac:dyDescent="0.45">
      <c r="C7" s="46" t="s">
        <v>1</v>
      </c>
      <c r="D7" s="48"/>
      <c r="E7" s="16"/>
      <c r="F7" s="17" t="s">
        <v>2</v>
      </c>
      <c r="G7" s="49"/>
      <c r="H7" s="49"/>
      <c r="I7" s="18" t="s">
        <v>4</v>
      </c>
    </row>
    <row r="8" spans="2:17" x14ac:dyDescent="0.45">
      <c r="C8" s="19"/>
      <c r="D8" s="19"/>
      <c r="G8" s="20"/>
      <c r="H8" s="20"/>
    </row>
    <row r="9" spans="2:17" x14ac:dyDescent="0.45">
      <c r="C9" t="s">
        <v>5</v>
      </c>
    </row>
    <row r="10" spans="2:17" ht="18.600000000000001" thickBot="1" x14ac:dyDescent="0.5"/>
    <row r="11" spans="2:17" ht="18.600000000000001" thickBot="1" x14ac:dyDescent="0.5">
      <c r="D11" s="21" t="str">
        <f>IF(OR(E7="",G7=""),"令和　",E7+1)</f>
        <v>令和　</v>
      </c>
      <c r="E11" s="22" t="s">
        <v>2</v>
      </c>
      <c r="F11" s="50" t="str">
        <f>IFERROR(VALUE(SUBSTITUTE(D11,"令和",""))+2018,"(　年)")</f>
        <v>(　年)</v>
      </c>
      <c r="G11" s="50"/>
      <c r="H11" s="22" t="str">
        <f>IF(G7="","",IF(G7="前期",3,9))</f>
        <v/>
      </c>
      <c r="I11" s="23" t="s">
        <v>6</v>
      </c>
      <c r="L11" s="24"/>
      <c r="N11" s="25"/>
      <c r="O11" s="25"/>
    </row>
    <row r="13" spans="2:17" x14ac:dyDescent="0.45">
      <c r="B13" s="13">
        <v>2</v>
      </c>
      <c r="C13" s="14" t="s">
        <v>7</v>
      </c>
      <c r="D13" s="14"/>
      <c r="E13" s="15"/>
      <c r="F13" s="15"/>
      <c r="G13" s="15"/>
      <c r="H13" s="15"/>
      <c r="I13" s="15"/>
      <c r="J13" s="15"/>
      <c r="K13" s="15"/>
      <c r="L13" s="15"/>
      <c r="M13" s="15"/>
      <c r="N13" s="15"/>
      <c r="O13" s="15"/>
      <c r="P13" s="15"/>
      <c r="Q13" s="4"/>
    </row>
    <row r="15" spans="2:17" x14ac:dyDescent="0.45">
      <c r="C15" s="26" t="s">
        <v>8</v>
      </c>
      <c r="D15" s="26"/>
    </row>
    <row r="16" spans="2:17" x14ac:dyDescent="0.45">
      <c r="C16" s="27"/>
      <c r="D16" s="51"/>
      <c r="E16" s="52"/>
      <c r="F16" s="52"/>
      <c r="G16" s="20" t="s">
        <v>9</v>
      </c>
      <c r="H16" s="53" t="str">
        <f>IFERROR(IF(D16="","",EOMONTH(D16,0)),"")</f>
        <v/>
      </c>
      <c r="I16" s="53"/>
      <c r="J16" s="53"/>
    </row>
    <row r="17" spans="3:10" x14ac:dyDescent="0.45">
      <c r="C17" s="27"/>
      <c r="D17" t="s">
        <v>10</v>
      </c>
      <c r="E17" s="28"/>
      <c r="F17" s="28"/>
    </row>
    <row r="18" spans="3:10" x14ac:dyDescent="0.45">
      <c r="C18" s="29" t="s">
        <v>11</v>
      </c>
      <c r="D18" s="29"/>
    </row>
    <row r="19" spans="3:10" x14ac:dyDescent="0.45">
      <c r="D19" s="26" t="s">
        <v>12</v>
      </c>
    </row>
    <row r="20" spans="3:10" x14ac:dyDescent="0.45">
      <c r="D20" s="46" t="s">
        <v>13</v>
      </c>
      <c r="E20" s="47"/>
      <c r="F20" s="47"/>
      <c r="G20" s="47"/>
      <c r="H20" s="48"/>
      <c r="I20" s="46" t="s">
        <v>14</v>
      </c>
      <c r="J20" s="48"/>
    </row>
    <row r="21" spans="3:10" x14ac:dyDescent="0.45">
      <c r="D21" s="18" t="s">
        <v>15</v>
      </c>
      <c r="E21" s="2"/>
      <c r="F21" s="18" t="s">
        <v>2</v>
      </c>
      <c r="G21" s="2"/>
      <c r="H21" s="18" t="s">
        <v>16</v>
      </c>
      <c r="I21" s="3"/>
      <c r="J21" s="18" t="s">
        <v>17</v>
      </c>
    </row>
    <row r="22" spans="3:10" x14ac:dyDescent="0.45">
      <c r="D22" s="19"/>
      <c r="E22" s="19"/>
      <c r="F22" s="30" t="s">
        <v>9</v>
      </c>
      <c r="G22" s="19">
        <f>E21*12+G21</f>
        <v>0</v>
      </c>
      <c r="H22" s="19" t="s">
        <v>16</v>
      </c>
      <c r="I22" s="19"/>
      <c r="J22" s="19"/>
    </row>
    <row r="23" spans="3:10" x14ac:dyDescent="0.45">
      <c r="F23" s="31"/>
    </row>
    <row r="24" spans="3:10" x14ac:dyDescent="0.45">
      <c r="D24" s="26" t="s">
        <v>18</v>
      </c>
      <c r="F24" s="31"/>
    </row>
    <row r="25" spans="3:10" x14ac:dyDescent="0.45">
      <c r="D25" s="46" t="s">
        <v>13</v>
      </c>
      <c r="E25" s="47"/>
      <c r="F25" s="47"/>
      <c r="G25" s="47"/>
      <c r="H25" s="48"/>
      <c r="I25" s="46" t="s">
        <v>14</v>
      </c>
      <c r="J25" s="48"/>
    </row>
    <row r="26" spans="3:10" x14ac:dyDescent="0.45">
      <c r="D26" s="18" t="s">
        <v>15</v>
      </c>
      <c r="E26" s="2"/>
      <c r="F26" s="18" t="s">
        <v>2</v>
      </c>
      <c r="G26" s="2"/>
      <c r="H26" s="18" t="s">
        <v>16</v>
      </c>
      <c r="I26" s="2"/>
      <c r="J26" s="18" t="s">
        <v>17</v>
      </c>
    </row>
    <row r="27" spans="3:10" x14ac:dyDescent="0.45">
      <c r="D27" s="19"/>
      <c r="E27" s="19"/>
      <c r="F27" s="30" t="s">
        <v>9</v>
      </c>
      <c r="G27" s="19">
        <f>E26*12+G26</f>
        <v>0</v>
      </c>
      <c r="H27" s="19" t="s">
        <v>16</v>
      </c>
      <c r="I27" s="19"/>
      <c r="J27" s="19"/>
    </row>
    <row r="28" spans="3:10" x14ac:dyDescent="0.45">
      <c r="F28" s="31"/>
    </row>
    <row r="29" spans="3:10" x14ac:dyDescent="0.45">
      <c r="D29" s="26" t="s">
        <v>19</v>
      </c>
      <c r="F29" s="31"/>
    </row>
    <row r="30" spans="3:10" x14ac:dyDescent="0.45">
      <c r="D30" s="46" t="s">
        <v>13</v>
      </c>
      <c r="E30" s="47"/>
      <c r="F30" s="47"/>
      <c r="G30" s="47"/>
      <c r="H30" s="48"/>
      <c r="I30" s="46" t="s">
        <v>14</v>
      </c>
      <c r="J30" s="48"/>
    </row>
    <row r="31" spans="3:10" x14ac:dyDescent="0.45">
      <c r="D31" s="18" t="s">
        <v>15</v>
      </c>
      <c r="E31" s="2"/>
      <c r="F31" s="18" t="s">
        <v>2</v>
      </c>
      <c r="G31" s="2"/>
      <c r="H31" s="18" t="s">
        <v>16</v>
      </c>
      <c r="I31" s="2"/>
      <c r="J31" s="18" t="s">
        <v>17</v>
      </c>
    </row>
    <row r="32" spans="3:10" x14ac:dyDescent="0.45">
      <c r="D32" s="19"/>
      <c r="E32" s="19"/>
      <c r="F32" s="30" t="s">
        <v>9</v>
      </c>
      <c r="G32" s="19">
        <f>E31*12+G31</f>
        <v>0</v>
      </c>
      <c r="H32" s="19" t="s">
        <v>16</v>
      </c>
      <c r="I32" s="19"/>
      <c r="J32" s="19"/>
    </row>
    <row r="33" spans="2:17" x14ac:dyDescent="0.45">
      <c r="F33" s="31"/>
    </row>
    <row r="34" spans="2:17" x14ac:dyDescent="0.45">
      <c r="D34" s="26" t="s">
        <v>20</v>
      </c>
      <c r="F34" s="31"/>
    </row>
    <row r="35" spans="2:17" x14ac:dyDescent="0.45">
      <c r="D35" s="46" t="s">
        <v>13</v>
      </c>
      <c r="E35" s="47"/>
      <c r="F35" s="47"/>
      <c r="G35" s="47"/>
      <c r="H35" s="48"/>
      <c r="I35" s="46" t="s">
        <v>14</v>
      </c>
      <c r="J35" s="48"/>
    </row>
    <row r="36" spans="2:17" x14ac:dyDescent="0.45">
      <c r="D36" s="32" t="s">
        <v>15</v>
      </c>
      <c r="E36" s="33"/>
      <c r="F36" s="34"/>
      <c r="G36" s="35">
        <f>IFERROR(G22+G27+G32,"")</f>
        <v>0</v>
      </c>
      <c r="H36" s="18" t="s">
        <v>16</v>
      </c>
      <c r="I36" s="36">
        <f>IFERROR(I21+I26+I31,"")</f>
        <v>0</v>
      </c>
      <c r="J36" s="18" t="s">
        <v>17</v>
      </c>
    </row>
    <row r="37" spans="2:17" x14ac:dyDescent="0.45">
      <c r="F37" s="31"/>
    </row>
    <row r="38" spans="2:17" x14ac:dyDescent="0.45">
      <c r="C38" s="26" t="s">
        <v>21</v>
      </c>
      <c r="D38" s="26"/>
      <c r="E38" s="4"/>
      <c r="F38" s="4"/>
      <c r="G38" s="4"/>
      <c r="H38" s="4"/>
      <c r="I38" s="4"/>
      <c r="J38" s="4"/>
      <c r="K38" s="4"/>
      <c r="L38" s="4"/>
      <c r="M38" s="4"/>
      <c r="N38" s="4"/>
      <c r="O38" s="4"/>
      <c r="P38" s="4"/>
      <c r="Q38" s="4"/>
    </row>
    <row r="39" spans="2:17" x14ac:dyDescent="0.45">
      <c r="D39" s="46" t="s">
        <v>22</v>
      </c>
      <c r="E39" s="48"/>
      <c r="F39" s="46" t="s">
        <v>23</v>
      </c>
      <c r="G39" s="48"/>
      <c r="H39" s="5"/>
      <c r="I39" s="37" t="s">
        <v>17</v>
      </c>
      <c r="J39" s="37" t="s">
        <v>24</v>
      </c>
      <c r="K39" s="5"/>
      <c r="L39" s="37" t="s">
        <v>17</v>
      </c>
    </row>
    <row r="40" spans="2:17" x14ac:dyDescent="0.45">
      <c r="F40" s="20"/>
      <c r="G40" s="20"/>
      <c r="H40" s="20"/>
      <c r="I40" s="38" t="s">
        <v>25</v>
      </c>
      <c r="J40" s="17" t="s">
        <v>26</v>
      </c>
      <c r="K40" s="20">
        <f>IF(H39&gt;0,H39,K39*4)</f>
        <v>0</v>
      </c>
      <c r="L40" s="20" t="s">
        <v>17</v>
      </c>
      <c r="N40" s="31"/>
      <c r="O40" s="31"/>
    </row>
    <row r="41" spans="2:17" x14ac:dyDescent="0.45">
      <c r="D41" s="46" t="s">
        <v>27</v>
      </c>
      <c r="E41" s="48"/>
      <c r="F41" s="46" t="s">
        <v>23</v>
      </c>
      <c r="G41" s="48"/>
      <c r="H41" s="5"/>
      <c r="I41" s="37" t="s">
        <v>17</v>
      </c>
      <c r="J41" s="37" t="s">
        <v>24</v>
      </c>
      <c r="K41" s="5"/>
      <c r="L41" s="37" t="s">
        <v>17</v>
      </c>
    </row>
    <row r="42" spans="2:17" x14ac:dyDescent="0.45">
      <c r="D42" s="39" t="s">
        <v>28</v>
      </c>
      <c r="I42" s="38" t="s">
        <v>25</v>
      </c>
      <c r="J42" s="40" t="s">
        <v>26</v>
      </c>
      <c r="K42" s="40">
        <f>IF(H41&gt;0,H41,K41*4)</f>
        <v>0</v>
      </c>
      <c r="L42" s="40" t="s">
        <v>17</v>
      </c>
    </row>
    <row r="43" spans="2:17" x14ac:dyDescent="0.45">
      <c r="D43" s="46" t="s">
        <v>29</v>
      </c>
      <c r="E43" s="48"/>
      <c r="F43" s="54"/>
      <c r="G43" s="55"/>
      <c r="H43" s="56"/>
    </row>
    <row r="44" spans="2:17" x14ac:dyDescent="0.45">
      <c r="C44" s="41"/>
      <c r="D44" s="39" t="s">
        <v>28</v>
      </c>
      <c r="E44" s="31"/>
    </row>
    <row r="45" spans="2:17" x14ac:dyDescent="0.45">
      <c r="C45" s="41"/>
      <c r="E45" s="31"/>
    </row>
    <row r="46" spans="2:17" x14ac:dyDescent="0.45">
      <c r="C46" s="41"/>
      <c r="E46" s="31"/>
    </row>
    <row r="47" spans="2:17" x14ac:dyDescent="0.45">
      <c r="B47" s="13">
        <v>3</v>
      </c>
      <c r="C47" s="14" t="s">
        <v>34</v>
      </c>
      <c r="D47" s="15"/>
      <c r="E47" s="42"/>
      <c r="F47" s="15"/>
      <c r="G47" s="15"/>
      <c r="H47" s="15"/>
      <c r="I47" s="15"/>
      <c r="J47" s="15"/>
      <c r="K47" s="15"/>
      <c r="L47" s="15"/>
      <c r="M47" s="15"/>
      <c r="N47" s="15"/>
      <c r="O47" s="15"/>
      <c r="P47" s="15"/>
      <c r="Q47" s="4"/>
    </row>
    <row r="49" spans="2:21" x14ac:dyDescent="0.45">
      <c r="C49" s="12" t="s">
        <v>30</v>
      </c>
      <c r="D49" s="4"/>
      <c r="E49" s="43"/>
      <c r="F49" s="4"/>
      <c r="G49" s="4"/>
      <c r="H49" s="4"/>
      <c r="I49" s="4"/>
      <c r="J49" s="4"/>
      <c r="K49" s="4"/>
      <c r="L49" s="4"/>
      <c r="M49" s="4"/>
      <c r="N49" s="4"/>
      <c r="O49" s="4"/>
      <c r="P49" s="4"/>
      <c r="Q49" s="4"/>
    </row>
    <row r="51" spans="2:21" x14ac:dyDescent="0.45">
      <c r="D51" s="18" t="s">
        <v>13</v>
      </c>
      <c r="E51" s="18"/>
      <c r="F51" s="64" t="str">
        <f>IFERROR(IF(G36&lt;=0,"",24-G36),"")</f>
        <v/>
      </c>
      <c r="G51" s="65"/>
      <c r="H51" s="18" t="s">
        <v>16</v>
      </c>
    </row>
    <row r="52" spans="2:21" x14ac:dyDescent="0.45">
      <c r="D52" s="18" t="s">
        <v>14</v>
      </c>
      <c r="E52" s="18"/>
      <c r="F52" s="66" t="str">
        <f>IFERROR(IF(I36&lt;=0,"",2880-I36),"")</f>
        <v/>
      </c>
      <c r="G52" s="67"/>
      <c r="H52" s="18" t="s">
        <v>17</v>
      </c>
    </row>
    <row r="54" spans="2:21" x14ac:dyDescent="0.45">
      <c r="C54" s="12" t="s">
        <v>35</v>
      </c>
      <c r="D54" s="4"/>
      <c r="E54" s="4"/>
      <c r="F54" s="4"/>
      <c r="G54" s="4"/>
      <c r="H54" s="4"/>
      <c r="I54" s="4"/>
      <c r="J54" s="4"/>
      <c r="K54" s="4"/>
      <c r="L54" s="4"/>
      <c r="M54" s="4"/>
      <c r="N54" s="4"/>
      <c r="O54" s="4"/>
      <c r="P54" s="4"/>
      <c r="Q54" s="4"/>
    </row>
    <row r="55" spans="2:21" ht="18.600000000000001" thickBot="1" x14ac:dyDescent="0.5"/>
    <row r="56" spans="2:21" ht="18.600000000000001" customHeight="1" thickBot="1" x14ac:dyDescent="0.5">
      <c r="C56" s="12"/>
      <c r="D56" s="60" t="str">
        <f>IFERROR(MAX(I59,I60),"")</f>
        <v/>
      </c>
      <c r="E56" s="61"/>
      <c r="F56" s="61"/>
      <c r="G56" s="62"/>
      <c r="H56" s="68" t="e">
        <f>IF(D56&gt;EOMONTH(DATE(VALUE(SUBSTITUTE(D11,"令和",""))+2018,H11,1),0),"！期限までに勤務期間を満たす見込がないため、見込受験資格認定はできません。これより後の保育士試験の受験をご検討ください","⇒この日付を見込受験資格認定申請書に記載してください")</f>
        <v>#VALUE!</v>
      </c>
      <c r="I56" s="68"/>
      <c r="J56" s="68"/>
      <c r="K56" s="68"/>
      <c r="L56" s="68"/>
      <c r="M56" s="68"/>
      <c r="N56" s="68"/>
      <c r="O56" s="68"/>
      <c r="P56" s="68"/>
      <c r="Q56" s="7"/>
      <c r="R56" s="7"/>
      <c r="S56" s="7"/>
      <c r="T56" s="7"/>
      <c r="U56" s="7"/>
    </row>
    <row r="57" spans="2:21" x14ac:dyDescent="0.45">
      <c r="E57" s="44"/>
      <c r="F57" s="44"/>
      <c r="G57" s="45"/>
      <c r="H57" s="68"/>
      <c r="I57" s="68"/>
      <c r="J57" s="68"/>
      <c r="K57" s="68"/>
      <c r="L57" s="68"/>
      <c r="M57" s="68"/>
      <c r="N57" s="68"/>
      <c r="O57" s="68"/>
      <c r="P57" s="68"/>
      <c r="Q57" s="7"/>
      <c r="R57" s="7"/>
      <c r="S57" s="7"/>
      <c r="T57" s="7"/>
      <c r="U57" s="7"/>
    </row>
    <row r="58" spans="2:21" x14ac:dyDescent="0.45">
      <c r="D58" s="6" t="s">
        <v>31</v>
      </c>
      <c r="E58" s="6"/>
      <c r="F58" s="6"/>
      <c r="G58" s="6"/>
      <c r="H58" s="6"/>
      <c r="I58" s="6"/>
      <c r="J58" s="6"/>
      <c r="K58" s="6"/>
      <c r="L58" s="6"/>
      <c r="M58" s="6"/>
      <c r="N58" s="6"/>
      <c r="O58" s="6"/>
      <c r="P58" s="6"/>
      <c r="Q58" s="6"/>
    </row>
    <row r="59" spans="2:21" x14ac:dyDescent="0.45">
      <c r="D59" s="57" t="s">
        <v>32</v>
      </c>
      <c r="E59" s="58"/>
      <c r="F59" s="58"/>
      <c r="G59" s="58"/>
      <c r="H59" s="58"/>
      <c r="I59" s="69" t="e">
        <f>EDATE(H16,F51)</f>
        <v>#VALUE!</v>
      </c>
      <c r="J59" s="69"/>
      <c r="K59" s="69"/>
    </row>
    <row r="60" spans="2:21" x14ac:dyDescent="0.45">
      <c r="D60" s="57" t="s">
        <v>33</v>
      </c>
      <c r="E60" s="58"/>
      <c r="F60" s="58"/>
      <c r="G60" s="58"/>
      <c r="H60" s="58"/>
      <c r="I60" s="59" t="e">
        <f>EDATE(H16,IF(K42&gt;0,DATEDIF(H16,EOMONTH(F43,0),"M")+ROUNDUP((F52-(K40*DATEDIF(H16,EOMONTH(F43,0),"M")))/K42,0),ROUNDUP(F52/K40,0)))</f>
        <v>#VALUE!</v>
      </c>
      <c r="J60" s="59"/>
      <c r="K60" s="59"/>
    </row>
    <row r="62" spans="2:21" x14ac:dyDescent="0.45">
      <c r="B62" s="12"/>
      <c r="C62" s="12" t="s">
        <v>38</v>
      </c>
      <c r="D62" s="4"/>
      <c r="E62" s="4"/>
      <c r="F62" s="4"/>
      <c r="G62" s="4"/>
      <c r="H62" s="4"/>
      <c r="I62" s="4"/>
      <c r="J62" s="4"/>
      <c r="K62" s="4"/>
      <c r="L62" s="4"/>
      <c r="M62" s="4"/>
      <c r="N62" s="4"/>
      <c r="O62" s="4"/>
      <c r="P62" s="4"/>
      <c r="Q62" s="4"/>
    </row>
    <row r="63" spans="2:21" ht="18.600000000000001" thickBot="1" x14ac:dyDescent="0.5"/>
    <row r="64" spans="2:21" ht="18.600000000000001" customHeight="1" thickBot="1" x14ac:dyDescent="0.5">
      <c r="C64" s="12"/>
      <c r="D64" s="60" t="str">
        <f>IFERROR(EDATE(D56,1),"")</f>
        <v/>
      </c>
      <c r="E64" s="61"/>
      <c r="F64" s="61"/>
      <c r="G64" s="62"/>
      <c r="H64" s="63" t="s">
        <v>39</v>
      </c>
      <c r="I64" s="63"/>
      <c r="J64" s="63"/>
      <c r="K64" s="63"/>
      <c r="L64" s="63"/>
      <c r="M64" s="63"/>
      <c r="N64" s="63"/>
      <c r="O64" s="63"/>
      <c r="P64" s="63"/>
    </row>
    <row r="65" spans="8:16" x14ac:dyDescent="0.45">
      <c r="H65" s="63"/>
      <c r="I65" s="63"/>
      <c r="J65" s="63"/>
      <c r="K65" s="63"/>
      <c r="L65" s="63"/>
      <c r="M65" s="63"/>
      <c r="N65" s="63"/>
      <c r="O65" s="63"/>
      <c r="P65" s="63"/>
    </row>
  </sheetData>
  <sheetProtection algorithmName="SHA-512" hashValue="4YyVYUqycrhon01U8qfbjeCs7DV4sNLSDhZz/c3PNbEypnszQ5C55R03S2deRwTXtBcfAimcCYG8vBrOEOiBZA==" saltValue="TI7WUVJjSUQrpfkpwQZHpg==" spinCount="100000" sheet="1" objects="1" scenarios="1"/>
  <protectedRanges>
    <protectedRange sqref="E7 G7 D16 E21 G21 I21 E26 G26 I26 E31 G31 I31 H39 K39 H41 K41 F43" name="範囲1"/>
  </protectedRanges>
  <mergeCells count="29">
    <mergeCell ref="D60:H60"/>
    <mergeCell ref="I60:K60"/>
    <mergeCell ref="D64:G64"/>
    <mergeCell ref="H64:P65"/>
    <mergeCell ref="F51:G51"/>
    <mergeCell ref="F52:G52"/>
    <mergeCell ref="D56:G56"/>
    <mergeCell ref="H56:P57"/>
    <mergeCell ref="D59:H59"/>
    <mergeCell ref="I59:K59"/>
    <mergeCell ref="D39:E39"/>
    <mergeCell ref="F39:G39"/>
    <mergeCell ref="D41:E41"/>
    <mergeCell ref="F41:G41"/>
    <mergeCell ref="D43:E43"/>
    <mergeCell ref="F43:H43"/>
    <mergeCell ref="D25:H25"/>
    <mergeCell ref="I25:J25"/>
    <mergeCell ref="D30:H30"/>
    <mergeCell ref="I30:J30"/>
    <mergeCell ref="D35:H35"/>
    <mergeCell ref="I35:J35"/>
    <mergeCell ref="D20:H20"/>
    <mergeCell ref="I20:J20"/>
    <mergeCell ref="C7:D7"/>
    <mergeCell ref="G7:H7"/>
    <mergeCell ref="F11:G11"/>
    <mergeCell ref="D16:F16"/>
    <mergeCell ref="H16:J16"/>
  </mergeCells>
  <phoneticPr fontId="2"/>
  <conditionalFormatting sqref="D16:F16">
    <cfRule type="expression" dxfId="8" priority="3">
      <formula>AND($D$16=" ")</formula>
    </cfRule>
  </conditionalFormatting>
  <conditionalFormatting sqref="F43:H43">
    <cfRule type="expression" dxfId="7" priority="1">
      <formula>AND(OR($H$41&gt;0,$K$41&gt;0),$F$43=" ")</formula>
    </cfRule>
    <cfRule type="expression" dxfId="6" priority="2">
      <formula>OR($H$41&gt;0,$K$41&gt;0)</formula>
    </cfRule>
  </conditionalFormatting>
  <dataValidations count="1">
    <dataValidation type="list" allowBlank="1" showInputMessage="1" showErrorMessage="1" sqref="G7:H7" xr:uid="{8F7261BF-F4F1-4E4C-9F54-9C742D023C0F}">
      <formula1>"前期,後期"</formula1>
    </dataValidation>
  </dataValidations>
  <pageMargins left="0.7" right="0.7" top="0.75" bottom="0.75" header="0.3" footer="0.3"/>
  <pageSetup paperSize="9" scale="7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1F6F5-7CA1-4CB1-9B62-8C855009E5F4}">
  <sheetPr>
    <tabColor theme="8" tint="0.79998168889431442"/>
  </sheetPr>
  <dimension ref="B2:U65"/>
  <sheetViews>
    <sheetView view="pageBreakPreview" zoomScaleNormal="100" zoomScaleSheetLayoutView="100" workbookViewId="0">
      <selection activeCell="N6" sqref="N6"/>
    </sheetView>
  </sheetViews>
  <sheetFormatPr defaultRowHeight="18" x14ac:dyDescent="0.45"/>
  <cols>
    <col min="1" max="1" width="2" customWidth="1"/>
    <col min="2" max="2" width="3.69921875" customWidth="1"/>
    <col min="3" max="3" width="3" customWidth="1"/>
    <col min="4" max="4" width="6.5" customWidth="1"/>
    <col min="5" max="5" width="5.59765625" customWidth="1"/>
    <col min="6" max="6" width="4" customWidth="1"/>
    <col min="7" max="7" width="6.19921875" customWidth="1"/>
    <col min="8" max="8" width="6" customWidth="1"/>
    <col min="9" max="9" width="7.59765625" customWidth="1"/>
    <col min="10" max="10" width="10.3984375" customWidth="1"/>
    <col min="11" max="11" width="6.59765625" customWidth="1"/>
    <col min="12" max="12" width="9" customWidth="1"/>
    <col min="13" max="13" width="4.5" customWidth="1"/>
    <col min="14" max="15" width="9.8984375" customWidth="1"/>
    <col min="16" max="16" width="6" customWidth="1"/>
  </cols>
  <sheetData>
    <row r="2" spans="2:17" ht="26.4" x14ac:dyDescent="0.45">
      <c r="B2" s="9" t="s">
        <v>36</v>
      </c>
      <c r="C2" s="1"/>
      <c r="D2" s="1"/>
      <c r="E2" s="1"/>
      <c r="F2" s="1"/>
      <c r="G2" s="1"/>
      <c r="H2" s="1"/>
      <c r="I2" s="1"/>
      <c r="J2" s="1"/>
      <c r="K2" s="1"/>
      <c r="L2" s="1"/>
      <c r="M2" s="1"/>
      <c r="N2" s="1"/>
      <c r="O2" s="1"/>
      <c r="P2" s="1"/>
      <c r="Q2" s="1"/>
    </row>
    <row r="3" spans="2:17" ht="26.4" x14ac:dyDescent="0.45">
      <c r="B3" s="10" t="s">
        <v>0</v>
      </c>
      <c r="C3" s="11"/>
      <c r="D3" s="11"/>
      <c r="E3" s="11"/>
      <c r="F3" s="11"/>
      <c r="G3" s="11"/>
      <c r="H3" s="1"/>
      <c r="I3" s="1"/>
      <c r="J3" s="1"/>
      <c r="K3" s="1"/>
      <c r="L3" s="1"/>
      <c r="M3" s="1"/>
      <c r="N3" s="1"/>
      <c r="O3" s="1"/>
      <c r="P3" s="1"/>
      <c r="Q3" s="1"/>
    </row>
    <row r="4" spans="2:17" x14ac:dyDescent="0.45">
      <c r="B4" s="12"/>
    </row>
    <row r="5" spans="2:17" x14ac:dyDescent="0.45">
      <c r="B5" s="13">
        <v>1</v>
      </c>
      <c r="C5" s="14" t="s">
        <v>37</v>
      </c>
      <c r="D5" s="15"/>
      <c r="E5" s="15"/>
      <c r="F5" s="15"/>
      <c r="G5" s="15"/>
      <c r="H5" s="15"/>
      <c r="I5" s="15"/>
      <c r="J5" s="15"/>
      <c r="K5" s="15"/>
      <c r="L5" s="15"/>
      <c r="M5" s="15"/>
      <c r="N5" s="15"/>
      <c r="O5" s="15"/>
      <c r="P5" s="15"/>
      <c r="Q5" s="4"/>
    </row>
    <row r="6" spans="2:17" x14ac:dyDescent="0.45">
      <c r="B6" s="12"/>
      <c r="N6" s="8"/>
    </row>
    <row r="7" spans="2:17" x14ac:dyDescent="0.45">
      <c r="C7" s="46" t="s">
        <v>1</v>
      </c>
      <c r="D7" s="48"/>
      <c r="E7" s="16">
        <v>9</v>
      </c>
      <c r="F7" s="17" t="s">
        <v>2</v>
      </c>
      <c r="G7" s="49" t="s">
        <v>3</v>
      </c>
      <c r="H7" s="49"/>
      <c r="I7" s="18" t="s">
        <v>4</v>
      </c>
    </row>
    <row r="8" spans="2:17" x14ac:dyDescent="0.45">
      <c r="C8" s="19"/>
      <c r="D8" s="19"/>
      <c r="G8" s="20"/>
      <c r="H8" s="20"/>
    </row>
    <row r="9" spans="2:17" x14ac:dyDescent="0.45">
      <c r="C9" t="s">
        <v>5</v>
      </c>
    </row>
    <row r="10" spans="2:17" ht="18.600000000000001" thickBot="1" x14ac:dyDescent="0.5"/>
    <row r="11" spans="2:17" ht="18.600000000000001" thickBot="1" x14ac:dyDescent="0.5">
      <c r="D11" s="21">
        <f>IF(OR(E7="",G7=""),"令和　",E7+1)</f>
        <v>10</v>
      </c>
      <c r="E11" s="22" t="s">
        <v>2</v>
      </c>
      <c r="F11" s="50">
        <f>IFERROR(VALUE(SUBSTITUTE(D11,"令和",""))+2018,"(　年)")</f>
        <v>2028</v>
      </c>
      <c r="G11" s="50"/>
      <c r="H11" s="22">
        <f>IF(G7="","",IF(G7="前期",3,9))</f>
        <v>3</v>
      </c>
      <c r="I11" s="23" t="s">
        <v>6</v>
      </c>
      <c r="L11" s="24"/>
      <c r="N11" s="25"/>
      <c r="O11" s="25"/>
    </row>
    <row r="13" spans="2:17" x14ac:dyDescent="0.45">
      <c r="B13" s="13">
        <v>2</v>
      </c>
      <c r="C13" s="14" t="s">
        <v>7</v>
      </c>
      <c r="D13" s="14"/>
      <c r="E13" s="15"/>
      <c r="F13" s="15"/>
      <c r="G13" s="15"/>
      <c r="H13" s="15"/>
      <c r="I13" s="15"/>
      <c r="J13" s="15"/>
      <c r="K13" s="15"/>
      <c r="L13" s="15"/>
      <c r="M13" s="15"/>
      <c r="N13" s="15"/>
      <c r="O13" s="15"/>
      <c r="P13" s="15"/>
      <c r="Q13" s="4"/>
    </row>
    <row r="15" spans="2:17" x14ac:dyDescent="0.45">
      <c r="C15" s="26" t="s">
        <v>8</v>
      </c>
      <c r="D15" s="26"/>
    </row>
    <row r="16" spans="2:17" x14ac:dyDescent="0.45">
      <c r="C16" s="27"/>
      <c r="D16" s="51">
        <v>46357</v>
      </c>
      <c r="E16" s="52"/>
      <c r="F16" s="52"/>
      <c r="G16" s="20" t="s">
        <v>9</v>
      </c>
      <c r="H16" s="53">
        <f>IFERROR(IF(D16="","",EOMONTH(D16,0)),"")</f>
        <v>46387</v>
      </c>
      <c r="I16" s="53"/>
      <c r="J16" s="53"/>
    </row>
    <row r="17" spans="3:12" x14ac:dyDescent="0.45">
      <c r="C17" s="27"/>
      <c r="D17" t="s">
        <v>10</v>
      </c>
      <c r="E17" s="28"/>
      <c r="F17" s="28"/>
    </row>
    <row r="18" spans="3:12" x14ac:dyDescent="0.45">
      <c r="C18" s="29" t="s">
        <v>11</v>
      </c>
      <c r="D18" s="29"/>
    </row>
    <row r="19" spans="3:12" x14ac:dyDescent="0.45">
      <c r="D19" s="26" t="s">
        <v>12</v>
      </c>
    </row>
    <row r="20" spans="3:12" x14ac:dyDescent="0.45">
      <c r="D20" s="46" t="s">
        <v>13</v>
      </c>
      <c r="E20" s="47"/>
      <c r="F20" s="47"/>
      <c r="G20" s="47"/>
      <c r="H20" s="48"/>
      <c r="I20" s="46" t="s">
        <v>14</v>
      </c>
      <c r="J20" s="48"/>
      <c r="L20" s="8"/>
    </row>
    <row r="21" spans="3:12" x14ac:dyDescent="0.45">
      <c r="D21" s="18" t="s">
        <v>15</v>
      </c>
      <c r="E21" s="2"/>
      <c r="F21" s="18" t="s">
        <v>2</v>
      </c>
      <c r="G21" s="2">
        <v>9</v>
      </c>
      <c r="H21" s="18" t="s">
        <v>16</v>
      </c>
      <c r="I21" s="3">
        <v>1100</v>
      </c>
      <c r="J21" s="18" t="s">
        <v>17</v>
      </c>
    </row>
    <row r="22" spans="3:12" x14ac:dyDescent="0.45">
      <c r="D22" s="19"/>
      <c r="E22" s="19"/>
      <c r="F22" s="30" t="s">
        <v>9</v>
      </c>
      <c r="G22" s="19">
        <f>E21*12+G21</f>
        <v>9</v>
      </c>
      <c r="H22" s="19" t="s">
        <v>16</v>
      </c>
      <c r="I22" s="19"/>
      <c r="J22" s="19"/>
    </row>
    <row r="23" spans="3:12" x14ac:dyDescent="0.45">
      <c r="F23" s="31"/>
    </row>
    <row r="24" spans="3:12" x14ac:dyDescent="0.45">
      <c r="D24" s="26" t="s">
        <v>18</v>
      </c>
      <c r="F24" s="31"/>
    </row>
    <row r="25" spans="3:12" x14ac:dyDescent="0.45">
      <c r="D25" s="46" t="s">
        <v>13</v>
      </c>
      <c r="E25" s="47"/>
      <c r="F25" s="47"/>
      <c r="G25" s="47"/>
      <c r="H25" s="48"/>
      <c r="I25" s="46" t="s">
        <v>14</v>
      </c>
      <c r="J25" s="48"/>
    </row>
    <row r="26" spans="3:12" x14ac:dyDescent="0.45">
      <c r="D26" s="18" t="s">
        <v>15</v>
      </c>
      <c r="E26" s="2"/>
      <c r="F26" s="18" t="s">
        <v>2</v>
      </c>
      <c r="G26" s="2"/>
      <c r="H26" s="18" t="s">
        <v>16</v>
      </c>
      <c r="I26" s="2"/>
      <c r="J26" s="18" t="s">
        <v>17</v>
      </c>
    </row>
    <row r="27" spans="3:12" x14ac:dyDescent="0.45">
      <c r="D27" s="19"/>
      <c r="E27" s="19"/>
      <c r="F27" s="30" t="s">
        <v>9</v>
      </c>
      <c r="G27" s="19">
        <f>E26*12+G26</f>
        <v>0</v>
      </c>
      <c r="H27" s="19" t="s">
        <v>16</v>
      </c>
      <c r="I27" s="19"/>
      <c r="J27" s="19"/>
    </row>
    <row r="28" spans="3:12" x14ac:dyDescent="0.45">
      <c r="F28" s="31"/>
    </row>
    <row r="29" spans="3:12" x14ac:dyDescent="0.45">
      <c r="D29" s="26" t="s">
        <v>19</v>
      </c>
      <c r="F29" s="31"/>
    </row>
    <row r="30" spans="3:12" x14ac:dyDescent="0.45">
      <c r="D30" s="46" t="s">
        <v>13</v>
      </c>
      <c r="E30" s="47"/>
      <c r="F30" s="47"/>
      <c r="G30" s="47"/>
      <c r="H30" s="48"/>
      <c r="I30" s="46" t="s">
        <v>14</v>
      </c>
      <c r="J30" s="48"/>
    </row>
    <row r="31" spans="3:12" x14ac:dyDescent="0.45">
      <c r="D31" s="18" t="s">
        <v>15</v>
      </c>
      <c r="E31" s="2"/>
      <c r="F31" s="18" t="s">
        <v>2</v>
      </c>
      <c r="G31" s="2"/>
      <c r="H31" s="18" t="s">
        <v>16</v>
      </c>
      <c r="I31" s="2"/>
      <c r="J31" s="18" t="s">
        <v>17</v>
      </c>
    </row>
    <row r="32" spans="3:12" x14ac:dyDescent="0.45">
      <c r="D32" s="19"/>
      <c r="E32" s="19"/>
      <c r="F32" s="30" t="s">
        <v>9</v>
      </c>
      <c r="G32" s="19">
        <f>E31*12+G31</f>
        <v>0</v>
      </c>
      <c r="H32" s="19" t="s">
        <v>16</v>
      </c>
      <c r="I32" s="19"/>
      <c r="J32" s="19"/>
    </row>
    <row r="33" spans="2:17" x14ac:dyDescent="0.45">
      <c r="F33" s="31"/>
    </row>
    <row r="34" spans="2:17" x14ac:dyDescent="0.45">
      <c r="D34" s="26" t="s">
        <v>20</v>
      </c>
      <c r="F34" s="31"/>
    </row>
    <row r="35" spans="2:17" x14ac:dyDescent="0.45">
      <c r="D35" s="46" t="s">
        <v>13</v>
      </c>
      <c r="E35" s="47"/>
      <c r="F35" s="47"/>
      <c r="G35" s="47"/>
      <c r="H35" s="48"/>
      <c r="I35" s="46" t="s">
        <v>14</v>
      </c>
      <c r="J35" s="48"/>
    </row>
    <row r="36" spans="2:17" x14ac:dyDescent="0.45">
      <c r="D36" s="32" t="s">
        <v>15</v>
      </c>
      <c r="E36" s="33"/>
      <c r="F36" s="34"/>
      <c r="G36" s="35">
        <f>IFERROR(G22+G27+G32,"")</f>
        <v>9</v>
      </c>
      <c r="H36" s="18" t="s">
        <v>16</v>
      </c>
      <c r="I36" s="36">
        <f>IFERROR(I21+I26+I31,"")</f>
        <v>1100</v>
      </c>
      <c r="J36" s="18" t="s">
        <v>17</v>
      </c>
    </row>
    <row r="37" spans="2:17" x14ac:dyDescent="0.45">
      <c r="F37" s="31"/>
    </row>
    <row r="38" spans="2:17" x14ac:dyDescent="0.45">
      <c r="C38" s="26" t="s">
        <v>21</v>
      </c>
      <c r="D38" s="26"/>
      <c r="E38" s="4"/>
      <c r="F38" s="4"/>
      <c r="G38" s="4"/>
      <c r="H38" s="4"/>
      <c r="I38" s="4"/>
      <c r="J38" s="4"/>
      <c r="K38" s="4"/>
      <c r="L38" s="4"/>
      <c r="M38" s="4"/>
      <c r="N38" s="4"/>
      <c r="O38" s="4"/>
      <c r="P38" s="4"/>
      <c r="Q38" s="4"/>
    </row>
    <row r="39" spans="2:17" x14ac:dyDescent="0.45">
      <c r="D39" s="46" t="s">
        <v>22</v>
      </c>
      <c r="E39" s="48"/>
      <c r="F39" s="46" t="s">
        <v>23</v>
      </c>
      <c r="G39" s="48"/>
      <c r="H39" s="5"/>
      <c r="I39" s="37" t="s">
        <v>17</v>
      </c>
      <c r="J39" s="37" t="s">
        <v>24</v>
      </c>
      <c r="K39" s="5">
        <v>20</v>
      </c>
      <c r="L39" s="37" t="s">
        <v>17</v>
      </c>
    </row>
    <row r="40" spans="2:17" x14ac:dyDescent="0.45">
      <c r="F40" s="20"/>
      <c r="G40" s="20"/>
      <c r="H40" s="20"/>
      <c r="I40" s="38" t="s">
        <v>25</v>
      </c>
      <c r="J40" s="17" t="s">
        <v>26</v>
      </c>
      <c r="K40" s="20">
        <f>IF(H39&gt;0,H39,K39*4)</f>
        <v>80</v>
      </c>
      <c r="L40" s="20" t="s">
        <v>17</v>
      </c>
      <c r="N40" s="31"/>
      <c r="O40" s="31"/>
    </row>
    <row r="41" spans="2:17" x14ac:dyDescent="0.45">
      <c r="D41" s="46" t="s">
        <v>27</v>
      </c>
      <c r="E41" s="48"/>
      <c r="F41" s="46" t="s">
        <v>23</v>
      </c>
      <c r="G41" s="48"/>
      <c r="H41" s="5">
        <v>140</v>
      </c>
      <c r="I41" s="37" t="s">
        <v>17</v>
      </c>
      <c r="J41" s="37" t="s">
        <v>24</v>
      </c>
      <c r="K41" s="5"/>
      <c r="L41" s="37" t="s">
        <v>17</v>
      </c>
    </row>
    <row r="42" spans="2:17" x14ac:dyDescent="0.45">
      <c r="D42" s="39" t="s">
        <v>28</v>
      </c>
      <c r="I42" s="38" t="s">
        <v>25</v>
      </c>
      <c r="J42" s="40" t="s">
        <v>26</v>
      </c>
      <c r="K42" s="40">
        <f>IF(H41&gt;0,H41,K41*4)</f>
        <v>140</v>
      </c>
      <c r="L42" s="40" t="s">
        <v>17</v>
      </c>
    </row>
    <row r="43" spans="2:17" x14ac:dyDescent="0.45">
      <c r="D43" s="46" t="s">
        <v>29</v>
      </c>
      <c r="E43" s="48"/>
      <c r="F43" s="54">
        <v>46539</v>
      </c>
      <c r="G43" s="55"/>
      <c r="H43" s="56"/>
    </row>
    <row r="44" spans="2:17" x14ac:dyDescent="0.45">
      <c r="C44" s="41"/>
      <c r="D44" s="39" t="s">
        <v>28</v>
      </c>
      <c r="E44" s="31"/>
    </row>
    <row r="45" spans="2:17" x14ac:dyDescent="0.45">
      <c r="C45" s="41"/>
      <c r="E45" s="31"/>
    </row>
    <row r="46" spans="2:17" x14ac:dyDescent="0.45">
      <c r="C46" s="41"/>
      <c r="E46" s="31"/>
    </row>
    <row r="47" spans="2:17" x14ac:dyDescent="0.45">
      <c r="B47" s="13">
        <v>3</v>
      </c>
      <c r="C47" s="14" t="s">
        <v>34</v>
      </c>
      <c r="D47" s="15"/>
      <c r="E47" s="42"/>
      <c r="F47" s="15"/>
      <c r="G47" s="15"/>
      <c r="H47" s="15"/>
      <c r="I47" s="15"/>
      <c r="J47" s="15"/>
      <c r="K47" s="15"/>
      <c r="L47" s="15"/>
      <c r="M47" s="15"/>
      <c r="N47" s="15"/>
      <c r="O47" s="15"/>
      <c r="P47" s="15"/>
      <c r="Q47" s="4"/>
    </row>
    <row r="49" spans="2:21" x14ac:dyDescent="0.45">
      <c r="C49" s="12" t="s">
        <v>30</v>
      </c>
      <c r="D49" s="4"/>
      <c r="E49" s="43"/>
      <c r="F49" s="4"/>
      <c r="G49" s="4"/>
      <c r="H49" s="4"/>
      <c r="I49" s="4"/>
      <c r="J49" s="4"/>
      <c r="K49" s="4"/>
      <c r="L49" s="4"/>
      <c r="M49" s="4"/>
      <c r="N49" s="4"/>
      <c r="O49" s="4"/>
      <c r="P49" s="4"/>
      <c r="Q49" s="4"/>
    </row>
    <row r="51" spans="2:21" x14ac:dyDescent="0.45">
      <c r="D51" s="18" t="s">
        <v>13</v>
      </c>
      <c r="E51" s="18"/>
      <c r="F51" s="64">
        <f>IFERROR(IF(G36&lt;=0,"",24-G36),"")</f>
        <v>15</v>
      </c>
      <c r="G51" s="65"/>
      <c r="H51" s="18" t="s">
        <v>16</v>
      </c>
    </row>
    <row r="52" spans="2:21" x14ac:dyDescent="0.45">
      <c r="D52" s="18" t="s">
        <v>14</v>
      </c>
      <c r="E52" s="18"/>
      <c r="F52" s="66">
        <f>IFERROR(IF(I36&lt;=0,"",2880-I36),"")</f>
        <v>1780</v>
      </c>
      <c r="G52" s="67"/>
      <c r="H52" s="18" t="s">
        <v>17</v>
      </c>
    </row>
    <row r="54" spans="2:21" x14ac:dyDescent="0.45">
      <c r="C54" s="12" t="s">
        <v>35</v>
      </c>
      <c r="D54" s="4"/>
      <c r="E54" s="4"/>
      <c r="F54" s="4"/>
      <c r="G54" s="4"/>
      <c r="H54" s="4"/>
      <c r="I54" s="4"/>
      <c r="J54" s="4"/>
      <c r="K54" s="4"/>
      <c r="L54" s="4"/>
      <c r="M54" s="4"/>
      <c r="N54" s="4"/>
      <c r="O54" s="4"/>
      <c r="P54" s="4"/>
      <c r="Q54" s="4"/>
    </row>
    <row r="55" spans="2:21" ht="18.600000000000001" thickBot="1" x14ac:dyDescent="0.5"/>
    <row r="56" spans="2:21" ht="18.600000000000001" customHeight="1" thickBot="1" x14ac:dyDescent="0.5">
      <c r="C56" s="12"/>
      <c r="D56" s="60">
        <f>IFERROR(MAX(I59,I60),"")</f>
        <v>46843</v>
      </c>
      <c r="E56" s="61"/>
      <c r="F56" s="61"/>
      <c r="G56" s="62"/>
      <c r="H56" s="68" t="str">
        <f>IF(D56&gt;EOMONTH(DATE(VALUE(SUBSTITUTE(D11,"令和",""))+2018,H11,1),0),"！期限までに勤務期間を満たす見込がないため、見込受験資格認定はできません。これより後の保育士試験の受験をご検討ください","⇒この日付を見込受験資格認定申請書に記載してください")</f>
        <v>⇒この日付を見込受験資格認定申請書に記載してください</v>
      </c>
      <c r="I56" s="68"/>
      <c r="J56" s="68"/>
      <c r="K56" s="68"/>
      <c r="L56" s="68"/>
      <c r="M56" s="68"/>
      <c r="N56" s="68"/>
      <c r="O56" s="68"/>
      <c r="P56" s="68"/>
      <c r="Q56" s="7"/>
      <c r="R56" s="7"/>
      <c r="S56" s="7"/>
      <c r="T56" s="7"/>
      <c r="U56" s="7"/>
    </row>
    <row r="57" spans="2:21" x14ac:dyDescent="0.45">
      <c r="E57" s="44"/>
      <c r="F57" s="44"/>
      <c r="G57" s="45"/>
      <c r="H57" s="68"/>
      <c r="I57" s="68"/>
      <c r="J57" s="68"/>
      <c r="K57" s="68"/>
      <c r="L57" s="68"/>
      <c r="M57" s="68"/>
      <c r="N57" s="68"/>
      <c r="O57" s="68"/>
      <c r="P57" s="68"/>
      <c r="Q57" s="7"/>
      <c r="R57" s="7"/>
      <c r="S57" s="7"/>
      <c r="T57" s="7"/>
      <c r="U57" s="7"/>
    </row>
    <row r="58" spans="2:21" x14ac:dyDescent="0.45">
      <c r="D58" s="6" t="s">
        <v>31</v>
      </c>
      <c r="E58" s="6"/>
      <c r="F58" s="6"/>
      <c r="G58" s="6"/>
      <c r="H58" s="6"/>
      <c r="I58" s="6"/>
      <c r="J58" s="6"/>
      <c r="K58" s="6"/>
      <c r="L58" s="6"/>
      <c r="M58" s="6"/>
      <c r="N58" s="6"/>
      <c r="O58" s="6"/>
      <c r="P58" s="6"/>
      <c r="Q58" s="6"/>
    </row>
    <row r="59" spans="2:21" x14ac:dyDescent="0.45">
      <c r="D59" s="57" t="s">
        <v>32</v>
      </c>
      <c r="E59" s="58"/>
      <c r="F59" s="58"/>
      <c r="G59" s="58"/>
      <c r="H59" s="58"/>
      <c r="I59" s="69">
        <f>EDATE(H16,F51)</f>
        <v>46843</v>
      </c>
      <c r="J59" s="69"/>
      <c r="K59" s="69"/>
    </row>
    <row r="60" spans="2:21" x14ac:dyDescent="0.45">
      <c r="D60" s="57" t="s">
        <v>33</v>
      </c>
      <c r="E60" s="58"/>
      <c r="F60" s="58"/>
      <c r="G60" s="58"/>
      <c r="H60" s="58"/>
      <c r="I60" s="59">
        <f>EDATE(H16,IF(K42&gt;0,DATEDIF(H16,EOMONTH(F43,0),"M")+ROUNDUP((F52-(K40*DATEDIF(H16,EOMONTH(F43,0),"M")))/K42,0),ROUNDUP(F52/K40,0)))</f>
        <v>46843</v>
      </c>
      <c r="J60" s="59"/>
      <c r="K60" s="59"/>
    </row>
    <row r="62" spans="2:21" x14ac:dyDescent="0.45">
      <c r="B62" s="12"/>
      <c r="C62" s="12" t="s">
        <v>38</v>
      </c>
      <c r="D62" s="4"/>
      <c r="E62" s="4"/>
      <c r="F62" s="4"/>
      <c r="G62" s="4"/>
      <c r="H62" s="4"/>
      <c r="I62" s="4"/>
      <c r="J62" s="4"/>
      <c r="K62" s="4"/>
      <c r="L62" s="4"/>
      <c r="M62" s="4"/>
      <c r="N62" s="4"/>
      <c r="O62" s="4"/>
      <c r="P62" s="4"/>
      <c r="Q62" s="4"/>
    </row>
    <row r="63" spans="2:21" ht="18.600000000000001" thickBot="1" x14ac:dyDescent="0.5"/>
    <row r="64" spans="2:21" ht="18.600000000000001" customHeight="1" thickBot="1" x14ac:dyDescent="0.5">
      <c r="C64" s="12"/>
      <c r="D64" s="60">
        <f>IFERROR(EDATE(D56,1),"")</f>
        <v>46873</v>
      </c>
      <c r="E64" s="61"/>
      <c r="F64" s="61"/>
      <c r="G64" s="62"/>
      <c r="H64" s="63" t="s">
        <v>39</v>
      </c>
      <c r="I64" s="63"/>
      <c r="J64" s="63"/>
      <c r="K64" s="63"/>
      <c r="L64" s="63"/>
      <c r="M64" s="63"/>
      <c r="N64" s="63"/>
      <c r="O64" s="63"/>
      <c r="P64" s="63"/>
    </row>
    <row r="65" spans="8:16" x14ac:dyDescent="0.45">
      <c r="H65" s="63"/>
      <c r="I65" s="63"/>
      <c r="J65" s="63"/>
      <c r="K65" s="63"/>
      <c r="L65" s="63"/>
      <c r="M65" s="63"/>
      <c r="N65" s="63"/>
      <c r="O65" s="63"/>
      <c r="P65" s="63"/>
    </row>
  </sheetData>
  <sheetProtection algorithmName="SHA-512" hashValue="1QHZ7XtDHRUFytFdtSaywiYO1Av51sBz1I0I1efYwheCJ+1WtT8Y8bSMYpIDPCd+fBvewQPt4Qttf+jNih3nVQ==" saltValue="3JGOifeZtp/6w52529vByA==" spinCount="100000" sheet="1" objects="1" scenarios="1" selectLockedCells="1" selectUnlockedCells="1"/>
  <protectedRanges>
    <protectedRange sqref="E7 G7 D16 E21 G21 I21 E26 G26 I26 E31 G31 I31 H39 K39 H41 K41 F43" name="範囲1"/>
  </protectedRanges>
  <mergeCells count="29">
    <mergeCell ref="D60:H60"/>
    <mergeCell ref="I60:K60"/>
    <mergeCell ref="D64:G64"/>
    <mergeCell ref="H64:P65"/>
    <mergeCell ref="F51:G51"/>
    <mergeCell ref="F52:G52"/>
    <mergeCell ref="D56:G56"/>
    <mergeCell ref="H56:P57"/>
    <mergeCell ref="D59:H59"/>
    <mergeCell ref="I59:K59"/>
    <mergeCell ref="D39:E39"/>
    <mergeCell ref="F39:G39"/>
    <mergeCell ref="D41:E41"/>
    <mergeCell ref="F41:G41"/>
    <mergeCell ref="D43:E43"/>
    <mergeCell ref="F43:H43"/>
    <mergeCell ref="D25:H25"/>
    <mergeCell ref="I25:J25"/>
    <mergeCell ref="D30:H30"/>
    <mergeCell ref="I30:J30"/>
    <mergeCell ref="D35:H35"/>
    <mergeCell ref="I35:J35"/>
    <mergeCell ref="D20:H20"/>
    <mergeCell ref="I20:J20"/>
    <mergeCell ref="C7:D7"/>
    <mergeCell ref="G7:H7"/>
    <mergeCell ref="F11:G11"/>
    <mergeCell ref="D16:F16"/>
    <mergeCell ref="H16:J16"/>
  </mergeCells>
  <phoneticPr fontId="2"/>
  <conditionalFormatting sqref="D16:F16">
    <cfRule type="expression" dxfId="5" priority="3">
      <formula>AND($D$16=" ")</formula>
    </cfRule>
  </conditionalFormatting>
  <conditionalFormatting sqref="F43:H43">
    <cfRule type="expression" dxfId="4" priority="1">
      <formula>AND(OR($H$41&gt;0,$K$41&gt;0),$F$43=" ")</formula>
    </cfRule>
    <cfRule type="expression" dxfId="3" priority="2">
      <formula>OR($H$41&gt;0,$K$41&gt;0)</formula>
    </cfRule>
  </conditionalFormatting>
  <dataValidations count="1">
    <dataValidation type="list" allowBlank="1" showInputMessage="1" showErrorMessage="1" sqref="G7:H7" xr:uid="{EC08F0DB-20A4-412E-9561-B2C921F73EAF}">
      <formula1>"前期,後期"</formula1>
    </dataValidation>
  </dataValidations>
  <pageMargins left="0.7" right="0.7" top="0.75" bottom="0.75" header="0.3" footer="0.3"/>
  <pageSetup paperSize="9" scale="7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8C820-3C52-4A99-B5C9-48145E52CC6C}">
  <sheetPr>
    <tabColor theme="8" tint="0.79998168889431442"/>
  </sheetPr>
  <dimension ref="B2:U65"/>
  <sheetViews>
    <sheetView view="pageBreakPreview" topLeftCell="A42" zoomScaleNormal="100" zoomScaleSheetLayoutView="100" workbookViewId="0">
      <selection activeCell="N23" sqref="N23"/>
    </sheetView>
  </sheetViews>
  <sheetFormatPr defaultRowHeight="18" x14ac:dyDescent="0.45"/>
  <cols>
    <col min="1" max="1" width="2" customWidth="1"/>
    <col min="2" max="2" width="3.69921875" customWidth="1"/>
    <col min="3" max="3" width="3" customWidth="1"/>
    <col min="4" max="4" width="6.5" customWidth="1"/>
    <col min="5" max="5" width="5.59765625" customWidth="1"/>
    <col min="6" max="6" width="4" customWidth="1"/>
    <col min="7" max="7" width="6.19921875" customWidth="1"/>
    <col min="8" max="8" width="6" customWidth="1"/>
    <col min="9" max="9" width="7.59765625" customWidth="1"/>
    <col min="10" max="10" width="10.3984375" customWidth="1"/>
    <col min="11" max="11" width="6.59765625" customWidth="1"/>
    <col min="12" max="12" width="9" customWidth="1"/>
    <col min="13" max="13" width="4.5" customWidth="1"/>
    <col min="14" max="15" width="9.8984375" customWidth="1"/>
    <col min="16" max="16" width="6" customWidth="1"/>
  </cols>
  <sheetData>
    <row r="2" spans="2:17" ht="26.4" x14ac:dyDescent="0.45">
      <c r="B2" s="9" t="s">
        <v>36</v>
      </c>
      <c r="C2" s="1"/>
      <c r="D2" s="1"/>
      <c r="E2" s="1"/>
      <c r="F2" s="1"/>
      <c r="G2" s="1"/>
      <c r="H2" s="1"/>
      <c r="I2" s="1"/>
      <c r="J2" s="1"/>
      <c r="K2" s="1"/>
      <c r="L2" s="1"/>
      <c r="M2" s="1"/>
      <c r="N2" s="1"/>
      <c r="O2" s="1"/>
      <c r="P2" s="1"/>
      <c r="Q2" s="1"/>
    </row>
    <row r="3" spans="2:17" ht="26.4" x14ac:dyDescent="0.45">
      <c r="B3" s="10" t="s">
        <v>0</v>
      </c>
      <c r="C3" s="11"/>
      <c r="D3" s="11"/>
      <c r="E3" s="11"/>
      <c r="F3" s="11"/>
      <c r="G3" s="11"/>
      <c r="H3" s="1"/>
      <c r="I3" s="1"/>
      <c r="J3" s="1"/>
      <c r="K3" s="1"/>
      <c r="L3" s="1"/>
      <c r="M3" s="1"/>
      <c r="N3" s="1"/>
      <c r="O3" s="1"/>
      <c r="P3" s="1"/>
      <c r="Q3" s="1"/>
    </row>
    <row r="4" spans="2:17" x14ac:dyDescent="0.45">
      <c r="B4" s="12"/>
    </row>
    <row r="5" spans="2:17" x14ac:dyDescent="0.45">
      <c r="B5" s="13">
        <v>1</v>
      </c>
      <c r="C5" s="14" t="s">
        <v>37</v>
      </c>
      <c r="D5" s="15"/>
      <c r="E5" s="15"/>
      <c r="F5" s="15"/>
      <c r="G5" s="15"/>
      <c r="H5" s="15"/>
      <c r="I5" s="15"/>
      <c r="J5" s="15"/>
      <c r="K5" s="15"/>
      <c r="L5" s="15"/>
      <c r="M5" s="15"/>
      <c r="N5" s="15"/>
      <c r="O5" s="15"/>
      <c r="P5" s="15"/>
      <c r="Q5" s="4"/>
    </row>
    <row r="6" spans="2:17" x14ac:dyDescent="0.45">
      <c r="B6" s="12"/>
    </row>
    <row r="7" spans="2:17" x14ac:dyDescent="0.45">
      <c r="C7" s="46" t="s">
        <v>1</v>
      </c>
      <c r="D7" s="48"/>
      <c r="E7" s="16">
        <v>9</v>
      </c>
      <c r="F7" s="17" t="s">
        <v>2</v>
      </c>
      <c r="G7" s="49" t="s">
        <v>3</v>
      </c>
      <c r="H7" s="49"/>
      <c r="I7" s="18" t="s">
        <v>4</v>
      </c>
    </row>
    <row r="8" spans="2:17" x14ac:dyDescent="0.45">
      <c r="C8" s="19"/>
      <c r="D8" s="19"/>
      <c r="G8" s="20"/>
      <c r="H8" s="20"/>
    </row>
    <row r="9" spans="2:17" x14ac:dyDescent="0.45">
      <c r="C9" t="s">
        <v>5</v>
      </c>
    </row>
    <row r="10" spans="2:17" ht="18.600000000000001" thickBot="1" x14ac:dyDescent="0.5"/>
    <row r="11" spans="2:17" ht="18.600000000000001" thickBot="1" x14ac:dyDescent="0.5">
      <c r="D11" s="21">
        <f>IF(OR(E7="",G7=""),"令和　",E7+1)</f>
        <v>10</v>
      </c>
      <c r="E11" s="22" t="s">
        <v>2</v>
      </c>
      <c r="F11" s="50">
        <f>IFERROR(VALUE(SUBSTITUTE(D11,"令和",""))+2018,"(　年)")</f>
        <v>2028</v>
      </c>
      <c r="G11" s="50"/>
      <c r="H11" s="22">
        <f>IF(G7="","",IF(G7="前期",3,9))</f>
        <v>3</v>
      </c>
      <c r="I11" s="23" t="s">
        <v>6</v>
      </c>
      <c r="L11" s="24"/>
      <c r="N11" s="25"/>
      <c r="O11" s="25"/>
    </row>
    <row r="13" spans="2:17" x14ac:dyDescent="0.45">
      <c r="B13" s="13">
        <v>2</v>
      </c>
      <c r="C13" s="14" t="s">
        <v>7</v>
      </c>
      <c r="D13" s="14"/>
      <c r="E13" s="15"/>
      <c r="F13" s="15"/>
      <c r="G13" s="15"/>
      <c r="H13" s="15"/>
      <c r="I13" s="15"/>
      <c r="J13" s="15"/>
      <c r="K13" s="15"/>
      <c r="L13" s="15"/>
      <c r="M13" s="15"/>
      <c r="N13" s="15"/>
      <c r="O13" s="15"/>
      <c r="P13" s="15"/>
      <c r="Q13" s="4"/>
    </row>
    <row r="15" spans="2:17" x14ac:dyDescent="0.45">
      <c r="C15" s="26" t="s">
        <v>8</v>
      </c>
      <c r="D15" s="26"/>
    </row>
    <row r="16" spans="2:17" x14ac:dyDescent="0.45">
      <c r="C16" s="27"/>
      <c r="D16" s="51">
        <v>46357</v>
      </c>
      <c r="E16" s="52"/>
      <c r="F16" s="52"/>
      <c r="G16" s="20" t="s">
        <v>9</v>
      </c>
      <c r="H16" s="53">
        <f>IFERROR(IF(D16="","",EOMONTH(D16,0)),"")</f>
        <v>46387</v>
      </c>
      <c r="I16" s="53"/>
      <c r="J16" s="53"/>
    </row>
    <row r="17" spans="3:10" x14ac:dyDescent="0.45">
      <c r="C17" s="27"/>
      <c r="D17" t="s">
        <v>10</v>
      </c>
      <c r="E17" s="28"/>
      <c r="F17" s="28"/>
    </row>
    <row r="18" spans="3:10" x14ac:dyDescent="0.45">
      <c r="C18" s="29" t="s">
        <v>11</v>
      </c>
      <c r="D18" s="29"/>
    </row>
    <row r="19" spans="3:10" x14ac:dyDescent="0.45">
      <c r="D19" s="26" t="s">
        <v>12</v>
      </c>
    </row>
    <row r="20" spans="3:10" x14ac:dyDescent="0.45">
      <c r="D20" s="46" t="s">
        <v>13</v>
      </c>
      <c r="E20" s="47"/>
      <c r="F20" s="47"/>
      <c r="G20" s="47"/>
      <c r="H20" s="48"/>
      <c r="I20" s="46" t="s">
        <v>14</v>
      </c>
      <c r="J20" s="48"/>
    </row>
    <row r="21" spans="3:10" x14ac:dyDescent="0.45">
      <c r="D21" s="18" t="s">
        <v>15</v>
      </c>
      <c r="E21" s="2"/>
      <c r="F21" s="18" t="s">
        <v>2</v>
      </c>
      <c r="G21" s="2">
        <v>9</v>
      </c>
      <c r="H21" s="18" t="s">
        <v>16</v>
      </c>
      <c r="I21" s="3">
        <v>1080</v>
      </c>
      <c r="J21" s="18" t="s">
        <v>17</v>
      </c>
    </row>
    <row r="22" spans="3:10" x14ac:dyDescent="0.45">
      <c r="D22" s="19"/>
      <c r="E22" s="19"/>
      <c r="F22" s="30" t="s">
        <v>9</v>
      </c>
      <c r="G22" s="19">
        <f>E21*12+G21</f>
        <v>9</v>
      </c>
      <c r="H22" s="19" t="s">
        <v>16</v>
      </c>
      <c r="I22" s="19"/>
      <c r="J22" s="19"/>
    </row>
    <row r="23" spans="3:10" x14ac:dyDescent="0.45">
      <c r="F23" s="31"/>
    </row>
    <row r="24" spans="3:10" x14ac:dyDescent="0.45">
      <c r="D24" s="26" t="s">
        <v>18</v>
      </c>
      <c r="F24" s="31"/>
    </row>
    <row r="25" spans="3:10" x14ac:dyDescent="0.45">
      <c r="D25" s="46" t="s">
        <v>13</v>
      </c>
      <c r="E25" s="47"/>
      <c r="F25" s="47"/>
      <c r="G25" s="47"/>
      <c r="H25" s="48"/>
      <c r="I25" s="46" t="s">
        <v>14</v>
      </c>
      <c r="J25" s="48"/>
    </row>
    <row r="26" spans="3:10" x14ac:dyDescent="0.45">
      <c r="D26" s="18" t="s">
        <v>15</v>
      </c>
      <c r="E26" s="2"/>
      <c r="F26" s="18" t="s">
        <v>2</v>
      </c>
      <c r="G26" s="2"/>
      <c r="H26" s="18" t="s">
        <v>16</v>
      </c>
      <c r="I26" s="2"/>
      <c r="J26" s="18" t="s">
        <v>17</v>
      </c>
    </row>
    <row r="27" spans="3:10" x14ac:dyDescent="0.45">
      <c r="D27" s="19"/>
      <c r="E27" s="19"/>
      <c r="F27" s="30" t="s">
        <v>9</v>
      </c>
      <c r="G27" s="19">
        <f>E26*12+G26</f>
        <v>0</v>
      </c>
      <c r="H27" s="19" t="s">
        <v>16</v>
      </c>
      <c r="I27" s="19"/>
      <c r="J27" s="19"/>
    </row>
    <row r="28" spans="3:10" x14ac:dyDescent="0.45">
      <c r="F28" s="31"/>
    </row>
    <row r="29" spans="3:10" x14ac:dyDescent="0.45">
      <c r="D29" s="26" t="s">
        <v>19</v>
      </c>
      <c r="F29" s="31"/>
    </row>
    <row r="30" spans="3:10" x14ac:dyDescent="0.45">
      <c r="D30" s="46" t="s">
        <v>13</v>
      </c>
      <c r="E30" s="47"/>
      <c r="F30" s="47"/>
      <c r="G30" s="47"/>
      <c r="H30" s="48"/>
      <c r="I30" s="46" t="s">
        <v>14</v>
      </c>
      <c r="J30" s="48"/>
    </row>
    <row r="31" spans="3:10" x14ac:dyDescent="0.45">
      <c r="D31" s="18" t="s">
        <v>15</v>
      </c>
      <c r="E31" s="2"/>
      <c r="F31" s="18" t="s">
        <v>2</v>
      </c>
      <c r="G31" s="2"/>
      <c r="H31" s="18" t="s">
        <v>16</v>
      </c>
      <c r="I31" s="2"/>
      <c r="J31" s="18" t="s">
        <v>17</v>
      </c>
    </row>
    <row r="32" spans="3:10" x14ac:dyDescent="0.45">
      <c r="D32" s="19"/>
      <c r="E32" s="19"/>
      <c r="F32" s="30" t="s">
        <v>9</v>
      </c>
      <c r="G32" s="19">
        <f>E31*12+G31</f>
        <v>0</v>
      </c>
      <c r="H32" s="19" t="s">
        <v>16</v>
      </c>
      <c r="I32" s="19"/>
      <c r="J32" s="19"/>
    </row>
    <row r="33" spans="2:17" x14ac:dyDescent="0.45">
      <c r="F33" s="31"/>
    </row>
    <row r="34" spans="2:17" x14ac:dyDescent="0.45">
      <c r="D34" s="26" t="s">
        <v>20</v>
      </c>
      <c r="F34" s="31"/>
    </row>
    <row r="35" spans="2:17" x14ac:dyDescent="0.45">
      <c r="D35" s="46" t="s">
        <v>13</v>
      </c>
      <c r="E35" s="47"/>
      <c r="F35" s="47"/>
      <c r="G35" s="47"/>
      <c r="H35" s="48"/>
      <c r="I35" s="46" t="s">
        <v>14</v>
      </c>
      <c r="J35" s="48"/>
    </row>
    <row r="36" spans="2:17" x14ac:dyDescent="0.45">
      <c r="D36" s="32" t="s">
        <v>15</v>
      </c>
      <c r="E36" s="33"/>
      <c r="F36" s="34"/>
      <c r="G36" s="35">
        <f>IFERROR(G22+G27+G32,"")</f>
        <v>9</v>
      </c>
      <c r="H36" s="18" t="s">
        <v>16</v>
      </c>
      <c r="I36" s="36">
        <f>IFERROR(I21+I26+I31,"")</f>
        <v>1080</v>
      </c>
      <c r="J36" s="18" t="s">
        <v>17</v>
      </c>
    </row>
    <row r="37" spans="2:17" x14ac:dyDescent="0.45">
      <c r="F37" s="31"/>
    </row>
    <row r="38" spans="2:17" x14ac:dyDescent="0.45">
      <c r="C38" s="26" t="s">
        <v>21</v>
      </c>
      <c r="D38" s="26"/>
      <c r="E38" s="4"/>
      <c r="F38" s="4"/>
      <c r="G38" s="4"/>
      <c r="H38" s="4"/>
      <c r="I38" s="4"/>
      <c r="J38" s="4"/>
      <c r="K38" s="4"/>
      <c r="L38" s="4"/>
      <c r="M38" s="4"/>
      <c r="N38" s="4"/>
      <c r="O38" s="4"/>
      <c r="P38" s="4"/>
      <c r="Q38" s="4"/>
    </row>
    <row r="39" spans="2:17" x14ac:dyDescent="0.45">
      <c r="D39" s="46" t="s">
        <v>22</v>
      </c>
      <c r="E39" s="48"/>
      <c r="F39" s="46" t="s">
        <v>23</v>
      </c>
      <c r="G39" s="48"/>
      <c r="H39" s="5">
        <v>90</v>
      </c>
      <c r="I39" s="37" t="s">
        <v>17</v>
      </c>
      <c r="J39" s="37" t="s">
        <v>24</v>
      </c>
      <c r="K39" s="5"/>
      <c r="L39" s="37" t="s">
        <v>17</v>
      </c>
    </row>
    <row r="40" spans="2:17" x14ac:dyDescent="0.45">
      <c r="F40" s="20"/>
      <c r="G40" s="20"/>
      <c r="H40" s="20"/>
      <c r="I40" s="38" t="s">
        <v>25</v>
      </c>
      <c r="J40" s="17" t="s">
        <v>26</v>
      </c>
      <c r="K40" s="20">
        <f>IF(H39&gt;0,H39,K39*4)</f>
        <v>90</v>
      </c>
      <c r="L40" s="20" t="s">
        <v>17</v>
      </c>
      <c r="N40" s="31"/>
      <c r="O40" s="31"/>
    </row>
    <row r="41" spans="2:17" x14ac:dyDescent="0.45">
      <c r="D41" s="46" t="s">
        <v>27</v>
      </c>
      <c r="E41" s="48"/>
      <c r="F41" s="46" t="s">
        <v>23</v>
      </c>
      <c r="G41" s="48"/>
      <c r="H41" s="5"/>
      <c r="I41" s="37" t="s">
        <v>17</v>
      </c>
      <c r="J41" s="37" t="s">
        <v>24</v>
      </c>
      <c r="K41" s="5"/>
      <c r="L41" s="37" t="s">
        <v>17</v>
      </c>
    </row>
    <row r="42" spans="2:17" x14ac:dyDescent="0.45">
      <c r="D42" s="39" t="s">
        <v>28</v>
      </c>
      <c r="I42" s="38" t="s">
        <v>25</v>
      </c>
      <c r="J42" s="40" t="s">
        <v>26</v>
      </c>
      <c r="K42" s="40">
        <f>IF(H41&gt;0,H41,K41*4)</f>
        <v>0</v>
      </c>
      <c r="L42" s="40" t="s">
        <v>17</v>
      </c>
    </row>
    <row r="43" spans="2:17" x14ac:dyDescent="0.45">
      <c r="D43" s="46" t="s">
        <v>29</v>
      </c>
      <c r="E43" s="48"/>
      <c r="F43" s="54"/>
      <c r="G43" s="55"/>
      <c r="H43" s="56"/>
    </row>
    <row r="44" spans="2:17" x14ac:dyDescent="0.45">
      <c r="C44" s="41"/>
      <c r="D44" s="39" t="s">
        <v>28</v>
      </c>
      <c r="E44" s="31"/>
    </row>
    <row r="45" spans="2:17" x14ac:dyDescent="0.45">
      <c r="C45" s="41"/>
      <c r="E45" s="31"/>
    </row>
    <row r="46" spans="2:17" x14ac:dyDescent="0.45">
      <c r="C46" s="41"/>
      <c r="E46" s="31"/>
    </row>
    <row r="47" spans="2:17" x14ac:dyDescent="0.45">
      <c r="B47" s="13">
        <v>3</v>
      </c>
      <c r="C47" s="14" t="s">
        <v>34</v>
      </c>
      <c r="D47" s="15"/>
      <c r="E47" s="42"/>
      <c r="F47" s="15"/>
      <c r="G47" s="15"/>
      <c r="H47" s="15"/>
      <c r="I47" s="15"/>
      <c r="J47" s="15"/>
      <c r="K47" s="15"/>
      <c r="L47" s="15"/>
      <c r="M47" s="15"/>
      <c r="N47" s="15"/>
      <c r="O47" s="15"/>
      <c r="P47" s="15"/>
      <c r="Q47" s="4"/>
    </row>
    <row r="49" spans="2:21" x14ac:dyDescent="0.45">
      <c r="C49" s="12" t="s">
        <v>30</v>
      </c>
      <c r="D49" s="4"/>
      <c r="E49" s="43"/>
      <c r="F49" s="4"/>
      <c r="G49" s="4"/>
      <c r="H49" s="4"/>
      <c r="I49" s="4"/>
      <c r="J49" s="4"/>
      <c r="K49" s="4"/>
      <c r="L49" s="4"/>
      <c r="M49" s="4"/>
      <c r="N49" s="4"/>
      <c r="O49" s="4"/>
      <c r="P49" s="4"/>
      <c r="Q49" s="4"/>
    </row>
    <row r="51" spans="2:21" x14ac:dyDescent="0.45">
      <c r="D51" s="18" t="s">
        <v>13</v>
      </c>
      <c r="E51" s="18"/>
      <c r="F51" s="64">
        <f>IFERROR(IF(G36&lt;=0,"",24-G36),"")</f>
        <v>15</v>
      </c>
      <c r="G51" s="65"/>
      <c r="H51" s="18" t="s">
        <v>16</v>
      </c>
    </row>
    <row r="52" spans="2:21" x14ac:dyDescent="0.45">
      <c r="D52" s="18" t="s">
        <v>14</v>
      </c>
      <c r="E52" s="18"/>
      <c r="F52" s="66">
        <f>IFERROR(IF(I36&lt;=0,"",2880-I36),"")</f>
        <v>1800</v>
      </c>
      <c r="G52" s="67"/>
      <c r="H52" s="18" t="s">
        <v>17</v>
      </c>
    </row>
    <row r="54" spans="2:21" x14ac:dyDescent="0.45">
      <c r="C54" s="12" t="s">
        <v>35</v>
      </c>
      <c r="D54" s="4"/>
      <c r="E54" s="4"/>
      <c r="F54" s="4"/>
      <c r="G54" s="4"/>
      <c r="H54" s="4"/>
      <c r="I54" s="4"/>
      <c r="J54" s="4"/>
      <c r="K54" s="4"/>
      <c r="L54" s="4"/>
      <c r="M54" s="4"/>
      <c r="N54" s="4"/>
      <c r="O54" s="4"/>
      <c r="P54" s="4"/>
      <c r="Q54" s="4"/>
    </row>
    <row r="55" spans="2:21" ht="18.600000000000001" thickBot="1" x14ac:dyDescent="0.5"/>
    <row r="56" spans="2:21" ht="18.600000000000001" customHeight="1" thickBot="1" x14ac:dyDescent="0.5">
      <c r="C56" s="12"/>
      <c r="D56" s="60">
        <f>IFERROR(MAX(I59,I60),"")</f>
        <v>46996</v>
      </c>
      <c r="E56" s="61"/>
      <c r="F56" s="61"/>
      <c r="G56" s="62"/>
      <c r="H56" s="68" t="str">
        <f>IF(D56&gt;EOMONTH(DATE(VALUE(SUBSTITUTE(D11,"令和",""))+2018,H11,1),0),"！期限までに勤務期間を満たす見込がないため、見込受験資格認定はできません。これより後の保育士試験の受験をご検討ください","⇒この日付を見込受験資格認定申請書に記載してください")</f>
        <v>！期限までに勤務期間を満たす見込がないため、見込受験資格認定はできません。これより後の保育士試験の受験をご検討ください</v>
      </c>
      <c r="I56" s="68"/>
      <c r="J56" s="68"/>
      <c r="K56" s="68"/>
      <c r="L56" s="68"/>
      <c r="M56" s="68"/>
      <c r="N56" s="68"/>
      <c r="O56" s="68"/>
      <c r="P56" s="68"/>
      <c r="Q56" s="7"/>
      <c r="R56" s="7"/>
      <c r="S56" s="7"/>
      <c r="T56" s="7"/>
      <c r="U56" s="7"/>
    </row>
    <row r="57" spans="2:21" x14ac:dyDescent="0.45">
      <c r="E57" s="44"/>
      <c r="F57" s="44"/>
      <c r="G57" s="45"/>
      <c r="H57" s="68"/>
      <c r="I57" s="68"/>
      <c r="J57" s="68"/>
      <c r="K57" s="68"/>
      <c r="L57" s="68"/>
      <c r="M57" s="68"/>
      <c r="N57" s="68"/>
      <c r="O57" s="68"/>
      <c r="P57" s="68"/>
      <c r="Q57" s="7"/>
      <c r="R57" s="7"/>
      <c r="S57" s="7"/>
      <c r="T57" s="7"/>
      <c r="U57" s="7"/>
    </row>
    <row r="58" spans="2:21" x14ac:dyDescent="0.45">
      <c r="D58" s="6" t="s">
        <v>31</v>
      </c>
      <c r="E58" s="6"/>
      <c r="F58" s="6"/>
      <c r="G58" s="6"/>
      <c r="H58" s="6"/>
      <c r="I58" s="6"/>
      <c r="J58" s="6"/>
      <c r="K58" s="6"/>
      <c r="L58" s="6"/>
      <c r="M58" s="6"/>
      <c r="N58" s="6"/>
      <c r="O58" s="6"/>
      <c r="P58" s="6"/>
      <c r="Q58" s="6"/>
    </row>
    <row r="59" spans="2:21" x14ac:dyDescent="0.45">
      <c r="D59" s="57" t="s">
        <v>32</v>
      </c>
      <c r="E59" s="58"/>
      <c r="F59" s="58"/>
      <c r="G59" s="58"/>
      <c r="H59" s="58"/>
      <c r="I59" s="69">
        <f>EDATE(H16,F51)</f>
        <v>46843</v>
      </c>
      <c r="J59" s="69"/>
      <c r="K59" s="69"/>
    </row>
    <row r="60" spans="2:21" x14ac:dyDescent="0.45">
      <c r="D60" s="57" t="s">
        <v>33</v>
      </c>
      <c r="E60" s="58"/>
      <c r="F60" s="58"/>
      <c r="G60" s="58"/>
      <c r="H60" s="58"/>
      <c r="I60" s="59">
        <f>EDATE(H16,IF(K42&gt;0,DATEDIF(H16,EOMONTH(F43,0),"M")+ROUNDUP((F52-(K40*DATEDIF(H16,EOMONTH(F43,0),"M")))/K42,0),ROUNDUP(F52/K40,0)))</f>
        <v>46996</v>
      </c>
      <c r="J60" s="59"/>
      <c r="K60" s="59"/>
    </row>
    <row r="62" spans="2:21" x14ac:dyDescent="0.45">
      <c r="B62" s="12"/>
      <c r="C62" s="12" t="s">
        <v>38</v>
      </c>
      <c r="D62" s="4"/>
      <c r="E62" s="4"/>
      <c r="F62" s="4"/>
      <c r="G62" s="4"/>
      <c r="H62" s="4"/>
      <c r="I62" s="4"/>
      <c r="J62" s="4"/>
      <c r="K62" s="4"/>
      <c r="L62" s="4"/>
      <c r="M62" s="4"/>
      <c r="N62" s="4"/>
      <c r="O62" s="4"/>
      <c r="P62" s="4"/>
      <c r="Q62" s="4"/>
    </row>
    <row r="63" spans="2:21" ht="18.600000000000001" thickBot="1" x14ac:dyDescent="0.5"/>
    <row r="64" spans="2:21" ht="18.600000000000001" customHeight="1" thickBot="1" x14ac:dyDescent="0.5">
      <c r="C64" s="12"/>
      <c r="D64" s="60">
        <f>IFERROR(EDATE(D56,1),"")</f>
        <v>47026</v>
      </c>
      <c r="E64" s="61"/>
      <c r="F64" s="61"/>
      <c r="G64" s="62"/>
      <c r="H64" s="63" t="s">
        <v>39</v>
      </c>
      <c r="I64" s="63"/>
      <c r="J64" s="63"/>
      <c r="K64" s="63"/>
      <c r="L64" s="63"/>
      <c r="M64" s="63"/>
      <c r="N64" s="63"/>
      <c r="O64" s="63"/>
      <c r="P64" s="63"/>
    </row>
    <row r="65" spans="8:16" x14ac:dyDescent="0.45">
      <c r="H65" s="63"/>
      <c r="I65" s="63"/>
      <c r="J65" s="63"/>
      <c r="K65" s="63"/>
      <c r="L65" s="63"/>
      <c r="M65" s="63"/>
      <c r="N65" s="63"/>
      <c r="O65" s="63"/>
      <c r="P65" s="63"/>
    </row>
  </sheetData>
  <sheetProtection algorithmName="SHA-512" hashValue="4YyVYUqycrhon01U8qfbjeCs7DV4sNLSDhZz/c3PNbEypnszQ5C55R03S2deRwTXtBcfAimcCYG8vBrOEOiBZA==" saltValue="TI7WUVJjSUQrpfkpwQZHpg==" spinCount="100000" sheet="1" objects="1" scenarios="1"/>
  <protectedRanges>
    <protectedRange sqref="E7 G7 D16 E21 G21 I21 E26 G26 I26 E31 G31 I31 H39 K39 H41 K41 F43" name="範囲1"/>
  </protectedRanges>
  <mergeCells count="29">
    <mergeCell ref="D60:H60"/>
    <mergeCell ref="I60:K60"/>
    <mergeCell ref="D64:G64"/>
    <mergeCell ref="H64:P65"/>
    <mergeCell ref="F51:G51"/>
    <mergeCell ref="F52:G52"/>
    <mergeCell ref="D56:G56"/>
    <mergeCell ref="H56:P57"/>
    <mergeCell ref="D59:H59"/>
    <mergeCell ref="I59:K59"/>
    <mergeCell ref="D39:E39"/>
    <mergeCell ref="F39:G39"/>
    <mergeCell ref="D41:E41"/>
    <mergeCell ref="F41:G41"/>
    <mergeCell ref="D43:E43"/>
    <mergeCell ref="F43:H43"/>
    <mergeCell ref="D25:H25"/>
    <mergeCell ref="I25:J25"/>
    <mergeCell ref="D30:H30"/>
    <mergeCell ref="I30:J30"/>
    <mergeCell ref="D35:H35"/>
    <mergeCell ref="I35:J35"/>
    <mergeCell ref="C7:D7"/>
    <mergeCell ref="G7:H7"/>
    <mergeCell ref="F11:G11"/>
    <mergeCell ref="D16:F16"/>
    <mergeCell ref="H16:J16"/>
    <mergeCell ref="D20:H20"/>
    <mergeCell ref="I20:J20"/>
  </mergeCells>
  <phoneticPr fontId="2"/>
  <conditionalFormatting sqref="D16:F16">
    <cfRule type="expression" dxfId="2" priority="3">
      <formula>AND($D$16=" ")</formula>
    </cfRule>
  </conditionalFormatting>
  <conditionalFormatting sqref="F43:H43">
    <cfRule type="expression" dxfId="1" priority="1">
      <formula>AND(OR($H$41&gt;0,$K$41&gt;0),$F$43=" ")</formula>
    </cfRule>
    <cfRule type="expression" dxfId="0" priority="2">
      <formula>OR($H$41&gt;0,$K$41&gt;0)</formula>
    </cfRule>
  </conditionalFormatting>
  <dataValidations count="1">
    <dataValidation type="list" allowBlank="1" showInputMessage="1" showErrorMessage="1" sqref="G7:H7" xr:uid="{24F01177-9D85-41A8-8CDB-8969306243A5}">
      <formula1>"前期,後期"</formula1>
    </dataValidation>
  </dataValidations>
  <pageMargins left="0.7" right="0.7" top="0.75" bottom="0.75" header="0.3" footer="0.3"/>
  <pageSetup paperSize="9" scale="7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計算ツール</vt:lpstr>
      <vt:lpstr>入力例①</vt:lpstr>
      <vt:lpstr>入力例②</vt:lpstr>
      <vt:lpstr>計算ツール!Print_Area</vt:lpstr>
      <vt:lpstr>入力例①!Print_Area</vt:lpstr>
      <vt:lpstr>入力例②!Print_Area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池下 佳輔</dc:creator>
  <cp:lastModifiedBy>池下 佳輔</cp:lastModifiedBy>
  <dcterms:created xsi:type="dcterms:W3CDTF">2026-09-15T07:21:09Z</dcterms:created>
  <dcterms:modified xsi:type="dcterms:W3CDTF">2026-10-13T00:25:11Z</dcterms:modified>
</cp:coreProperties>
</file>