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66925"/>
  <xr:revisionPtr revIDLastSave="0" documentId="13_ncr:1_{34A35241-F0F2-4FE0-8706-53451554EC6D}" xr6:coauthVersionLast="47" xr6:coauthVersionMax="47" xr10:uidLastSave="{00000000-0000-0000-0000-000000000000}"/>
  <bookViews>
    <workbookView xWindow="-28920" yWindow="-120" windowWidth="29040" windowHeight="15840" firstSheet="1" activeTab="1" xr2:uid="{00000000-000D-0000-FFFF-FFFF00000000}"/>
  </bookViews>
  <sheets>
    <sheet name="付表３－２" sheetId="27" state="hidden" r:id="rId1"/>
    <sheet name="勤務形態一覧表（児童発達支援・放課後デイサービス）" sheetId="109" r:id="rId2"/>
    <sheet name="勤務形態一覧表（児童発達支援・主として重症心身障害児）" sheetId="110" r:id="rId3"/>
    <sheet name="勤務形態一覧表（児童発達支援センター）" sheetId="111" r:id="rId4"/>
    <sheet name="勤務形態一覧表（保育所等訪問支援）" sheetId="113" r:id="rId5"/>
    <sheet name="勤務形態一覧表（居宅訪問型児童発達支援）" sheetId="112" r:id="rId6"/>
    <sheet name="勤務形態一覧表（福祉型障害児入所施設）" sheetId="114" r:id="rId7"/>
    <sheet name="勤務形態一覧表（医療型障害児入所施設）" sheetId="115" r:id="rId8"/>
    <sheet name="選択肢" sheetId="90" r:id="rId9"/>
  </sheets>
  <definedNames>
    <definedName name="___kk06">#REF!</definedName>
    <definedName name="___kk29">#REF!</definedName>
    <definedName name="__kk06">#REF!</definedName>
    <definedName name="__kk29">#REF!</definedName>
    <definedName name="_xlnm._FilterDatabase" localSheetId="1" hidden="1">'勤務形態一覧表（児童発達支援・放課後デイサービス）'!$AK$5:$AK$6</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7">'勤務形態一覧表（医療型障害児入所施設）'!$A$1:$AN$78</definedName>
    <definedName name="_xlnm.Print_Area" localSheetId="5">'勤務形態一覧表（居宅訪問型児童発達支援）'!$A$1:$AN$69</definedName>
    <definedName name="_xlnm.Print_Area" localSheetId="2">'勤務形態一覧表（児童発達支援・主として重症心身障害児）'!$A$1:$AN$84</definedName>
    <definedName name="_xlnm.Print_Area" localSheetId="1">'勤務形態一覧表（児童発達支援・放課後デイサービス）'!$A$1:$AN$86</definedName>
    <definedName name="_xlnm.Print_Area" localSheetId="3">'勤務形態一覧表（児童発達支援センター）'!$A$1:$AN$86</definedName>
    <definedName name="_xlnm.Print_Area" localSheetId="6">'勤務形態一覧表（福祉型障害児入所施設）'!$A$1:$AN$77</definedName>
    <definedName name="_xlnm.Print_Area" localSheetId="4">'勤務形態一覧表（保育所等訪問支援）'!$A$1:$AN$69</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選択肢!$B$8:$J$8</definedName>
    <definedName name="一般相談支援事業">選択肢!#REF!</definedName>
    <definedName name="機能訓練">選択肢!#REF!</definedName>
    <definedName name="居宅介護">選択肢!#REF!</definedName>
    <definedName name="居宅介護・重度訪問介護・同行援護・行動援護">選択肢!#REF!</definedName>
    <definedName name="居宅訪問型児童発達支援">選択肢!$B$6:$J$6</definedName>
    <definedName name="共同生活援助">選択肢!#REF!</definedName>
    <definedName name="共同生活援助・介護サービス包括型">選択肢!#REF!</definedName>
    <definedName name="共同生活援助・外部サービス利用型">選択肢!#REF!</definedName>
    <definedName name="共同生活援助・日中サービス支援型">選択肢!#REF!</definedName>
    <definedName name="行動援護">選択肢!#REF!</definedName>
    <definedName name="児童発達支援・児童発達支援センターであるもの">選択肢!$B$4:$K$4</definedName>
    <definedName name="児童発達支援・主として重症心身障害児を対象とする場合">選択肢!$B$3:$J$3</definedName>
    <definedName name="児童発達支援・放課後等デイサービス">選択肢!$B$2:$J$2</definedName>
    <definedName name="自立生活援助">選択肢!#REF!</definedName>
    <definedName name="就労移行支援">選択肢!#REF!</definedName>
    <definedName name="就労継続支援Ａ型">選択肢!#REF!</definedName>
    <definedName name="就労継続支援Ａ型・B型">選択肢!#REF!</definedName>
    <definedName name="就労継続支援Ｂ型">選択肢!#REF!</definedName>
    <definedName name="就労定着支援">選択肢!#REF!</definedName>
    <definedName name="重度障害者等包括支援">選択肢!#REF!</definedName>
    <definedName name="重度訪問介護">選択肢!#REF!</definedName>
    <definedName name="障害者支援施設">選択肢!#REF!</definedName>
    <definedName name="食事">#REF!</definedName>
    <definedName name="生活介護">選択肢!#REF!</definedName>
    <definedName name="生活訓練">選択肢!#REF!</definedName>
    <definedName name="短期入所・空床利用型">選択肢!#REF!</definedName>
    <definedName name="短期入所・単独型">選択肢!#REF!</definedName>
    <definedName name="短期入所・併設型">選択肢!#REF!</definedName>
    <definedName name="町っ油">#REF!</definedName>
    <definedName name="同行援護">選択肢!#REF!</definedName>
    <definedName name="特定相談支援・障害児相談支援">選択肢!#REF!</definedName>
    <definedName name="認定指定就労移行支援">選択肢!#REF!</definedName>
    <definedName name="福祉型障害児入所施設">選択肢!$B$7:$K$7</definedName>
    <definedName name="保育所等訪問支援">選択肢!$B$5:$J$5</definedName>
    <definedName name="利用日数記入例">#REF!</definedName>
    <definedName name="療養介護">選択肢!#REF!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14" l="1"/>
  <c r="E42" i="114"/>
  <c r="AL49" i="115"/>
  <c r="AG49" i="115"/>
  <c r="AA49" i="115"/>
  <c r="U49" i="115"/>
  <c r="O49" i="115"/>
  <c r="I49" i="115"/>
  <c r="E49" i="115"/>
  <c r="C49" i="115"/>
  <c r="AL49" i="114"/>
  <c r="AG49" i="114"/>
  <c r="AA49" i="114"/>
  <c r="U49" i="114"/>
  <c r="O49" i="114"/>
  <c r="I49" i="114"/>
  <c r="E49" i="114"/>
  <c r="C49" i="114"/>
  <c r="AL41" i="113"/>
  <c r="AG41" i="113"/>
  <c r="AA41" i="113"/>
  <c r="U41" i="113"/>
  <c r="O41" i="113"/>
  <c r="I41" i="113"/>
  <c r="E41" i="113"/>
  <c r="C41" i="113"/>
  <c r="AL41" i="112"/>
  <c r="AG41" i="112"/>
  <c r="AA41" i="112"/>
  <c r="U41" i="112"/>
  <c r="O41" i="112"/>
  <c r="I41" i="112"/>
  <c r="E41" i="112"/>
  <c r="C41" i="112"/>
  <c r="AL42" i="111"/>
  <c r="AG42" i="111"/>
  <c r="AA42" i="111"/>
  <c r="U42" i="111"/>
  <c r="O42" i="111"/>
  <c r="I42" i="111"/>
  <c r="E42" i="111"/>
  <c r="C42" i="111"/>
  <c r="AL41" i="110"/>
  <c r="AG41" i="110"/>
  <c r="AA41" i="110"/>
  <c r="U41" i="110"/>
  <c r="O41" i="110"/>
  <c r="I41" i="110"/>
  <c r="E41" i="110"/>
  <c r="C41" i="110"/>
  <c r="AL43" i="109"/>
  <c r="AG43" i="109"/>
  <c r="AA43" i="109"/>
  <c r="U43" i="109"/>
  <c r="O43" i="109"/>
  <c r="I43" i="109"/>
  <c r="E43" i="109"/>
  <c r="C43" i="109"/>
  <c r="T38" i="115"/>
  <c r="C42" i="115" s="1"/>
  <c r="AL45" i="115"/>
  <c r="AM47" i="115" s="1"/>
  <c r="AG45" i="115"/>
  <c r="AJ47" i="115" s="1"/>
  <c r="AA45" i="115"/>
  <c r="AD48" i="115" s="1"/>
  <c r="U45" i="115"/>
  <c r="X48" i="115" s="1"/>
  <c r="O45" i="115"/>
  <c r="R48" i="115" s="1"/>
  <c r="I45" i="115"/>
  <c r="I47" i="115" s="1"/>
  <c r="E45" i="115"/>
  <c r="E48" i="115" s="1"/>
  <c r="C45" i="115"/>
  <c r="D48" i="115" s="1"/>
  <c r="AJ31" i="115"/>
  <c r="AI31" i="115"/>
  <c r="AH31" i="115"/>
  <c r="AG31" i="115"/>
  <c r="AF31" i="115"/>
  <c r="AE31" i="115"/>
  <c r="AD31" i="115"/>
  <c r="AC31" i="115"/>
  <c r="AB31" i="115"/>
  <c r="AA31" i="115"/>
  <c r="Z31" i="115"/>
  <c r="Y31" i="115"/>
  <c r="X31" i="115"/>
  <c r="W31" i="115"/>
  <c r="V31" i="115"/>
  <c r="U31" i="115"/>
  <c r="T31" i="115"/>
  <c r="S31" i="115"/>
  <c r="R31" i="115"/>
  <c r="Q31" i="115"/>
  <c r="P31" i="115"/>
  <c r="O31" i="115"/>
  <c r="N31" i="115"/>
  <c r="M31" i="115"/>
  <c r="L31" i="115"/>
  <c r="K31" i="115"/>
  <c r="J31" i="115"/>
  <c r="I31" i="115"/>
  <c r="H31" i="115"/>
  <c r="G31" i="115"/>
  <c r="F31" i="115"/>
  <c r="AK30" i="115"/>
  <c r="AK29" i="115"/>
  <c r="AK28" i="115"/>
  <c r="AK27" i="115"/>
  <c r="AK26" i="115"/>
  <c r="AK25" i="115"/>
  <c r="AK24" i="115"/>
  <c r="AK23" i="115"/>
  <c r="AK22" i="115"/>
  <c r="AK21" i="115"/>
  <c r="AK20" i="115"/>
  <c r="AK19" i="115"/>
  <c r="AK18" i="115"/>
  <c r="AK17" i="115"/>
  <c r="AK16" i="115"/>
  <c r="AK15" i="115"/>
  <c r="AK14" i="115"/>
  <c r="AK13" i="115"/>
  <c r="AK12" i="115"/>
  <c r="AK11" i="115"/>
  <c r="AG10" i="115"/>
  <c r="AF10" i="115"/>
  <c r="AE10" i="115"/>
  <c r="AD10" i="115"/>
  <c r="AC10" i="115"/>
  <c r="AB10" i="115"/>
  <c r="AA10" i="115"/>
  <c r="Z10" i="115"/>
  <c r="Y10" i="115"/>
  <c r="X10" i="115"/>
  <c r="W10" i="115"/>
  <c r="V10" i="115"/>
  <c r="U10" i="115"/>
  <c r="T10" i="115"/>
  <c r="S10" i="115"/>
  <c r="R10" i="115"/>
  <c r="Q10" i="115"/>
  <c r="P10" i="115"/>
  <c r="O10" i="115"/>
  <c r="N10" i="115"/>
  <c r="M10" i="115"/>
  <c r="L10" i="115"/>
  <c r="K10" i="115"/>
  <c r="J10" i="115"/>
  <c r="I10" i="115"/>
  <c r="H10" i="115"/>
  <c r="G10" i="115"/>
  <c r="F10" i="115"/>
  <c r="AI10" i="115" s="1"/>
  <c r="AG9" i="115"/>
  <c r="AF9" i="115"/>
  <c r="AE9" i="115"/>
  <c r="AD9" i="115"/>
  <c r="AC9" i="115"/>
  <c r="AB9" i="115"/>
  <c r="AA9" i="115"/>
  <c r="Z9" i="115"/>
  <c r="Y9" i="115"/>
  <c r="X9" i="115"/>
  <c r="W9" i="115"/>
  <c r="V9" i="115"/>
  <c r="U9" i="115"/>
  <c r="T9" i="115"/>
  <c r="S9" i="115"/>
  <c r="R9" i="115"/>
  <c r="Q9" i="115"/>
  <c r="P9" i="115"/>
  <c r="O9" i="115"/>
  <c r="N9" i="115"/>
  <c r="M9" i="115"/>
  <c r="L9" i="115"/>
  <c r="K9" i="115"/>
  <c r="J9" i="115"/>
  <c r="I9" i="115"/>
  <c r="H9" i="115"/>
  <c r="G9" i="115"/>
  <c r="F9" i="115"/>
  <c r="AL21" i="115" s="1"/>
  <c r="AL45" i="114"/>
  <c r="AM47" i="114" s="1"/>
  <c r="AG45" i="114"/>
  <c r="AG47" i="114" s="1"/>
  <c r="AA45" i="114"/>
  <c r="AD48" i="114" s="1"/>
  <c r="U45" i="114"/>
  <c r="U47" i="114" s="1"/>
  <c r="O45" i="114"/>
  <c r="R47" i="114" s="1"/>
  <c r="I45" i="114"/>
  <c r="I48" i="114" s="1"/>
  <c r="E45" i="114"/>
  <c r="F47" i="114" s="1"/>
  <c r="C45" i="114"/>
  <c r="D47" i="114" s="1"/>
  <c r="AJ31" i="114"/>
  <c r="AI31" i="114"/>
  <c r="AH31" i="114"/>
  <c r="AG31" i="114"/>
  <c r="AF31" i="114"/>
  <c r="AE31" i="114"/>
  <c r="AD31" i="114"/>
  <c r="AC31" i="114"/>
  <c r="AB31" i="114"/>
  <c r="AA31" i="114"/>
  <c r="Z31" i="114"/>
  <c r="Y31" i="114"/>
  <c r="X31" i="114"/>
  <c r="W31" i="114"/>
  <c r="V31" i="114"/>
  <c r="U31" i="114"/>
  <c r="T31" i="114"/>
  <c r="S31" i="114"/>
  <c r="R31" i="114"/>
  <c r="Q31" i="114"/>
  <c r="P31" i="114"/>
  <c r="O31" i="114"/>
  <c r="N31" i="114"/>
  <c r="M31" i="114"/>
  <c r="L31" i="114"/>
  <c r="K31" i="114"/>
  <c r="J31" i="114"/>
  <c r="I31" i="114"/>
  <c r="H31" i="114"/>
  <c r="G31" i="114"/>
  <c r="F31" i="114"/>
  <c r="AK30" i="114"/>
  <c r="AK29" i="114"/>
  <c r="AK28" i="114"/>
  <c r="AL28" i="114" s="1"/>
  <c r="AK27" i="114"/>
  <c r="AL27" i="114" s="1"/>
  <c r="AK26" i="114"/>
  <c r="AL26" i="114" s="1"/>
  <c r="AK25" i="114"/>
  <c r="AK24" i="114"/>
  <c r="AK23" i="114"/>
  <c r="AK22" i="114"/>
  <c r="AK21" i="114"/>
  <c r="AK20" i="114"/>
  <c r="AK19" i="114"/>
  <c r="AL19" i="114" s="1"/>
  <c r="AK18" i="114"/>
  <c r="AK17" i="114"/>
  <c r="AK16" i="114"/>
  <c r="AK15" i="114"/>
  <c r="AK14" i="114"/>
  <c r="AK13" i="114"/>
  <c r="AK12" i="114"/>
  <c r="AK11" i="114"/>
  <c r="AG10" i="114"/>
  <c r="AF10" i="114"/>
  <c r="AE10" i="114"/>
  <c r="AD10" i="114"/>
  <c r="AC10" i="114"/>
  <c r="AB10" i="114"/>
  <c r="AA10" i="114"/>
  <c r="Z10" i="114"/>
  <c r="Y10" i="114"/>
  <c r="X10" i="114"/>
  <c r="W10" i="114"/>
  <c r="V10" i="114"/>
  <c r="U10" i="114"/>
  <c r="T10" i="114"/>
  <c r="S10" i="114"/>
  <c r="R10" i="114"/>
  <c r="Q10" i="114"/>
  <c r="P10" i="114"/>
  <c r="O10" i="114"/>
  <c r="N10" i="114"/>
  <c r="M10" i="114"/>
  <c r="L10" i="114"/>
  <c r="K10" i="114"/>
  <c r="J10" i="114"/>
  <c r="I10" i="114"/>
  <c r="H10" i="114"/>
  <c r="G10" i="114"/>
  <c r="F10" i="114"/>
  <c r="AI10" i="114" s="1"/>
  <c r="AG9" i="114"/>
  <c r="AF9" i="114"/>
  <c r="AE9" i="114"/>
  <c r="AD9" i="114"/>
  <c r="AC9" i="114"/>
  <c r="AB9" i="114"/>
  <c r="AA9" i="114"/>
  <c r="Z9" i="114"/>
  <c r="Y9" i="114"/>
  <c r="X9" i="114"/>
  <c r="W9" i="114"/>
  <c r="V9" i="114"/>
  <c r="U9" i="114"/>
  <c r="T9" i="114"/>
  <c r="S9" i="114"/>
  <c r="R9" i="114"/>
  <c r="Q9" i="114"/>
  <c r="P9" i="114"/>
  <c r="O9" i="114"/>
  <c r="N9" i="114"/>
  <c r="M9" i="114"/>
  <c r="L9" i="114"/>
  <c r="K9" i="114"/>
  <c r="J9" i="114"/>
  <c r="I9" i="114"/>
  <c r="H9" i="114"/>
  <c r="G9" i="114"/>
  <c r="F9" i="114"/>
  <c r="AL20" i="114" s="1"/>
  <c r="AL37" i="113"/>
  <c r="AM40" i="113" s="1"/>
  <c r="AG37" i="113"/>
  <c r="AJ40" i="113" s="1"/>
  <c r="AA37" i="113"/>
  <c r="AA40" i="113" s="1"/>
  <c r="U37" i="113"/>
  <c r="U39" i="113" s="1"/>
  <c r="O37" i="113"/>
  <c r="R39" i="113" s="1"/>
  <c r="I37" i="113"/>
  <c r="I40" i="113" s="1"/>
  <c r="E37" i="113"/>
  <c r="E40" i="113" s="1"/>
  <c r="C37" i="113"/>
  <c r="C40" i="113" s="1"/>
  <c r="AJ31" i="113"/>
  <c r="AI31" i="113"/>
  <c r="AH31" i="113"/>
  <c r="AG31" i="113"/>
  <c r="AF31" i="113"/>
  <c r="AE31" i="113"/>
  <c r="AD31" i="113"/>
  <c r="AC31" i="113"/>
  <c r="AB31" i="113"/>
  <c r="AA31" i="113"/>
  <c r="Z31" i="113"/>
  <c r="Y31" i="113"/>
  <c r="X31" i="113"/>
  <c r="W31" i="113"/>
  <c r="V31" i="113"/>
  <c r="U31" i="113"/>
  <c r="T31" i="113"/>
  <c r="S31" i="113"/>
  <c r="R31" i="113"/>
  <c r="Q31" i="113"/>
  <c r="P31" i="113"/>
  <c r="O31" i="113"/>
  <c r="N31" i="113"/>
  <c r="M31" i="113"/>
  <c r="L31" i="113"/>
  <c r="K31" i="113"/>
  <c r="J31" i="113"/>
  <c r="I31" i="113"/>
  <c r="H31" i="113"/>
  <c r="G31" i="113"/>
  <c r="F31" i="113"/>
  <c r="AK30" i="113"/>
  <c r="AK29" i="113"/>
  <c r="AK28" i="113"/>
  <c r="AK27" i="113"/>
  <c r="AK26" i="113"/>
  <c r="AK25" i="113"/>
  <c r="AK24" i="113"/>
  <c r="AK23" i="113"/>
  <c r="AK22" i="113"/>
  <c r="AK21" i="113"/>
  <c r="AK20" i="113"/>
  <c r="AK19" i="113"/>
  <c r="AK18" i="113"/>
  <c r="AK17" i="113"/>
  <c r="AK16" i="113"/>
  <c r="AK15" i="113"/>
  <c r="AK14" i="113"/>
  <c r="AK13" i="113"/>
  <c r="AK12" i="113"/>
  <c r="AK11" i="113"/>
  <c r="AG10" i="113"/>
  <c r="AF10" i="113"/>
  <c r="AE10" i="113"/>
  <c r="AD10" i="113"/>
  <c r="AC10" i="113"/>
  <c r="AB10" i="113"/>
  <c r="AA10" i="113"/>
  <c r="Z10" i="113"/>
  <c r="Y10" i="113"/>
  <c r="X10" i="113"/>
  <c r="W10" i="113"/>
  <c r="V10" i="113"/>
  <c r="U10" i="113"/>
  <c r="T10" i="113"/>
  <c r="S10" i="113"/>
  <c r="R10" i="113"/>
  <c r="Q10" i="113"/>
  <c r="P10" i="113"/>
  <c r="O10" i="113"/>
  <c r="N10" i="113"/>
  <c r="M10" i="113"/>
  <c r="L10" i="113"/>
  <c r="K10" i="113"/>
  <c r="J10" i="113"/>
  <c r="I10" i="113"/>
  <c r="H10" i="113"/>
  <c r="G10" i="113"/>
  <c r="F10" i="113"/>
  <c r="AJ10" i="113" s="1"/>
  <c r="AG9" i="113"/>
  <c r="AF9" i="113"/>
  <c r="AE9" i="113"/>
  <c r="AD9" i="113"/>
  <c r="AC9" i="113"/>
  <c r="AB9" i="113"/>
  <c r="AA9" i="113"/>
  <c r="Z9" i="113"/>
  <c r="Y9" i="113"/>
  <c r="X9" i="113"/>
  <c r="W9" i="113"/>
  <c r="V9" i="113"/>
  <c r="U9" i="113"/>
  <c r="T9" i="113"/>
  <c r="S9" i="113"/>
  <c r="R9" i="113"/>
  <c r="Q9" i="113"/>
  <c r="P9" i="113"/>
  <c r="O9" i="113"/>
  <c r="N9" i="113"/>
  <c r="M9" i="113"/>
  <c r="L9" i="113"/>
  <c r="K9" i="113"/>
  <c r="J9" i="113"/>
  <c r="I9" i="113"/>
  <c r="H9" i="113"/>
  <c r="G9" i="113"/>
  <c r="F9" i="113"/>
  <c r="AL30" i="113" s="1"/>
  <c r="AL37" i="112"/>
  <c r="AM39" i="112" s="1"/>
  <c r="AG37" i="112"/>
  <c r="AG40" i="112" s="1"/>
  <c r="AA37" i="112"/>
  <c r="AD40" i="112" s="1"/>
  <c r="U37" i="112"/>
  <c r="X40" i="112" s="1"/>
  <c r="O37" i="112"/>
  <c r="R39" i="112" s="1"/>
  <c r="I37" i="112"/>
  <c r="I40" i="112" s="1"/>
  <c r="E37" i="112"/>
  <c r="F39" i="112" s="1"/>
  <c r="C37" i="112"/>
  <c r="D39" i="112" s="1"/>
  <c r="AJ31" i="112"/>
  <c r="AI31" i="112"/>
  <c r="AH31" i="112"/>
  <c r="AG31" i="112"/>
  <c r="AF31" i="112"/>
  <c r="AE31" i="112"/>
  <c r="AD31" i="112"/>
  <c r="AC31" i="112"/>
  <c r="AB31" i="112"/>
  <c r="AA31" i="112"/>
  <c r="Z31" i="112"/>
  <c r="Y31" i="112"/>
  <c r="X31" i="112"/>
  <c r="W31" i="112"/>
  <c r="V31" i="112"/>
  <c r="U31" i="112"/>
  <c r="T31" i="112"/>
  <c r="S31" i="112"/>
  <c r="R31" i="112"/>
  <c r="Q31" i="112"/>
  <c r="P31" i="112"/>
  <c r="O31" i="112"/>
  <c r="N31" i="112"/>
  <c r="M31" i="112"/>
  <c r="L31" i="112"/>
  <c r="K31" i="112"/>
  <c r="J31" i="112"/>
  <c r="I31" i="112"/>
  <c r="H31" i="112"/>
  <c r="G31" i="112"/>
  <c r="F31" i="112"/>
  <c r="AK30" i="112"/>
  <c r="AK29" i="112"/>
  <c r="AK28" i="112"/>
  <c r="AK27" i="112"/>
  <c r="AK26" i="112"/>
  <c r="AK25" i="112"/>
  <c r="AK24" i="112"/>
  <c r="AK23" i="112"/>
  <c r="AK22" i="112"/>
  <c r="AK21" i="112"/>
  <c r="AK20" i="112"/>
  <c r="AK19" i="112"/>
  <c r="AK18" i="112"/>
  <c r="AK17" i="112"/>
  <c r="AK16" i="112"/>
  <c r="AK15" i="112"/>
  <c r="AK14" i="112"/>
  <c r="AK13" i="112"/>
  <c r="AK12" i="112"/>
  <c r="AK11" i="112"/>
  <c r="AG10" i="112"/>
  <c r="AF10" i="112"/>
  <c r="AE10" i="112"/>
  <c r="AD10" i="112"/>
  <c r="AC10" i="112"/>
  <c r="AB10" i="112"/>
  <c r="AA10" i="112"/>
  <c r="Z10" i="112"/>
  <c r="Y10" i="112"/>
  <c r="X10" i="112"/>
  <c r="W10" i="112"/>
  <c r="V10" i="112"/>
  <c r="U10" i="112"/>
  <c r="T10" i="112"/>
  <c r="S10" i="112"/>
  <c r="R10" i="112"/>
  <c r="Q10" i="112"/>
  <c r="P10" i="112"/>
  <c r="O10" i="112"/>
  <c r="N10" i="112"/>
  <c r="M10" i="112"/>
  <c r="L10" i="112"/>
  <c r="K10" i="112"/>
  <c r="J10" i="112"/>
  <c r="I10" i="112"/>
  <c r="H10" i="112"/>
  <c r="G10" i="112"/>
  <c r="F10" i="112"/>
  <c r="AH10" i="112" s="1"/>
  <c r="AG9" i="112"/>
  <c r="AF9" i="112"/>
  <c r="AE9" i="112"/>
  <c r="AD9" i="112"/>
  <c r="AC9" i="112"/>
  <c r="AB9" i="112"/>
  <c r="AA9" i="112"/>
  <c r="Z9" i="112"/>
  <c r="Y9" i="112"/>
  <c r="X9" i="112"/>
  <c r="W9" i="112"/>
  <c r="V9" i="112"/>
  <c r="U9" i="112"/>
  <c r="T9" i="112"/>
  <c r="S9" i="112"/>
  <c r="R9" i="112"/>
  <c r="Q9" i="112"/>
  <c r="P9" i="112"/>
  <c r="O9" i="112"/>
  <c r="N9" i="112"/>
  <c r="M9" i="112"/>
  <c r="L9" i="112"/>
  <c r="K9" i="112"/>
  <c r="J9" i="112"/>
  <c r="I9" i="112"/>
  <c r="H9" i="112"/>
  <c r="G9" i="112"/>
  <c r="F9" i="112"/>
  <c r="AH9" i="112" s="1"/>
  <c r="AL38" i="111"/>
  <c r="AM40" i="111" s="1"/>
  <c r="AG38" i="111"/>
  <c r="AG41" i="111" s="1"/>
  <c r="AA38" i="111"/>
  <c r="AA40" i="111" s="1"/>
  <c r="U38" i="111"/>
  <c r="X41" i="111" s="1"/>
  <c r="O38" i="111"/>
  <c r="O41" i="111" s="1"/>
  <c r="I38" i="111"/>
  <c r="L41" i="111" s="1"/>
  <c r="E38" i="111"/>
  <c r="F41" i="111" s="1"/>
  <c r="C38" i="111"/>
  <c r="D40" i="111" s="1"/>
  <c r="AJ32" i="111"/>
  <c r="AI32" i="111"/>
  <c r="AH32" i="111"/>
  <c r="AG32" i="111"/>
  <c r="AF32" i="111"/>
  <c r="AE32" i="111"/>
  <c r="AD32" i="111"/>
  <c r="AC32" i="111"/>
  <c r="AB32" i="111"/>
  <c r="AA32" i="111"/>
  <c r="Z32" i="111"/>
  <c r="Y32" i="111"/>
  <c r="X32" i="111"/>
  <c r="W32" i="111"/>
  <c r="V32" i="111"/>
  <c r="U32" i="111"/>
  <c r="T32" i="111"/>
  <c r="S32" i="111"/>
  <c r="R32" i="111"/>
  <c r="Q32" i="111"/>
  <c r="P32" i="111"/>
  <c r="O32" i="111"/>
  <c r="N32" i="111"/>
  <c r="M32" i="111"/>
  <c r="L32" i="111"/>
  <c r="K32" i="111"/>
  <c r="J32" i="111"/>
  <c r="I32" i="111"/>
  <c r="H32" i="111"/>
  <c r="G32" i="111"/>
  <c r="F32" i="111"/>
  <c r="AK31" i="111"/>
  <c r="AK30" i="111"/>
  <c r="AK29" i="111"/>
  <c r="AK28" i="111"/>
  <c r="AK27" i="111"/>
  <c r="AK26" i="111"/>
  <c r="AK25" i="111"/>
  <c r="AK24" i="111"/>
  <c r="AK23" i="111"/>
  <c r="AK22" i="111"/>
  <c r="AK21" i="111"/>
  <c r="AK20" i="111"/>
  <c r="AK19" i="111"/>
  <c r="AK18" i="111"/>
  <c r="AK17" i="111"/>
  <c r="AK16" i="111"/>
  <c r="AK15" i="111"/>
  <c r="AK14" i="111"/>
  <c r="AK13" i="111"/>
  <c r="AK12" i="111"/>
  <c r="AG11" i="111"/>
  <c r="AF11" i="111"/>
  <c r="AE11" i="111"/>
  <c r="AD11" i="111"/>
  <c r="AC11" i="111"/>
  <c r="AB11" i="111"/>
  <c r="AA11" i="111"/>
  <c r="Z11" i="111"/>
  <c r="Y11" i="111"/>
  <c r="X11" i="111"/>
  <c r="W11" i="111"/>
  <c r="V11" i="111"/>
  <c r="U11" i="111"/>
  <c r="T11" i="111"/>
  <c r="S11" i="111"/>
  <c r="R11" i="111"/>
  <c r="Q11" i="111"/>
  <c r="P11" i="111"/>
  <c r="O11" i="111"/>
  <c r="N11" i="111"/>
  <c r="M11" i="111"/>
  <c r="L11" i="111"/>
  <c r="K11" i="111"/>
  <c r="J11" i="111"/>
  <c r="I11" i="111"/>
  <c r="H11" i="111"/>
  <c r="G11" i="111"/>
  <c r="F11" i="111"/>
  <c r="AJ11" i="111" s="1"/>
  <c r="AG10" i="111"/>
  <c r="AF10" i="111"/>
  <c r="AE10" i="111"/>
  <c r="AD10" i="111"/>
  <c r="AC10" i="111"/>
  <c r="AB10" i="111"/>
  <c r="AA10" i="111"/>
  <c r="Z10" i="111"/>
  <c r="Y10" i="111"/>
  <c r="X10" i="111"/>
  <c r="W10" i="111"/>
  <c r="V10" i="111"/>
  <c r="U10" i="111"/>
  <c r="T10" i="111"/>
  <c r="S10" i="111"/>
  <c r="R10" i="111"/>
  <c r="Q10" i="111"/>
  <c r="P10" i="111"/>
  <c r="O10" i="111"/>
  <c r="N10" i="111"/>
  <c r="M10" i="111"/>
  <c r="L10" i="111"/>
  <c r="K10" i="111"/>
  <c r="J10" i="111"/>
  <c r="I10" i="111"/>
  <c r="H10" i="111"/>
  <c r="G10" i="111"/>
  <c r="F10" i="111"/>
  <c r="AL37" i="110"/>
  <c r="AM40" i="110" s="1"/>
  <c r="AG37" i="110"/>
  <c r="AJ39" i="110" s="1"/>
  <c r="AA37" i="110"/>
  <c r="AD40" i="110" s="1"/>
  <c r="U37" i="110"/>
  <c r="X39" i="110" s="1"/>
  <c r="O37" i="110"/>
  <c r="R39" i="110" s="1"/>
  <c r="I37" i="110"/>
  <c r="L40" i="110" s="1"/>
  <c r="E37" i="110"/>
  <c r="F40" i="110" s="1"/>
  <c r="C37" i="110"/>
  <c r="D39" i="110" s="1"/>
  <c r="AJ32" i="110"/>
  <c r="AI32" i="110"/>
  <c r="AH32" i="110"/>
  <c r="AG32" i="110"/>
  <c r="AF32" i="110"/>
  <c r="AE32" i="110"/>
  <c r="AD32" i="110"/>
  <c r="AC32" i="110"/>
  <c r="AB32" i="110"/>
  <c r="AA32" i="110"/>
  <c r="Z32" i="110"/>
  <c r="Y32" i="110"/>
  <c r="X32" i="110"/>
  <c r="W32" i="110"/>
  <c r="V32" i="110"/>
  <c r="U32" i="110"/>
  <c r="T32" i="110"/>
  <c r="S32" i="110"/>
  <c r="R32" i="110"/>
  <c r="Q32" i="110"/>
  <c r="P32" i="110"/>
  <c r="O32" i="110"/>
  <c r="N32" i="110"/>
  <c r="M32" i="110"/>
  <c r="L32" i="110"/>
  <c r="K32" i="110"/>
  <c r="J32" i="110"/>
  <c r="I32" i="110"/>
  <c r="H32" i="110"/>
  <c r="G32" i="110"/>
  <c r="F32" i="110"/>
  <c r="AK31" i="110"/>
  <c r="AK30" i="110"/>
  <c r="AK29" i="110"/>
  <c r="AK28" i="110"/>
  <c r="AK27" i="110"/>
  <c r="AK26" i="110"/>
  <c r="AK25" i="110"/>
  <c r="AK24" i="110"/>
  <c r="AK23" i="110"/>
  <c r="AK22" i="110"/>
  <c r="AK21" i="110"/>
  <c r="AK20" i="110"/>
  <c r="AK19" i="110"/>
  <c r="AK18" i="110"/>
  <c r="AK17" i="110"/>
  <c r="AK16" i="110"/>
  <c r="AK15" i="110"/>
  <c r="AK14" i="110"/>
  <c r="AK13" i="110"/>
  <c r="AK12" i="110"/>
  <c r="AG11" i="110"/>
  <c r="AF11" i="110"/>
  <c r="AE11" i="110"/>
  <c r="AD11" i="110"/>
  <c r="AC11" i="110"/>
  <c r="AB11" i="110"/>
  <c r="AA11" i="110"/>
  <c r="Z11" i="110"/>
  <c r="Y11" i="110"/>
  <c r="X11" i="110"/>
  <c r="W11" i="110"/>
  <c r="V11" i="110"/>
  <c r="U11" i="110"/>
  <c r="T11" i="110"/>
  <c r="S11" i="110"/>
  <c r="R11" i="110"/>
  <c r="Q11" i="110"/>
  <c r="P11" i="110"/>
  <c r="O11" i="110"/>
  <c r="N11" i="110"/>
  <c r="M11" i="110"/>
  <c r="L11" i="110"/>
  <c r="K11" i="110"/>
  <c r="J11" i="110"/>
  <c r="I11" i="110"/>
  <c r="H11" i="110"/>
  <c r="G11" i="110"/>
  <c r="F11" i="110"/>
  <c r="AH11" i="110" s="1"/>
  <c r="AG10" i="110"/>
  <c r="AF10" i="110"/>
  <c r="AE10" i="110"/>
  <c r="AD10" i="110"/>
  <c r="AC10" i="110"/>
  <c r="AB10" i="110"/>
  <c r="AA10" i="110"/>
  <c r="Z10" i="110"/>
  <c r="Y10" i="110"/>
  <c r="X10" i="110"/>
  <c r="W10" i="110"/>
  <c r="V10" i="110"/>
  <c r="U10" i="110"/>
  <c r="T10" i="110"/>
  <c r="S10" i="110"/>
  <c r="R10" i="110"/>
  <c r="Q10" i="110"/>
  <c r="P10" i="110"/>
  <c r="O10" i="110"/>
  <c r="N10" i="110"/>
  <c r="M10" i="110"/>
  <c r="L10" i="110"/>
  <c r="K10" i="110"/>
  <c r="J10" i="110"/>
  <c r="I10" i="110"/>
  <c r="H10" i="110"/>
  <c r="G10" i="110"/>
  <c r="F10" i="110"/>
  <c r="AH10" i="110" s="1"/>
  <c r="AL39" i="109"/>
  <c r="AM41" i="109" s="1"/>
  <c r="AG39" i="109"/>
  <c r="AJ41" i="109" s="1"/>
  <c r="AA39" i="109"/>
  <c r="AD42" i="109" s="1"/>
  <c r="U39" i="109"/>
  <c r="X42" i="109" s="1"/>
  <c r="O39" i="109"/>
  <c r="R41" i="109" s="1"/>
  <c r="I39" i="109"/>
  <c r="L42" i="109" s="1"/>
  <c r="E39" i="109"/>
  <c r="F41" i="109" s="1"/>
  <c r="C39" i="109"/>
  <c r="D42" i="109" s="1"/>
  <c r="AJ32" i="109"/>
  <c r="AI32" i="109"/>
  <c r="AH32" i="109"/>
  <c r="AG32" i="109"/>
  <c r="AF32" i="109"/>
  <c r="AE32" i="109"/>
  <c r="AD32" i="109"/>
  <c r="AC32" i="109"/>
  <c r="AB32" i="109"/>
  <c r="AA32" i="109"/>
  <c r="Z32" i="109"/>
  <c r="Y32" i="109"/>
  <c r="X32" i="109"/>
  <c r="W32" i="109"/>
  <c r="V32" i="109"/>
  <c r="U32" i="109"/>
  <c r="T32" i="109"/>
  <c r="S32" i="109"/>
  <c r="R32" i="109"/>
  <c r="Q32" i="109"/>
  <c r="P32" i="109"/>
  <c r="O32" i="109"/>
  <c r="N32" i="109"/>
  <c r="M32" i="109"/>
  <c r="L32" i="109"/>
  <c r="K32" i="109"/>
  <c r="J32" i="109"/>
  <c r="I32" i="109"/>
  <c r="H32" i="109"/>
  <c r="G32" i="109"/>
  <c r="F32" i="109"/>
  <c r="AK31" i="109"/>
  <c r="AK30" i="109"/>
  <c r="AK29" i="109"/>
  <c r="AK28" i="109"/>
  <c r="AK27" i="109"/>
  <c r="AK26" i="109"/>
  <c r="AK25" i="109"/>
  <c r="AK24" i="109"/>
  <c r="AK23" i="109"/>
  <c r="AK22" i="109"/>
  <c r="AK21" i="109"/>
  <c r="AK20" i="109"/>
  <c r="AK19" i="109"/>
  <c r="AK18" i="109"/>
  <c r="AK17" i="109"/>
  <c r="AK16" i="109"/>
  <c r="AK15" i="109"/>
  <c r="AK14" i="109"/>
  <c r="AK13" i="109"/>
  <c r="AK12" i="109"/>
  <c r="AG11" i="109"/>
  <c r="AF11" i="109"/>
  <c r="AE11" i="109"/>
  <c r="AD11" i="109"/>
  <c r="AC11" i="109"/>
  <c r="AB11" i="109"/>
  <c r="AA11" i="109"/>
  <c r="Z11" i="109"/>
  <c r="Y11" i="109"/>
  <c r="X11" i="109"/>
  <c r="W11" i="109"/>
  <c r="V11" i="109"/>
  <c r="U11" i="109"/>
  <c r="T11" i="109"/>
  <c r="S11" i="109"/>
  <c r="R11" i="109"/>
  <c r="Q11" i="109"/>
  <c r="P11" i="109"/>
  <c r="O11" i="109"/>
  <c r="N11" i="109"/>
  <c r="M11" i="109"/>
  <c r="L11" i="109"/>
  <c r="K11" i="109"/>
  <c r="J11" i="109"/>
  <c r="I11" i="109"/>
  <c r="H11" i="109"/>
  <c r="G11" i="109"/>
  <c r="F11" i="109"/>
  <c r="AH11" i="109" s="1"/>
  <c r="AG10" i="109"/>
  <c r="AF10" i="109"/>
  <c r="AE10" i="109"/>
  <c r="AD10" i="109"/>
  <c r="AC10" i="109"/>
  <c r="AB10" i="109"/>
  <c r="AA10" i="109"/>
  <c r="Z10" i="109"/>
  <c r="Y10" i="109"/>
  <c r="X10" i="109"/>
  <c r="W10" i="109"/>
  <c r="V10" i="109"/>
  <c r="U10" i="109"/>
  <c r="T10" i="109"/>
  <c r="S10" i="109"/>
  <c r="R10" i="109"/>
  <c r="Q10" i="109"/>
  <c r="P10" i="109"/>
  <c r="O10" i="109"/>
  <c r="N10" i="109"/>
  <c r="M10" i="109"/>
  <c r="L10" i="109"/>
  <c r="K10" i="109"/>
  <c r="J10" i="109"/>
  <c r="I10" i="109"/>
  <c r="H10" i="109"/>
  <c r="G10" i="109"/>
  <c r="F10" i="109"/>
  <c r="AL28" i="109" s="1"/>
  <c r="L47" i="115"/>
  <c r="AL25" i="114" l="1"/>
  <c r="AH9" i="114"/>
  <c r="AL12" i="114"/>
  <c r="AI9" i="114"/>
  <c r="AL13" i="114"/>
  <c r="AL17" i="114"/>
  <c r="AK31" i="115"/>
  <c r="AL31" i="115" s="1"/>
  <c r="AL14" i="114"/>
  <c r="AJ10" i="115"/>
  <c r="AH10" i="115"/>
  <c r="AL16" i="114"/>
  <c r="AL28" i="113"/>
  <c r="AL15" i="112"/>
  <c r="AL23" i="112"/>
  <c r="AL13" i="110"/>
  <c r="AL31" i="110"/>
  <c r="AI10" i="109"/>
  <c r="AM40" i="112"/>
  <c r="E47" i="115"/>
  <c r="AA48" i="114"/>
  <c r="AL30" i="114"/>
  <c r="AK31" i="114"/>
  <c r="AL31" i="114" s="1"/>
  <c r="AH11" i="111"/>
  <c r="AL21" i="110"/>
  <c r="AL26" i="111"/>
  <c r="AL27" i="111"/>
  <c r="AL12" i="111"/>
  <c r="AL13" i="111"/>
  <c r="AL28" i="111"/>
  <c r="AL15" i="111"/>
  <c r="AL23" i="111"/>
  <c r="AL30" i="111"/>
  <c r="AL21" i="111"/>
  <c r="AL19" i="110"/>
  <c r="AL23" i="110"/>
  <c r="AL30" i="110"/>
  <c r="AL28" i="110"/>
  <c r="AL15" i="110"/>
  <c r="AL17" i="110"/>
  <c r="AL16" i="110"/>
  <c r="AL12" i="110"/>
  <c r="AL26" i="110"/>
  <c r="AL29" i="110"/>
  <c r="AL20" i="110"/>
  <c r="AJ10" i="110"/>
  <c r="AL14" i="110"/>
  <c r="AL22" i="110"/>
  <c r="AI10" i="110"/>
  <c r="AL18" i="110"/>
  <c r="AL25" i="110"/>
  <c r="AJ47" i="114"/>
  <c r="AG48" i="114"/>
  <c r="AA41" i="109"/>
  <c r="AA42" i="109"/>
  <c r="AL24" i="109"/>
  <c r="AL23" i="109"/>
  <c r="AL31" i="109"/>
  <c r="AL14" i="109"/>
  <c r="AL13" i="109"/>
  <c r="AL16" i="109"/>
  <c r="AJ10" i="109"/>
  <c r="AH10" i="109"/>
  <c r="AL25" i="109"/>
  <c r="AL27" i="110"/>
  <c r="AI11" i="110"/>
  <c r="AK32" i="110"/>
  <c r="AL32" i="110" s="1"/>
  <c r="AJ11" i="110"/>
  <c r="AL24" i="110"/>
  <c r="AI11" i="111"/>
  <c r="AL22" i="111"/>
  <c r="AL16" i="111"/>
  <c r="AL31" i="111"/>
  <c r="AL25" i="111"/>
  <c r="AL20" i="111"/>
  <c r="AL11" i="115"/>
  <c r="AL20" i="115"/>
  <c r="AL28" i="115"/>
  <c r="AL26" i="115"/>
  <c r="AL27" i="115"/>
  <c r="AL30" i="115"/>
  <c r="AL29" i="115"/>
  <c r="AL24" i="115"/>
  <c r="AL13" i="115"/>
  <c r="AL23" i="115"/>
  <c r="AI9" i="115"/>
  <c r="AL16" i="115"/>
  <c r="AL17" i="115"/>
  <c r="AL22" i="115"/>
  <c r="AL25" i="115"/>
  <c r="AL15" i="114"/>
  <c r="AL21" i="114"/>
  <c r="AL22" i="114"/>
  <c r="AL23" i="114"/>
  <c r="AH10" i="114"/>
  <c r="AJ10" i="114"/>
  <c r="AL11" i="114"/>
  <c r="AL29" i="114"/>
  <c r="AL15" i="113"/>
  <c r="AL23" i="113"/>
  <c r="AL16" i="113"/>
  <c r="AL24" i="113"/>
  <c r="AL25" i="113"/>
  <c r="AL27" i="113"/>
  <c r="AL11" i="113"/>
  <c r="AL20" i="113"/>
  <c r="AL29" i="113"/>
  <c r="AL17" i="113"/>
  <c r="AK31" i="113"/>
  <c r="AL31" i="113" s="1"/>
  <c r="AL13" i="113"/>
  <c r="AL21" i="113"/>
  <c r="AH9" i="113"/>
  <c r="AL12" i="113"/>
  <c r="AJ9" i="113"/>
  <c r="AL19" i="113"/>
  <c r="AI9" i="113"/>
  <c r="AL24" i="112"/>
  <c r="AL19" i="112"/>
  <c r="AK31" i="112"/>
  <c r="AL31" i="112" s="1"/>
  <c r="AL12" i="112"/>
  <c r="AL28" i="112"/>
  <c r="AL22" i="112"/>
  <c r="AH10" i="111"/>
  <c r="AL17" i="111"/>
  <c r="AK32" i="111"/>
  <c r="AL32" i="111" s="1"/>
  <c r="AI10" i="111"/>
  <c r="AL18" i="111"/>
  <c r="AL19" i="111"/>
  <c r="AL24" i="111"/>
  <c r="AJ10" i="111"/>
  <c r="AL14" i="111"/>
  <c r="AL29" i="111"/>
  <c r="AK32" i="109"/>
  <c r="AL32" i="109" s="1"/>
  <c r="AL19" i="109"/>
  <c r="AL26" i="109"/>
  <c r="AI11" i="109"/>
  <c r="AJ11" i="109"/>
  <c r="AL18" i="109"/>
  <c r="AL27" i="109"/>
  <c r="AL20" i="109"/>
  <c r="AL21" i="109"/>
  <c r="AL29" i="109"/>
  <c r="O48" i="114"/>
  <c r="AG40" i="113"/>
  <c r="AJ42" i="109"/>
  <c r="C40" i="112"/>
  <c r="AG42" i="109"/>
  <c r="E40" i="110"/>
  <c r="C40" i="111"/>
  <c r="C48" i="115"/>
  <c r="O42" i="109"/>
  <c r="AG40" i="110"/>
  <c r="C39" i="110"/>
  <c r="L40" i="111"/>
  <c r="X48" i="114"/>
  <c r="AD41" i="109"/>
  <c r="AL39" i="112"/>
  <c r="X40" i="113"/>
  <c r="AL40" i="112"/>
  <c r="X39" i="113"/>
  <c r="AG39" i="112"/>
  <c r="AD47" i="114"/>
  <c r="D40" i="110"/>
  <c r="I41" i="111"/>
  <c r="AJ48" i="114"/>
  <c r="U40" i="111"/>
  <c r="F40" i="112"/>
  <c r="AJ39" i="113"/>
  <c r="E40" i="112"/>
  <c r="U41" i="111"/>
  <c r="C47" i="114"/>
  <c r="E39" i="112"/>
  <c r="AG39" i="113"/>
  <c r="O41" i="109"/>
  <c r="AL39" i="113"/>
  <c r="D41" i="111"/>
  <c r="AJ40" i="110"/>
  <c r="AG39" i="110"/>
  <c r="AM41" i="111"/>
  <c r="AL41" i="111"/>
  <c r="F40" i="113"/>
  <c r="AM48" i="115"/>
  <c r="AL40" i="111"/>
  <c r="R48" i="114"/>
  <c r="AL48" i="115"/>
  <c r="O47" i="114"/>
  <c r="E39" i="113"/>
  <c r="C41" i="109"/>
  <c r="AA41" i="111"/>
  <c r="E48" i="114"/>
  <c r="C42" i="109"/>
  <c r="AL40" i="113"/>
  <c r="L39" i="112"/>
  <c r="O39" i="110"/>
  <c r="L40" i="112"/>
  <c r="AM39" i="113"/>
  <c r="E47" i="114"/>
  <c r="E42" i="109"/>
  <c r="O40" i="110"/>
  <c r="AJ41" i="111"/>
  <c r="AD40" i="111"/>
  <c r="F39" i="113"/>
  <c r="AD47" i="115"/>
  <c r="R40" i="110"/>
  <c r="AD41" i="111"/>
  <c r="F48" i="114"/>
  <c r="X40" i="110"/>
  <c r="O40" i="113"/>
  <c r="U39" i="110"/>
  <c r="E40" i="111"/>
  <c r="R40" i="113"/>
  <c r="AA47" i="114"/>
  <c r="E41" i="109"/>
  <c r="U40" i="110"/>
  <c r="F48" i="115"/>
  <c r="F42" i="109"/>
  <c r="F40" i="111"/>
  <c r="O39" i="113"/>
  <c r="E41" i="111"/>
  <c r="AJ40" i="112"/>
  <c r="AL48" i="114"/>
  <c r="O48" i="115"/>
  <c r="AL41" i="109"/>
  <c r="L39" i="110"/>
  <c r="D40" i="112"/>
  <c r="AA39" i="113"/>
  <c r="O47" i="115"/>
  <c r="I39" i="110"/>
  <c r="R40" i="111"/>
  <c r="AL47" i="114"/>
  <c r="AM42" i="109"/>
  <c r="R41" i="111"/>
  <c r="F39" i="110"/>
  <c r="E39" i="110"/>
  <c r="C39" i="112"/>
  <c r="U40" i="113"/>
  <c r="R47" i="115"/>
  <c r="AL42" i="109"/>
  <c r="O40" i="111"/>
  <c r="AM48" i="114"/>
  <c r="AA39" i="110"/>
  <c r="L47" i="114"/>
  <c r="AA40" i="110"/>
  <c r="AD39" i="110"/>
  <c r="AJ40" i="111"/>
  <c r="R40" i="112"/>
  <c r="AG40" i="111"/>
  <c r="I47" i="114"/>
  <c r="U47" i="115"/>
  <c r="D47" i="115"/>
  <c r="L41" i="109"/>
  <c r="L48" i="114"/>
  <c r="X47" i="115"/>
  <c r="O40" i="112"/>
  <c r="D41" i="109"/>
  <c r="O39" i="112"/>
  <c r="U48" i="115"/>
  <c r="I41" i="109"/>
  <c r="AL40" i="110"/>
  <c r="AM39" i="110"/>
  <c r="AA40" i="112"/>
  <c r="U48" i="114"/>
  <c r="AG48" i="115"/>
  <c r="X41" i="109"/>
  <c r="AJ48" i="115"/>
  <c r="U41" i="109"/>
  <c r="AA39" i="112"/>
  <c r="L39" i="113"/>
  <c r="AL39" i="110"/>
  <c r="I39" i="113"/>
  <c r="L40" i="113"/>
  <c r="X47" i="114"/>
  <c r="AG47" i="115"/>
  <c r="C40" i="110"/>
  <c r="C41" i="111"/>
  <c r="AA47" i="115"/>
  <c r="U40" i="112"/>
  <c r="U42" i="109"/>
  <c r="I42" i="109"/>
  <c r="I40" i="110"/>
  <c r="I40" i="111"/>
  <c r="AD39" i="112"/>
  <c r="I39" i="112"/>
  <c r="AD40" i="113"/>
  <c r="D40" i="113"/>
  <c r="D39" i="113"/>
  <c r="D48" i="114"/>
  <c r="C47" i="115"/>
  <c r="AG41" i="109"/>
  <c r="U39" i="112"/>
  <c r="X39" i="112"/>
  <c r="C39" i="113"/>
  <c r="X40" i="111"/>
  <c r="AD39" i="113"/>
  <c r="AA48" i="115"/>
  <c r="AI9" i="112"/>
  <c r="AI10" i="113"/>
  <c r="AJ9" i="114"/>
  <c r="AH9" i="115"/>
  <c r="F47" i="115"/>
  <c r="AJ9" i="112"/>
  <c r="AL11" i="112"/>
  <c r="AL16" i="112"/>
  <c r="AL20" i="112"/>
  <c r="AL24" i="114"/>
  <c r="AL12" i="115"/>
  <c r="AL19" i="115"/>
  <c r="AL15" i="109"/>
  <c r="AL30" i="109"/>
  <c r="R42" i="109"/>
  <c r="AJ10" i="112"/>
  <c r="AL25" i="112"/>
  <c r="AL29" i="112"/>
  <c r="AJ39" i="112"/>
  <c r="C48" i="114"/>
  <c r="AL18" i="115"/>
  <c r="I48" i="115"/>
  <c r="AL21" i="112"/>
  <c r="AL26" i="112"/>
  <c r="AL30" i="112"/>
  <c r="AL47" i="115"/>
  <c r="L48" i="115"/>
  <c r="AL14" i="115"/>
  <c r="AL13" i="112"/>
  <c r="AL17" i="112"/>
  <c r="AL17" i="109"/>
  <c r="AL14" i="112"/>
  <c r="AL18" i="112"/>
  <c r="AL27" i="112"/>
  <c r="AJ9" i="115"/>
  <c r="AL12" i="109"/>
  <c r="AL22" i="109"/>
  <c r="AI10" i="112"/>
  <c r="AL18" i="114"/>
  <c r="AH10" i="113"/>
  <c r="AL14" i="113"/>
  <c r="AL18" i="113"/>
  <c r="AL22" i="113"/>
  <c r="AL26" i="113"/>
  <c r="AL15" i="115"/>
</calcChain>
</file>

<file path=xl/sharedStrings.xml><?xml version="1.0" encoding="utf-8"?>
<sst xmlns="http://schemas.openxmlformats.org/spreadsheetml/2006/main" count="861" uniqueCount="222">
  <si>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</si>
  <si>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</si>
  <si>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</si>
  <si>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</si>
  <si>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</si>
  <si>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</si>
  <si>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</si>
  <si>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</si>
  <si>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</si>
  <si>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</si>
  <si>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</si>
  <si>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</si>
  <si>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</si>
  <si>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</si>
  <si>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</si>
  <si>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</si>
  <si>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</si>
  <si>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</si>
  <si>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</si>
  <si>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</si>
  <si>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</si>
  <si>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</si>
  <si>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</si>
  <si>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</si>
  <si>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</si>
  <si>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</si>
  <si>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</si>
  <si>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</si>
  <si>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</si>
  <si>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</si>
  <si>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</si>
  <si>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</si>
  <si>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</si>
  <si>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</si>
  <si>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</si>
  <si>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</si>
  <si>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</si>
  <si>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</si>
  <si>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</si>
  <si>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</si>
  <si>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</si>
  <si>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</si>
  <si>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</si>
  <si>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</si>
  <si>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</si>
  <si>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</si>
  <si>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</si>
  <si>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</si>
  <si>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</si>
  <si>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</si>
  <si>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</si>
  <si>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</si>
  <si>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</si>
  <si>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</si>
  <si>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</si>
  <si>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</si>
  <si>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専従</t>
    <rPh sb="0" eb="2">
      <t>センジュウ</t>
    </rPh>
    <phoneticPr fontId="4"/>
  </si>
  <si>
    <t>兼務</t>
    <rPh sb="0" eb="2">
      <t>ケンム</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</si>
  <si>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</si>
  <si>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</si>
  <si>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</si>
  <si>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</si>
  <si>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</si>
  <si>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</si>
  <si>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</si>
  <si>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</si>
  <si>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</si>
  <si>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</si>
  <si>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</si>
  <si>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</si>
  <si>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</si>
  <si>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</si>
  <si>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</si>
  <si>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</si>
  <si>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</si>
  <si>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</si>
  <si>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</si>
  <si>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</si>
  <si>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</si>
  <si>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</si>
  <si>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</si>
  <si>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</si>
  <si>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</si>
  <si>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</si>
  <si>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</si>
  <si>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</si>
  <si>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</si>
  <si>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</si>
  <si>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</si>
  <si>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</si>
  <si>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</si>
  <si>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</si>
  <si>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</si>
  <si>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</si>
  <si>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合計</t>
    <rPh sb="0" eb="2">
      <t>ゴウケイ</t>
    </rPh>
    <phoneticPr fontId="8"/>
  </si>
  <si>
    <t>サービス提供時間</t>
    <rPh sb="4" eb="6">
      <t>テイキョウ</t>
    </rPh>
    <rPh sb="6" eb="8">
      <t>ジカン</t>
    </rPh>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</si>
  <si>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</si>
  <si>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</si>
  <si>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</si>
  <si>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</si>
  <si>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</si>
  <si>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</si>
  <si>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</si>
  <si>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</si>
  <si>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</si>
  <si>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</si>
  <si>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医師</t>
    <rPh sb="0" eb="2">
      <t>イシ</t>
    </rPh>
    <phoneticPr fontId="3"/>
  </si>
  <si>
    <t>看護職員</t>
    <rPh sb="0" eb="4">
      <t>カンゴショクイン</t>
    </rPh>
    <phoneticPr fontId="3"/>
  </si>
  <si>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</si>
  <si>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</si>
  <si>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</si>
  <si>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</si>
  <si>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</si>
  <si>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</si>
  <si>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</si>
  <si>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</si>
  <si>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</si>
  <si>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</si>
  <si>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</si>
  <si>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</si>
  <si>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</si>
  <si>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</si>
  <si>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</si>
  <si>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</si>
  <si>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</si>
  <si>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8"/>
  </si>
  <si>
    <t>月</t>
    <rPh sb="0" eb="1">
      <t>ゲツ</t>
    </rPh>
    <phoneticPr fontId="8"/>
  </si>
  <si>
    <t>！申請するサービス類型を選択してください</t>
    <rPh sb="1" eb="3">
      <t>シンセイ</t>
    </rPh>
    <rPh sb="9" eb="11">
      <t>ルイケイ</t>
    </rPh>
    <rPh sb="12" eb="14">
      <t>センタク</t>
    </rPh>
    <phoneticPr fontId="3"/>
  </si>
  <si>
    <t>No.</t>
    <phoneticPr fontId="8"/>
  </si>
  <si>
    <t>サービス種別</t>
    <rPh sb="4" eb="6">
      <t>シュベツ</t>
    </rPh>
    <phoneticPr fontId="1"/>
  </si>
  <si>
    <t>事業所名</t>
    <rPh sb="0" eb="3">
      <t>ジギョウショ</t>
    </rPh>
    <rPh sb="3" eb="4">
      <t>メイ</t>
    </rPh>
    <phoneticPr fontId="1"/>
  </si>
  <si>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</si>
  <si>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</si>
  <si>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</si>
  <si>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</si>
  <si>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</si>
  <si>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</si>
  <si>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</si>
  <si>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</si>
  <si>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</si>
  <si>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</si>
  <si>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</si>
  <si>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</si>
  <si>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</si>
  <si>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</si>
  <si>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</si>
  <si>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</si>
  <si>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</si>
  <si>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</si>
  <si>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</si>
  <si>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</si>
  <si>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</si>
  <si>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</si>
  <si>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</si>
  <si>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</si>
  <si>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</si>
  <si>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</si>
  <si>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</si>
  <si>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</si>
  <si>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</si>
  <si>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</si>
  <si>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</si>
  <si>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</si>
  <si>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</si>
  <si>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</si>
  <si>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</si>
  <si>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</si>
  <si>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</si>
  <si>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</si>
  <si>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</si>
  <si>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</si>
  <si>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</si>
  <si>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</si>
  <si>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</si>
  <si>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</si>
  <si>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常勤換算数</t>
    <rPh sb="0" eb="5">
      <t>ジョウキンカンサンスウ</t>
    </rPh>
    <phoneticPr fontId="3"/>
  </si>
  <si>
    <t>区分</t>
    <rPh sb="0" eb="2">
      <t>クブン</t>
    </rPh>
    <phoneticPr fontId="4"/>
  </si>
  <si>
    <t>児童発達支援・放課後等デイサービス</t>
    <rPh sb="0" eb="2">
      <t>ジドウ</t>
    </rPh>
    <rPh sb="2" eb="4">
      <t>ハッタツ</t>
    </rPh>
    <rPh sb="4" eb="6">
      <t>シエン</t>
    </rPh>
    <rPh sb="7" eb="11">
      <t>ホウカゴトウ</t>
    </rPh>
    <phoneticPr fontId="1"/>
  </si>
  <si>
    <t>＜人員に関する基準＞</t>
    <rPh sb="1" eb="3">
      <t>ジンイン</t>
    </rPh>
    <rPh sb="4" eb="5">
      <t>カン</t>
    </rPh>
    <rPh sb="7" eb="9">
      <t>キジュン</t>
    </rPh>
    <phoneticPr fontId="8"/>
  </si>
  <si>
    <t>必要な配置数</t>
    <rPh sb="0" eb="2">
      <t>ヒツヨウ</t>
    </rPh>
    <rPh sb="3" eb="6">
      <t>ハイチスウ</t>
    </rPh>
    <phoneticPr fontId="4"/>
  </si>
  <si>
    <t>＜実人数集計＞</t>
    <rPh sb="1" eb="2">
      <t>ジツ</t>
    </rPh>
    <rPh sb="2" eb="4">
      <t>ニンズウ</t>
    </rPh>
    <rPh sb="4" eb="6">
      <t>シュウケイ</t>
    </rPh>
    <phoneticPr fontId="8"/>
  </si>
  <si>
    <t>　(2) 「予定」・「実績」のいずれかを選択してください。</t>
    <rPh sb="6" eb="8">
      <t>ヨテイ</t>
    </rPh>
    <rPh sb="11" eb="13">
      <t>ジッセキ</t>
    </rPh>
    <rPh sb="20" eb="22">
      <t>センタク</t>
    </rPh>
    <phoneticPr fontId="1"/>
  </si>
  <si>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</si>
  <si>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</si>
  <si>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</si>
  <si>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</si>
  <si>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</si>
  <si>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＜主な対象者及び障害児の数＞</t>
    <rPh sb="1" eb="2">
      <t>オモ</t>
    </rPh>
    <rPh sb="3" eb="5">
      <t>タイショウ</t>
    </rPh>
    <rPh sb="5" eb="6">
      <t>シャ</t>
    </rPh>
    <rPh sb="6" eb="7">
      <t>オヨ</t>
    </rPh>
    <rPh sb="8" eb="11">
      <t>ショウガイジ</t>
    </rPh>
    <rPh sb="12" eb="13">
      <t>カズ</t>
    </rPh>
    <phoneticPr fontId="8"/>
  </si>
  <si>
    <t>主として知的障害のある児童を入所させる福祉型障害児入所施設</t>
  </si>
  <si>
    <t>主な対象者の区分</t>
    <rPh sb="0" eb="1">
      <t>オモ</t>
    </rPh>
    <rPh sb="2" eb="5">
      <t>タイショウシャ</t>
    </rPh>
    <rPh sb="6" eb="8">
      <t>クブン</t>
    </rPh>
    <phoneticPr fontId="3"/>
  </si>
  <si>
    <t>障害児の数</t>
    <rPh sb="0" eb="3">
      <t>ショウガイジ</t>
    </rPh>
    <rPh sb="4" eb="5">
      <t>カズ</t>
    </rPh>
    <phoneticPr fontId="3"/>
  </si>
  <si>
    <t>児童指導員及び保育士</t>
    <rPh sb="0" eb="2">
      <t>ジドウ</t>
    </rPh>
    <rPh sb="2" eb="5">
      <t>シドウイン</t>
    </rPh>
    <rPh sb="5" eb="6">
      <t>オヨ</t>
    </rPh>
    <rPh sb="7" eb="10">
      <t>ホイクシ</t>
    </rPh>
    <phoneticPr fontId="3"/>
  </si>
  <si>
    <t>心理担当職員</t>
    <rPh sb="0" eb="6">
      <t>シンリタントウショクイン</t>
    </rPh>
    <phoneticPr fontId="3"/>
  </si>
  <si>
    <t>主として盲ろうあ児を入所させる福祉型障害児入所施設</t>
    <phoneticPr fontId="3"/>
  </si>
  <si>
    <t>障害児である乳幼児の数</t>
    <rPh sb="0" eb="3">
      <t>ショウガイジ</t>
    </rPh>
    <rPh sb="6" eb="9">
      <t>ニュウヨウジ</t>
    </rPh>
    <rPh sb="10" eb="11">
      <t>カズ</t>
    </rPh>
    <phoneticPr fontId="3"/>
  </si>
  <si>
    <t>障害児である少年の数</t>
    <rPh sb="0" eb="3">
      <t>ショウガイジ</t>
    </rPh>
    <rPh sb="6" eb="8">
      <t>ショウネン</t>
    </rPh>
    <rPh sb="9" eb="10">
      <t>カズ</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</si>
  <si>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</si>
  <si>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</si>
  <si>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職種⑩</t>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</si>
  <si>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</si>
  <si>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(2)-2　定員</t>
    <rPh sb="6" eb="8">
      <t>テイイン</t>
    </rPh>
    <phoneticPr fontId="3"/>
  </si>
  <si>
    <t>　(2) -2　定員数を入力してください。</t>
    <rPh sb="8" eb="11">
      <t>テイインスウ</t>
    </rPh>
    <rPh sb="12" eb="14">
      <t>ニュウリョク</t>
    </rPh>
    <phoneticPr fontId="3"/>
  </si>
  <si>
    <t>その他職員</t>
    <rPh sb="2" eb="3">
      <t>タ</t>
    </rPh>
    <rPh sb="3" eb="5">
      <t>ショクイン</t>
    </rPh>
    <phoneticPr fontId="3"/>
  </si>
  <si>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
  </si>
  <si>
    <t>都道府県知事の指定する児童福祉施設の職員を養成する学校その他の養成施設を卒業した者</t>
    <rPh sb="0" eb="4">
      <t>トドウフケン</t>
    </rPh>
    <rPh sb="4" eb="6">
      <t>チジ</t>
    </rPh>
    <rPh sb="7" eb="9">
      <t>シテイ</t>
    </rPh>
    <rPh sb="11" eb="13">
      <t>ジドウ</t>
    </rPh>
    <rPh sb="13" eb="15">
      <t>フクシ</t>
    </rPh>
    <rPh sb="15" eb="17">
      <t>シセツ</t>
    </rPh>
    <rPh sb="18" eb="20">
      <t>ショクイン</t>
    </rPh>
    <rPh sb="21" eb="23">
      <t>ヨウセイ</t>
    </rPh>
    <rPh sb="25" eb="27">
      <t>ガッコウ</t>
    </rPh>
    <rPh sb="29" eb="30">
      <t>タ</t>
    </rPh>
    <rPh sb="31" eb="33">
      <t>ヨウセイ</t>
    </rPh>
    <rPh sb="33" eb="35">
      <t>シセツ</t>
    </rPh>
    <rPh sb="36" eb="38">
      <t>ソツギョウ</t>
    </rPh>
    <rPh sb="40" eb="41">
      <t>モノ</t>
    </rPh>
    <phoneticPr fontId="1"/>
  </si>
  <si>
    <t>社会福祉士の資格を有する者</t>
    <rPh sb="0" eb="2">
      <t>シャカイ</t>
    </rPh>
    <rPh sb="2" eb="4">
      <t>フクシ</t>
    </rPh>
    <rPh sb="4" eb="5">
      <t>シ</t>
    </rPh>
    <rPh sb="6" eb="8">
      <t>シカク</t>
    </rPh>
    <rPh sb="9" eb="10">
      <t>ユウ</t>
    </rPh>
    <rPh sb="12" eb="13">
      <t>モノ</t>
    </rPh>
    <phoneticPr fontId="1"/>
  </si>
  <si>
    <t>精神保健福祉士の資格を有する者</t>
    <rPh sb="0" eb="2">
      <t>セイシン</t>
    </rPh>
    <rPh sb="2" eb="4">
      <t>ホケン</t>
    </rPh>
    <rPh sb="4" eb="7">
      <t>フクシシ</t>
    </rPh>
    <rPh sb="8" eb="10">
      <t>シカク</t>
    </rPh>
    <rPh sb="11" eb="12">
      <t>ユウ</t>
    </rPh>
    <rPh sb="14" eb="15">
      <t>モノ</t>
    </rPh>
    <phoneticPr fontId="1"/>
  </si>
  <si>
    <t>E</t>
    <phoneticPr fontId="3"/>
  </si>
  <si>
    <t>F</t>
    <phoneticPr fontId="3"/>
  </si>
  <si>
    <t>G</t>
    <phoneticPr fontId="3"/>
  </si>
  <si>
    <t>H</t>
    <phoneticPr fontId="3"/>
  </si>
  <si>
    <t>学校教育法の規定による大学(短期大学を除く)において、社会福祉学、心理学、教育学若しくは社会学を専修する学科又はこれらに相当する課程を修めて卒業した者</t>
    <rPh sb="0" eb="2">
      <t>ガッコウ</t>
    </rPh>
    <rPh sb="2" eb="5">
      <t>キョウイクホウ</t>
    </rPh>
    <rPh sb="6" eb="8">
      <t>キテイ</t>
    </rPh>
    <rPh sb="11" eb="13">
      <t>ダイガク</t>
    </rPh>
    <rPh sb="14" eb="16">
      <t>タンキ</t>
    </rPh>
    <rPh sb="16" eb="18">
      <t>ダイガク</t>
    </rPh>
    <rPh sb="19" eb="20">
      <t>ノゾ</t>
    </rPh>
    <rPh sb="27" eb="29">
      <t>シャカイ</t>
    </rPh>
    <rPh sb="29" eb="31">
      <t>フクシ</t>
    </rPh>
    <rPh sb="31" eb="32">
      <t>ガク</t>
    </rPh>
    <rPh sb="33" eb="36">
      <t>シンリガク</t>
    </rPh>
    <rPh sb="37" eb="40">
      <t>キョウイクガク</t>
    </rPh>
    <rPh sb="40" eb="41">
      <t>ワカ</t>
    </rPh>
    <rPh sb="44" eb="47">
      <t>シャカイガク</t>
    </rPh>
    <rPh sb="48" eb="50">
      <t>センシュウ</t>
    </rPh>
    <rPh sb="52" eb="54">
      <t>ガッカ</t>
    </rPh>
    <rPh sb="54" eb="55">
      <t>マタ</t>
    </rPh>
    <rPh sb="60" eb="62">
      <t>ソウトウ</t>
    </rPh>
    <rPh sb="64" eb="66">
      <t>カテイ</t>
    </rPh>
    <rPh sb="67" eb="68">
      <t>オサ</t>
    </rPh>
    <rPh sb="70" eb="72">
      <t>ソツギョウ</t>
    </rPh>
    <rPh sb="74" eb="75">
      <t>モノ</t>
    </rPh>
    <phoneticPr fontId="1"/>
  </si>
  <si>
    <t>I</t>
    <phoneticPr fontId="3"/>
  </si>
  <si>
    <t>J</t>
    <phoneticPr fontId="3"/>
  </si>
  <si>
    <t>学校教育法の規定による大学(短期大学を除く)において、社会福祉学、心理学、教育学又は社会学に関する科目の単位を優秀な成績で修得したことにより、同法第 102 条第 2 項の規定により大学院への入学を認められた者</t>
    <phoneticPr fontId="3"/>
  </si>
  <si>
    <t>学校教育法の規定による大学院において、社会福祉学、心理学、教育学若しくは社会学を専攻する研究科又はこれらに相当する課程を修めて卒業した者</t>
    <phoneticPr fontId="3"/>
  </si>
  <si>
    <t>外国の大学において、社会福祉学、心理学、教育学若しくは社会学を専修する学科又はこれらに相当する課程を修めて卒業した者</t>
    <phoneticPr fontId="3"/>
  </si>
  <si>
    <t>3 年以上児童福祉事業（※４）に従事した者であって、県知事が適当と認めたもの</t>
  </si>
  <si>
    <t>学校教育法の規定による高等学校若しくは中等教育学校を卒業した者、同法第 90 条第 2 項の規定により大学への入学を認められた者若しくは通常の課程による 12 年の学校教育を修了した者(通常の課程以外の課程によりこれに相当する学校教育を修了した者を含む。)又は文部科学大臣がこれと同等以上の資格を有すると認定した者であって、2 年以上児童福祉事業（※４）に従事したもの</t>
    <phoneticPr fontId="3"/>
  </si>
  <si>
    <t>教育職員免許法に規定する幼稚園、小学校、中学校、義務教育学校、高等学校又は中等教育学校の教諭の免許状を有する者であって、県知事が適当と認めたもの（※養護教諭・栄養教諭を除く）</t>
    <phoneticPr fontId="3"/>
  </si>
  <si>
    <t xml:space="preserve"> 　　 児童指導員については、下記のうち該当する区分の記号を入力してください。</t>
    <rPh sb="4" eb="6">
      <t>ジドウ</t>
    </rPh>
    <rPh sb="6" eb="9">
      <t>シドウイン</t>
    </rPh>
    <rPh sb="15" eb="17">
      <t>カキ</t>
    </rPh>
    <rPh sb="20" eb="22">
      <t>ガイトウ</t>
    </rPh>
    <rPh sb="24" eb="26">
      <t>クブン</t>
    </rPh>
    <rPh sb="27" eb="29">
      <t>キゴウ</t>
    </rPh>
    <rPh sb="30" eb="32">
      <t>ニュウリョク</t>
    </rPh>
    <phoneticPr fontId="1"/>
  </si>
  <si>
    <t>　　　　※基準人員の児童指導員は「強度行動障害支援者養成研修（基礎研修）」を受講のみの従業者は対象に含まれません。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</si>
</sst>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5">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alignment vertical="center"/>
    </xf>
    <xf numFmtId="0" fontId="6" fillId="0" borderId="0"/>
    <xf numFmtId="6" fontId="6" fillId="0" borderId="0" applyFont="0" applyFill="0" applyBorder="0" applyAlignment="0" applyProtection="0"/>
    <xf numFmtId="0" fontId="19" fillId="0" borderId="0">
      <alignment vertical="center"/>
    </xf>
    <xf numFmtId="0" fontId="6" fillId="0" borderId="0"/>
    <xf numFmtId="0" fontId="6" fillId="0" borderId="0"/>
    <xf numFmtId="0" fontId="20" fillId="0" borderId="0">
      <alignment vertical="center"/>
    </xf>
    <xf numFmtId="0" fontId="6" fillId="0" borderId="0">
      <alignment vertical="center"/>
    </xf>
    <xf numFmtId="0" fontId="6" fillId="0" borderId="0">
      <alignment vertical="center"/>
    </xf>
    <xf numFmtId="0" fontId="6" fillId="0" borderId="0">
      <alignment vertical="center"/>
    </xf>
  </cellStyleXfs>
  <cellXfs count="273">
    <xf numFmtId="0" fontId="0" fillId="0" borderId="0" xfId="0">
      <alignment vertical="center"/>
    </xf>
    <xf numFmtId="0" fontId="6" fillId="0" borderId="0" xfId="5" applyAlignment="1">
      <alignment horizontal="left" vertical="center"/>
    </xf>
    <xf numFmtId="0" fontId="6" fillId="0" borderId="0" xfId="5" applyAlignment="1">
      <alignment horizontal="center" vertical="center"/>
    </xf>
    <xf numFmtId="0" fontId="10" fillId="0" borderId="0" xfId="5" applyFont="1" applyAlignment="1">
      <alignment horizontal="left" vertical="center" wrapText="1"/>
    </xf>
    <xf numFmtId="0" fontId="6" fillId="0" borderId="1" xfId="5"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left" vertical="top"/>
    </xf>
    <xf numFmtId="0" fontId="6" fillId="0" borderId="4" xfId="5" applyBorder="1" applyAlignment="1">
      <alignment horizontal="left" vertical="top"/>
    </xf>
    <xf numFmtId="0" fontId="6" fillId="0" borderId="5" xfId="5" applyBorder="1" applyAlignment="1">
      <alignment horizontal="left" vertical="top"/>
    </xf>
    <xf numFmtId="0" fontId="6" fillId="0" borderId="6" xfId="5" applyBorder="1" applyAlignment="1">
      <alignment horizontal="left" vertical="top"/>
    </xf>
    <xf numFmtId="0" fontId="6" fillId="0" borderId="7" xfId="5" applyBorder="1" applyAlignment="1">
      <alignment horizontal="left" vertical="top"/>
    </xf>
    <xf numFmtId="0" fontId="7" fillId="0" borderId="7" xfId="5" applyFont="1" applyBorder="1" applyAlignment="1">
      <alignment horizontal="right" vertical="top"/>
    </xf>
    <xf numFmtId="0" fontId="7" fillId="0" borderId="7" xfId="5" applyFont="1" applyBorder="1" applyAlignment="1">
      <alignment horizontal="left" vertical="top"/>
    </xf>
    <xf numFmtId="0" fontId="6" fillId="0" borderId="8" xfId="5" applyBorder="1" applyAlignment="1">
      <alignment horizontal="left" vertical="top"/>
    </xf>
    <xf numFmtId="0" fontId="6" fillId="0" borderId="2" xfId="5" applyBorder="1" applyAlignment="1">
      <alignment horizontal="center" vertical="center" wrapText="1"/>
    </xf>
    <xf numFmtId="0" fontId="6" fillId="0" borderId="9" xfId="5" applyBorder="1" applyAlignment="1">
      <alignment horizontal="left" vertical="top"/>
    </xf>
    <xf numFmtId="0" fontId="6" fillId="0" borderId="10" xfId="5" applyBorder="1" applyAlignment="1">
      <alignment horizontal="left" vertical="top"/>
    </xf>
    <xf numFmtId="0" fontId="6" fillId="0" borderId="11" xfId="5" applyBorder="1" applyAlignment="1">
      <alignment horizontal="left" vertical="top"/>
    </xf>
    <xf numFmtId="0" fontId="6" fillId="0" borderId="12" xfId="5" applyBorder="1" applyAlignment="1">
      <alignment horizontal="center" vertical="center" wrapTex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6" fillId="0" borderId="0" xfId="5" applyAlignment="1">
      <alignment vertical="center"/>
    </xf>
    <xf numFmtId="0" fontId="9" fillId="0" borderId="0" xfId="5" applyFont="1" applyAlignment="1">
      <alignment horizontal="center" vertical="center" shrinkToFit="1"/>
    </xf>
    <xf numFmtId="0" fontId="7" fillId="0" borderId="0" xfId="5" applyFont="1" applyAlignment="1">
      <alignment horizontal="center" vertical="center"/>
    </xf>
    <xf numFmtId="0" fontId="8" fillId="0" borderId="0" xfId="5" applyFont="1" applyAlignment="1">
      <alignment horizontal="left" vertical="center"/>
    </xf>
    <xf numFmtId="0" fontId="10" fillId="0" borderId="0" xfId="5" applyFont="1" applyAlignment="1">
      <alignment horizontal="left" vertical="top"/>
    </xf>
    <xf numFmtId="0" fontId="6" fillId="0" borderId="0" xfId="5" applyAlignment="1">
      <alignment horizontal="left"/>
    </xf>
    <xf numFmtId="0" fontId="6" fillId="0" borderId="19" xfId="5" applyBorder="1" applyAlignment="1">
      <alignment horizontal="center" vertical="center"/>
    </xf>
    <xf numFmtId="0" fontId="6" fillId="0" borderId="20" xfId="5" applyBorder="1" applyAlignment="1">
      <alignment horizontal="center" vertical="center"/>
    </xf>
    <xf numFmtId="0" fontId="7" fillId="0" borderId="2" xfId="9" applyFont="1" applyBorder="1">
      <alignment vertical="center"/>
    </xf>
    <xf numFmtId="0" fontId="7" fillId="0" borderId="0" xfId="9" applyFont="1">
      <alignment vertical="center"/>
    </xf>
    <xf numFmtId="0" fontId="7" fillId="0" borderId="16" xfId="9" applyFont="1" applyBorder="1">
      <alignment vertical="center"/>
    </xf>
    <xf numFmtId="0" fontId="7" fillId="0" borderId="17" xfId="9" applyFont="1" applyBorder="1">
      <alignment vertical="center"/>
    </xf>
    <xf numFmtId="0" fontId="7" fillId="0" borderId="12" xfId="9" applyFont="1" applyBorder="1">
      <alignment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5" xfId="5" applyBorder="1" applyAlignment="1">
      <alignment horizontal="center" vertical="center"/>
    </xf>
    <xf numFmtId="0" fontId="7" fillId="0" borderId="4" xfId="8" applyFont="1" applyBorder="1" applyAlignment="1">
      <alignment horizontal="center" vertical="center"/>
    </xf>
    <xf numFmtId="0" fontId="7" fillId="0" borderId="0" xfId="8" applyFont="1" applyAlignment="1">
      <alignment horizontal="center" vertical="center"/>
    </xf>
    <xf numFmtId="0" fontId="7" fillId="0" borderId="20"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shrinkToFit="1"/>
    </xf>
    <xf numFmtId="0" fontId="7" fillId="0" borderId="23" xfId="5" applyFont="1" applyBorder="1" applyAlignment="1">
      <alignment vertical="center"/>
    </xf>
    <xf numFmtId="0" fontId="7" fillId="0" borderId="10" xfId="5" applyFont="1" applyBorder="1" applyAlignment="1">
      <alignment vertical="center"/>
    </xf>
    <xf numFmtId="0" fontId="7" fillId="0" borderId="24" xfId="5" applyFont="1" applyBorder="1" applyAlignment="1">
      <alignment vertical="center"/>
    </xf>
    <xf numFmtId="0" fontId="6" fillId="0" borderId="25" xfId="5"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0" xfId="5" applyFont="1" applyAlignment="1">
      <alignment horizontal="left" vertical="center"/>
    </xf>
    <xf numFmtId="0" fontId="12" fillId="0" borderId="0" xfId="7" applyFont="1">
      <alignment vertical="center"/>
    </xf>
    <xf numFmtId="0" fontId="5" fillId="0" borderId="0" xfId="7" applyFont="1">
      <alignment vertical="center"/>
    </xf>
    <xf numFmtId="0" fontId="12" fillId="0" borderId="0" xfId="7" applyFont="1" applyAlignment="1">
      <alignment vertical="center" textRotation="255" shrinkToFit="1"/>
    </xf>
    <xf numFmtId="0" fontId="2" fillId="0" borderId="0" xfId="7" applyFont="1">
      <alignment vertical="center"/>
    </xf>
    <xf numFmtId="0" fontId="2" fillId="0" borderId="0" xfId="7" applyFont="1" applyAlignment="1">
      <alignment horizontal="center" vertical="center"/>
    </xf>
    <xf numFmtId="177" fontId="5" fillId="0" borderId="17" xfId="7" applyNumberFormat="1" applyFont="1" applyBorder="1">
      <alignment vertical="center"/>
    </xf>
    <xf numFmtId="178" fontId="5" fillId="0" borderId="17" xfId="7" applyNumberFormat="1" applyFont="1" applyBorder="1">
      <alignment vertical="center"/>
    </xf>
    <xf numFmtId="0" fontId="5" fillId="0" borderId="0" xfId="7" applyFont="1" applyAlignment="1">
      <alignment horizontal="center" vertical="center"/>
    </xf>
    <xf numFmtId="0" fontId="2" fillId="0" borderId="0" xfId="7" applyFont="1" applyAlignment="1">
      <alignment horizontal="left" vertical="center"/>
    </xf>
    <xf numFmtId="0" fontId="5" fillId="4" borderId="17" xfId="7" applyFont="1" applyFill="1" applyBorder="1" applyAlignment="1">
      <alignment horizontal="right" vertical="center"/>
    </xf>
    <xf numFmtId="0" fontId="5" fillId="0" borderId="16" xfId="7" applyFont="1" applyBorder="1" applyAlignment="1">
      <alignment horizontal="right" vertical="center"/>
    </xf>
    <xf numFmtId="176" fontId="5" fillId="0" borderId="17" xfId="7" applyNumberFormat="1" applyFont="1" applyBorder="1" applyAlignment="1">
      <alignment horizontal="right" vertical="center"/>
    </xf>
    <xf numFmtId="0" fontId="5" fillId="0" borderId="17" xfId="7" applyFont="1" applyBorder="1" applyAlignment="1">
      <alignment horizontal="right" vertical="center"/>
    </xf>
    <xf numFmtId="0" fontId="5" fillId="0" borderId="27" xfId="7" applyFont="1" applyBorder="1" applyAlignment="1">
      <alignment horizontal="right" vertical="center"/>
    </xf>
    <xf numFmtId="0" fontId="2" fillId="0" borderId="17" xfId="7" applyFont="1" applyBorder="1">
      <alignment vertical="center"/>
    </xf>
    <xf numFmtId="0" fontId="5" fillId="0" borderId="17" xfId="7" applyFont="1" applyBorder="1" applyAlignment="1">
      <alignment horizontal="center" vertical="center"/>
    </xf>
    <xf numFmtId="0" fontId="21" fillId="0" borderId="0" xfId="7" applyFont="1" applyAlignment="1">
      <alignment horizontal="center" vertical="center"/>
    </xf>
    <xf numFmtId="0" fontId="21" fillId="0" borderId="0" xfId="3" applyFont="1" applyAlignment="1">
      <alignment horizontal="center" vertical="center"/>
    </xf>
    <xf numFmtId="0" fontId="21" fillId="0" borderId="0" xfId="7" applyFont="1">
      <alignment vertical="center"/>
    </xf>
    <xf numFmtId="0" fontId="13" fillId="0" borderId="0" xfId="7" applyFont="1" applyAlignment="1">
      <alignment horizontal="left" vertical="center"/>
    </xf>
    <xf numFmtId="0" fontId="2" fillId="0" borderId="0" xfId="7" applyFont="1" applyAlignment="1">
      <alignment horizontal="right" vertical="center"/>
    </xf>
    <xf numFmtId="0" fontId="5" fillId="0" borderId="17" xfId="7" applyFont="1" applyBorder="1" applyAlignment="1">
      <alignment horizontal="center" vertical="center" wrapText="1"/>
    </xf>
    <xf numFmtId="0" fontId="5" fillId="3" borderId="25" xfId="7" applyFont="1" applyFill="1" applyBorder="1" applyAlignment="1">
      <alignment horizontal="center" vertical="center"/>
    </xf>
    <xf numFmtId="0" fontId="20" fillId="0" borderId="0" xfId="0" applyFont="1">
      <alignment vertical="center"/>
    </xf>
    <xf numFmtId="0" fontId="5" fillId="0" borderId="0" xfId="7" applyFont="1" applyAlignment="1">
      <alignment horizontal="left" vertical="center"/>
    </xf>
    <xf numFmtId="0" fontId="22"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23" fillId="0" borderId="0" xfId="7" applyFont="1" applyAlignment="1">
      <alignment horizontal="center" vertical="center"/>
    </xf>
    <xf numFmtId="0" fontId="23" fillId="0" borderId="0" xfId="3" applyFont="1" applyAlignment="1">
      <alignment horizontal="center" vertical="center"/>
    </xf>
    <xf numFmtId="0" fontId="23" fillId="0" borderId="0" xfId="7" applyFont="1">
      <alignment vertical="center"/>
    </xf>
    <xf numFmtId="0" fontId="5" fillId="0" borderId="0" xfId="7" applyFont="1" applyAlignment="1">
      <alignment vertical="center" textRotation="255" shrinkToFit="1"/>
    </xf>
    <xf numFmtId="0" fontId="18" fillId="0" borderId="0" xfId="7" applyFont="1" applyAlignment="1">
      <alignment horizontal="left" vertical="center"/>
    </xf>
    <xf numFmtId="0" fontId="5" fillId="4" borderId="28" xfId="7" applyFont="1" applyFill="1" applyBorder="1" applyAlignment="1">
      <alignment horizontal="right" vertical="center"/>
    </xf>
    <xf numFmtId="0" fontId="5" fillId="0" borderId="17" xfId="7" applyFont="1" applyBorder="1" applyAlignment="1">
      <alignment vertical="center" textRotation="255" shrinkToFit="1"/>
    </xf>
    <xf numFmtId="0" fontId="19" fillId="6" borderId="17" xfId="0" applyFont="1" applyFill="1" applyBorder="1">
      <alignment vertical="center"/>
    </xf>
    <xf numFmtId="0" fontId="2" fillId="0" borderId="0" xfId="3" applyFont="1" applyAlignment="1">
      <alignment horizontal="center" vertical="center"/>
    </xf>
    <xf numFmtId="0" fontId="5" fillId="0" borderId="17" xfId="3" applyFont="1" applyBorder="1" applyAlignment="1">
      <alignment horizontal="center" vertical="center"/>
    </xf>
    <xf numFmtId="0" fontId="5" fillId="0" borderId="25" xfId="3" applyFont="1" applyBorder="1" applyAlignment="1">
      <alignment horizontal="center" vertical="center"/>
    </xf>
    <xf numFmtId="0" fontId="5" fillId="3" borderId="17" xfId="7" applyFont="1" applyFill="1" applyBorder="1" applyAlignment="1">
      <alignment horizontal="left" vertical="center"/>
    </xf>
    <xf numFmtId="0" fontId="5" fillId="5" borderId="17" xfId="7" applyFont="1" applyFill="1" applyBorder="1">
      <alignment vertical="center"/>
    </xf>
    <xf numFmtId="0" fontId="5" fillId="5" borderId="25" xfId="7" applyFont="1" applyFill="1" applyBorder="1">
      <alignment vertical="center"/>
    </xf>
    <xf numFmtId="0" fontId="14" fillId="0" borderId="0" xfId="7" applyFont="1">
      <alignment vertical="center"/>
    </xf>
    <xf numFmtId="0" fontId="24" fillId="0" borderId="0" xfId="0" applyFont="1">
      <alignment vertical="center"/>
    </xf>
    <xf numFmtId="0" fontId="19" fillId="6" borderId="28" xfId="0" applyFont="1" applyFill="1" applyBorder="1">
      <alignment vertical="center"/>
    </xf>
    <xf numFmtId="0" fontId="2" fillId="0" borderId="0" xfId="0" applyFont="1">
      <alignment vertical="center"/>
    </xf>
    <xf numFmtId="0" fontId="2" fillId="0" borderId="0" xfId="0" applyFont="1" applyAlignment="1">
      <alignment horizontal="right" vertical="center"/>
    </xf>
    <xf numFmtId="0" fontId="0" fillId="0" borderId="0" xfId="0" applyAlignment="1">
      <alignment vertical="center" wrapText="1"/>
    </xf>
    <xf numFmtId="0" fontId="15" fillId="0" borderId="0" xfId="7" applyFont="1" applyAlignment="1">
      <alignment vertical="center" textRotation="255" shrinkToFit="1"/>
    </xf>
    <xf numFmtId="0" fontId="15" fillId="0" borderId="0" xfId="7" applyFont="1">
      <alignment vertical="center"/>
    </xf>
    <xf numFmtId="0" fontId="6" fillId="0" borderId="0" xfId="5" applyAlignment="1">
      <alignment horizontal="right" vertical="center"/>
    </xf>
    <xf numFmtId="0" fontId="6" fillId="0" borderId="0" xfId="5" applyAlignment="1">
      <alignment horizontal="left" vertical="center"/>
    </xf>
    <xf numFmtId="0" fontId="7" fillId="0" borderId="44" xfId="5" applyFont="1" applyBorder="1" applyAlignment="1">
      <alignment horizontal="center" vertical="center"/>
    </xf>
    <xf numFmtId="0" fontId="7" fillId="0" borderId="45" xfId="5" applyFont="1" applyBorder="1" applyAlignment="1">
      <alignment horizontal="center" vertical="center"/>
    </xf>
    <xf numFmtId="0" fontId="6" fillId="2" borderId="45" xfId="5" applyFill="1" applyBorder="1" applyAlignment="1">
      <alignment horizontal="center" vertical="center"/>
    </xf>
    <xf numFmtId="0" fontId="6" fillId="2" borderId="46" xfId="5" applyFill="1" applyBorder="1" applyAlignment="1">
      <alignment horizontal="center" vertical="center"/>
    </xf>
    <xf numFmtId="0" fontId="7" fillId="0" borderId="47" xfId="5" applyFont="1" applyBorder="1" applyAlignment="1">
      <alignment horizontal="center" vertical="center"/>
    </xf>
    <xf numFmtId="0" fontId="7" fillId="0" borderId="48" xfId="5" applyFont="1" applyBorder="1" applyAlignment="1">
      <alignment horizontal="center" vertical="center"/>
    </xf>
    <xf numFmtId="0" fontId="6" fillId="0" borderId="49" xfId="5" applyBorder="1" applyAlignment="1">
      <alignment horizontal="center" vertical="center"/>
    </xf>
    <xf numFmtId="0" fontId="6" fillId="0" borderId="50" xfId="5" applyBorder="1" applyAlignment="1">
      <alignment horizontal="center" vertical="center"/>
    </xf>
    <xf numFmtId="0" fontId="6" fillId="0" borderId="50" xfId="5" applyBorder="1"/>
    <xf numFmtId="0" fontId="6" fillId="0" borderId="51" xfId="5" applyBorder="1"/>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6" fillId="0" borderId="19" xfId="5" applyBorder="1" applyAlignment="1">
      <alignment horizontal="center" vertical="center"/>
    </xf>
    <xf numFmtId="0" fontId="6" fillId="0" borderId="0" xfId="5" applyAlignment="1">
      <alignment horizontal="center" vertical="center"/>
    </xf>
    <xf numFmtId="0" fontId="6" fillId="0" borderId="0" xfId="5"/>
    <xf numFmtId="0" fontId="6" fillId="0" borderId="20" xfId="5" applyBorder="1"/>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0" xfId="5" applyFont="1" applyAlignment="1">
      <alignment horizontal="center" vertical="center"/>
    </xf>
    <xf numFmtId="0" fontId="7" fillId="0" borderId="36" xfId="5" applyFont="1" applyBorder="1" applyAlignment="1">
      <alignment horizontal="center" vertical="center"/>
    </xf>
    <xf numFmtId="0" fontId="7" fillId="0" borderId="10" xfId="5" applyFont="1" applyBorder="1" applyAlignment="1">
      <alignment horizontal="center" vertical="center"/>
    </xf>
    <xf numFmtId="0" fontId="7" fillId="0" borderId="24" xfId="5" applyFont="1" applyBorder="1" applyAlignment="1">
      <alignment horizontal="center" vertical="center"/>
    </xf>
    <xf numFmtId="0" fontId="7" fillId="0" borderId="7" xfId="5" applyFont="1" applyBorder="1" applyAlignment="1">
      <alignment horizontal="left" vertical="top"/>
    </xf>
    <xf numFmtId="0" fontId="6" fillId="0" borderId="17" xfId="5" applyBorder="1" applyAlignment="1">
      <alignment horizontal="center" vertical="center"/>
    </xf>
    <xf numFmtId="0" fontId="6" fillId="0" borderId="39" xfId="5" applyBorder="1" applyAlignment="1">
      <alignment horizontal="center" vertical="center"/>
    </xf>
    <xf numFmtId="0" fontId="7" fillId="0" borderId="39" xfId="5" applyFont="1" applyBorder="1" applyAlignment="1">
      <alignment horizontal="center" vertical="center"/>
    </xf>
    <xf numFmtId="0" fontId="7" fillId="0" borderId="29" xfId="5" applyFont="1" applyBorder="1" applyAlignment="1">
      <alignment horizontal="center" vertical="center" shrinkToFit="1"/>
    </xf>
    <xf numFmtId="0" fontId="7" fillId="0" borderId="23"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25" xfId="5" applyFont="1" applyBorder="1" applyAlignment="1">
      <alignment horizontal="center" vertical="center"/>
    </xf>
    <xf numFmtId="0" fontId="7" fillId="0" borderId="23" xfId="5" applyFont="1" applyBorder="1" applyAlignment="1">
      <alignment horizontal="center" vertical="center"/>
    </xf>
    <xf numFmtId="0" fontId="6" fillId="0" borderId="23" xfId="5" applyBorder="1"/>
    <xf numFmtId="0" fontId="6" fillId="0" borderId="26" xfId="5" applyBorder="1"/>
    <xf numFmtId="0" fontId="7" fillId="0" borderId="41" xfId="5" applyFont="1" applyBorder="1" applyAlignment="1">
      <alignment horizontal="left" vertical="center" shrinkToFit="1"/>
    </xf>
    <xf numFmtId="0" fontId="6" fillId="0" borderId="21" xfId="5" applyBorder="1" applyAlignment="1">
      <alignment horizontal="left"/>
    </xf>
    <xf numFmtId="0" fontId="7" fillId="0" borderId="19" xfId="5" applyFont="1" applyBorder="1" applyAlignment="1">
      <alignment horizontal="center" vertical="center"/>
    </xf>
    <xf numFmtId="0" fontId="7" fillId="0" borderId="9" xfId="5" applyFont="1" applyBorder="1" applyAlignment="1">
      <alignment horizontal="center" vertical="center"/>
    </xf>
    <xf numFmtId="0" fontId="10" fillId="0" borderId="19" xfId="5" applyFont="1" applyBorder="1" applyAlignment="1">
      <alignment horizontal="left" vertical="top"/>
    </xf>
    <xf numFmtId="0" fontId="10" fillId="0" borderId="0" xfId="5" applyFont="1" applyAlignment="1">
      <alignment horizontal="left" vertical="top"/>
    </xf>
    <xf numFmtId="0" fontId="7" fillId="0" borderId="43" xfId="5" applyFont="1" applyBorder="1" applyAlignment="1">
      <alignment horizontal="left" vertical="top"/>
    </xf>
    <xf numFmtId="0" fontId="7" fillId="0" borderId="24" xfId="5" applyFont="1" applyBorder="1" applyAlignment="1">
      <alignment horizontal="left" vertical="top"/>
    </xf>
    <xf numFmtId="0" fontId="6" fillId="0" borderId="10" xfId="5" applyBorder="1" applyAlignment="1">
      <alignment horizontal="center"/>
    </xf>
    <xf numFmtId="0" fontId="6" fillId="0" borderId="24" xfId="5" applyBorder="1" applyAlignment="1">
      <alignment horizontal="center"/>
    </xf>
    <xf numFmtId="0" fontId="7" fillId="0" borderId="25" xfId="5" applyFont="1" applyBorder="1" applyAlignment="1">
      <alignment horizontal="center" vertical="center" shrinkToFit="1"/>
    </xf>
    <xf numFmtId="0" fontId="7" fillId="0" borderId="16" xfId="5" applyFont="1" applyBorder="1" applyAlignment="1">
      <alignment horizontal="center" vertical="center" shrinkToFit="1"/>
    </xf>
    <xf numFmtId="0" fontId="7" fillId="2" borderId="25" xfId="5" applyFont="1" applyFill="1" applyBorder="1" applyAlignment="1">
      <alignment horizontal="center" vertical="center"/>
    </xf>
    <xf numFmtId="0" fontId="7" fillId="2" borderId="23" xfId="5" applyFont="1" applyFill="1" applyBorder="1" applyAlignment="1">
      <alignment horizontal="center" vertical="center"/>
    </xf>
    <xf numFmtId="0" fontId="7" fillId="2" borderId="16" xfId="5" applyFont="1" applyFill="1" applyBorder="1" applyAlignment="1">
      <alignment horizontal="center" vertical="center"/>
    </xf>
    <xf numFmtId="0" fontId="7" fillId="2" borderId="26" xfId="5" applyFont="1" applyFill="1" applyBorder="1" applyAlignment="1">
      <alignment horizontal="center" vertical="center"/>
    </xf>
    <xf numFmtId="0" fontId="7" fillId="0" borderId="41" xfId="5" applyFont="1" applyBorder="1" applyAlignment="1">
      <alignment horizontal="center" vertical="center"/>
    </xf>
    <xf numFmtId="0" fontId="7" fillId="0" borderId="18" xfId="5" applyFont="1" applyBorder="1" applyAlignment="1">
      <alignment horizontal="center" vertical="center"/>
    </xf>
    <xf numFmtId="0" fontId="7" fillId="0" borderId="17" xfId="5" applyFont="1" applyBorder="1" applyAlignment="1">
      <alignment horizontal="center" vertical="center" shrinkToFit="1"/>
    </xf>
    <xf numFmtId="0" fontId="7" fillId="0" borderId="42" xfId="5" applyFont="1" applyBorder="1" applyAlignment="1">
      <alignment horizontal="center" vertical="center" shrinkToFit="1"/>
    </xf>
    <xf numFmtId="0" fontId="7" fillId="0" borderId="26" xfId="5" applyFont="1" applyBorder="1" applyAlignment="1">
      <alignment horizontal="center" vertical="center"/>
    </xf>
    <xf numFmtId="0" fontId="7" fillId="0" borderId="3" xfId="5" applyFont="1" applyBorder="1" applyAlignment="1">
      <alignment horizontal="center" vertical="center"/>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39" xfId="5" applyFont="1" applyFill="1" applyBorder="1" applyAlignment="1">
      <alignment horizontal="center" vertical="center"/>
    </xf>
    <xf numFmtId="0" fontId="7" fillId="0" borderId="3" xfId="9" applyFont="1" applyBorder="1" applyAlignment="1">
      <alignment horizontal="center" vertical="center" wrapText="1"/>
    </xf>
    <xf numFmtId="0" fontId="6" fillId="0" borderId="4" xfId="5" applyBorder="1"/>
    <xf numFmtId="0" fontId="6" fillId="0" borderId="21" xfId="5" applyBorder="1"/>
    <xf numFmtId="0" fontId="6" fillId="0" borderId="19" xfId="5" applyBorder="1"/>
    <xf numFmtId="0" fontId="6" fillId="0" borderId="36" xfId="5" applyBorder="1"/>
    <xf numFmtId="0" fontId="6" fillId="0" borderId="9" xfId="5" applyBorder="1"/>
    <xf numFmtId="0" fontId="6" fillId="0" borderId="10" xfId="5" applyBorder="1"/>
    <xf numFmtId="0" fontId="6" fillId="0" borderId="24" xfId="5" applyBorder="1"/>
    <xf numFmtId="0" fontId="7" fillId="0" borderId="25" xfId="9" applyFont="1"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28" xfId="9" applyFont="1" applyBorder="1" applyAlignment="1">
      <alignment horizontal="center" vertical="center" wrapText="1"/>
    </xf>
    <xf numFmtId="0" fontId="7" fillId="0" borderId="40" xfId="9" applyFont="1" applyBorder="1" applyAlignment="1">
      <alignment horizontal="center" vertical="center" wrapText="1"/>
    </xf>
    <xf numFmtId="0" fontId="7" fillId="0" borderId="23" xfId="9" applyFont="1" applyBorder="1" applyAlignment="1">
      <alignment horizontal="center" vertical="center"/>
    </xf>
    <xf numFmtId="0" fontId="7" fillId="0" borderId="16" xfId="9" applyFont="1" applyBorder="1" applyAlignment="1">
      <alignment horizontal="center" vertical="center"/>
    </xf>
    <xf numFmtId="0" fontId="7" fillId="0" borderId="35" xfId="5" applyFont="1" applyBorder="1" applyAlignment="1">
      <alignment horizontal="center" vertical="center"/>
    </xf>
    <xf numFmtId="0" fontId="6" fillId="0" borderId="23" xfId="5" applyBorder="1" applyAlignment="1">
      <alignment vertical="center"/>
    </xf>
    <xf numFmtId="0" fontId="6" fillId="0" borderId="26" xfId="5" applyBorder="1" applyAlignment="1">
      <alignment vertical="center"/>
    </xf>
    <xf numFmtId="0" fontId="7" fillId="0" borderId="17" xfId="5" applyFont="1" applyBorder="1" applyAlignment="1">
      <alignment horizontal="left" vertical="center"/>
    </xf>
    <xf numFmtId="0" fontId="7" fillId="0" borderId="25" xfId="5" applyFont="1" applyBorder="1" applyAlignment="1">
      <alignment horizontal="left" vertical="center"/>
    </xf>
    <xf numFmtId="0" fontId="7" fillId="0" borderId="23" xfId="5" applyFont="1" applyBorder="1" applyAlignment="1">
      <alignment horizontal="left" vertical="center"/>
    </xf>
    <xf numFmtId="0" fontId="7" fillId="0" borderId="3" xfId="5" applyFont="1" applyBorder="1" applyAlignment="1">
      <alignment horizontal="left" vertical="center"/>
    </xf>
    <xf numFmtId="0" fontId="6" fillId="0" borderId="4" xfId="5" applyBorder="1" applyAlignment="1">
      <alignment horizontal="left" vertical="center"/>
    </xf>
    <xf numFmtId="0" fontId="6" fillId="0" borderId="21" xfId="5" applyBorder="1" applyAlignment="1">
      <alignment horizontal="left" vertical="center"/>
    </xf>
    <xf numFmtId="0" fontId="6" fillId="0" borderId="19" xfId="5" applyBorder="1" applyAlignment="1">
      <alignment horizontal="left" vertical="center"/>
    </xf>
    <xf numFmtId="0" fontId="6" fillId="0" borderId="36" xfId="5" applyBorder="1" applyAlignment="1">
      <alignment horizontal="left" vertical="center"/>
    </xf>
    <xf numFmtId="0" fontId="6" fillId="0" borderId="9" xfId="5" applyBorder="1" applyAlignment="1">
      <alignment horizontal="left" vertical="center"/>
    </xf>
    <xf numFmtId="0" fontId="6" fillId="0" borderId="10" xfId="5" applyBorder="1" applyAlignment="1">
      <alignment horizontal="left" vertical="center"/>
    </xf>
    <xf numFmtId="0" fontId="6" fillId="0" borderId="24" xfId="5" applyBorder="1" applyAlignment="1">
      <alignment horizontal="left" vertical="center"/>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lignment horizontal="center" vertical="center"/>
    </xf>
    <xf numFmtId="0" fontId="7" fillId="0" borderId="28" xfId="8" applyFont="1" applyBorder="1" applyAlignment="1">
      <alignment horizontal="center" vertical="center"/>
    </xf>
    <xf numFmtId="0" fontId="7" fillId="0" borderId="9" xfId="8" applyFont="1" applyBorder="1" applyAlignment="1">
      <alignment horizontal="center" vertical="center"/>
    </xf>
    <xf numFmtId="0" fontId="7" fillId="0" borderId="17" xfId="8" applyFont="1" applyBorder="1" applyAlignment="1">
      <alignment horizontal="center" vertical="center"/>
    </xf>
    <xf numFmtId="0" fontId="10" fillId="0" borderId="32" xfId="5" applyFont="1" applyBorder="1" applyAlignment="1">
      <alignment horizontal="left" vertical="center" wrapText="1"/>
    </xf>
    <xf numFmtId="0" fontId="10" fillId="0" borderId="33" xfId="5" applyFont="1" applyBorder="1" applyAlignment="1">
      <alignment horizontal="left" vertical="center" wrapText="1"/>
    </xf>
    <xf numFmtId="0" fontId="6" fillId="0" borderId="33" xfId="5" applyBorder="1"/>
    <xf numFmtId="0" fontId="6" fillId="0" borderId="34" xfId="5" applyBorder="1"/>
    <xf numFmtId="0" fontId="7" fillId="0" borderId="0" xfId="5" applyFont="1" applyAlignment="1">
      <alignment horizontal="left" vertical="center"/>
    </xf>
    <xf numFmtId="0" fontId="6" fillId="0" borderId="0" xfId="5" applyAlignment="1">
      <alignment vertical="center"/>
    </xf>
    <xf numFmtId="0" fontId="7" fillId="0" borderId="25" xfId="8" applyFont="1" applyBorder="1" applyAlignment="1">
      <alignment horizontal="center" vertical="center"/>
    </xf>
    <xf numFmtId="0" fontId="7" fillId="0" borderId="17" xfId="8" applyFont="1" applyBorder="1" applyAlignment="1">
      <alignment horizontal="center" vertical="center" shrinkToFit="1"/>
    </xf>
    <xf numFmtId="0" fontId="7" fillId="0" borderId="16" xfId="8" applyFont="1" applyBorder="1" applyAlignment="1">
      <alignment horizontal="center" vertical="center"/>
    </xf>
    <xf numFmtId="0" fontId="7" fillId="0" borderId="23" xfId="8" applyFont="1" applyBorder="1" applyAlignment="1">
      <alignment horizontal="center" vertical="center"/>
    </xf>
    <xf numFmtId="0" fontId="7" fillId="0" borderId="16" xfId="5" applyFont="1" applyBorder="1" applyAlignment="1">
      <alignment horizontal="left" vertical="center"/>
    </xf>
    <xf numFmtId="0" fontId="6" fillId="0" borderId="0" xfId="5" applyAlignment="1">
      <alignment horizontal="center" vertical="center" shrinkToFit="1"/>
    </xf>
    <xf numFmtId="0" fontId="6" fillId="0" borderId="17" xfId="5" applyBorder="1" applyAlignment="1">
      <alignment horizontal="left" vertical="center"/>
    </xf>
    <xf numFmtId="0" fontId="7" fillId="0" borderId="3" xfId="5" applyFont="1" applyBorder="1" applyAlignment="1">
      <alignment horizontal="center" vertical="center" shrinkToFit="1"/>
    </xf>
    <xf numFmtId="0" fontId="6" fillId="0" borderId="21" xfId="5" applyBorder="1" applyAlignment="1">
      <alignment horizontal="center" vertical="center" shrinkToFit="1"/>
    </xf>
    <xf numFmtId="0" fontId="7" fillId="0" borderId="29" xfId="5" applyFont="1" applyBorder="1" applyAlignment="1">
      <alignment horizontal="center" vertical="center"/>
    </xf>
    <xf numFmtId="0" fontId="6" fillId="0" borderId="16" xfId="5" applyBorder="1" applyAlignment="1">
      <alignment horizontal="center" vertical="center"/>
    </xf>
    <xf numFmtId="0" fontId="7" fillId="0" borderId="28" xfId="5" applyFont="1" applyBorder="1" applyAlignment="1">
      <alignment horizontal="center" vertical="center"/>
    </xf>
    <xf numFmtId="0" fontId="7" fillId="0" borderId="29" xfId="5" applyFont="1" applyBorder="1" applyAlignment="1">
      <alignment horizontal="left" vertical="center" wrapText="1"/>
    </xf>
    <xf numFmtId="0" fontId="6" fillId="0" borderId="16" xfId="5" applyBorder="1" applyAlignment="1">
      <alignment vertical="center"/>
    </xf>
    <xf numFmtId="0" fontId="7" fillId="0" borderId="30" xfId="5" applyFont="1" applyBorder="1" applyAlignment="1">
      <alignment horizontal="center" vertical="center"/>
    </xf>
    <xf numFmtId="0" fontId="7" fillId="0" borderId="31" xfId="5" applyFont="1" applyBorder="1" applyAlignment="1">
      <alignment horizontal="center" vertical="center"/>
    </xf>
    <xf numFmtId="0" fontId="5" fillId="0" borderId="25" xfId="7" applyFont="1" applyBorder="1">
      <alignment vertical="center"/>
    </xf>
    <xf numFmtId="0" fontId="5" fillId="0" borderId="23" xfId="7" applyFont="1" applyBorder="1">
      <alignment vertical="center"/>
    </xf>
    <xf numFmtId="0" fontId="5" fillId="0" borderId="16" xfId="7" applyFont="1" applyBorder="1">
      <alignment vertical="center"/>
    </xf>
    <xf numFmtId="0" fontId="5" fillId="0" borderId="25"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16" xfId="3" applyFont="1" applyBorder="1" applyAlignment="1">
      <alignment horizontal="center" vertical="center" wrapText="1"/>
    </xf>
    <xf numFmtId="0" fontId="5" fillId="0" borderId="17" xfId="7" applyFont="1" applyBorder="1" applyAlignment="1">
      <alignment horizontal="center" vertical="center"/>
    </xf>
    <xf numFmtId="0" fontId="5" fillId="0" borderId="17" xfId="7" applyFont="1" applyBorder="1">
      <alignment vertical="center"/>
    </xf>
    <xf numFmtId="0" fontId="5" fillId="0" borderId="25" xfId="3" applyFont="1" applyBorder="1" applyAlignment="1">
      <alignment horizontal="center" vertical="center"/>
    </xf>
    <xf numFmtId="0" fontId="5" fillId="0" borderId="23" xfId="3" applyFont="1" applyBorder="1" applyAlignment="1">
      <alignment horizontal="center" vertical="center"/>
    </xf>
    <xf numFmtId="0" fontId="5" fillId="0" borderId="16" xfId="3" applyFont="1" applyBorder="1" applyAlignment="1">
      <alignment horizontal="center" vertical="center"/>
    </xf>
    <xf numFmtId="0" fontId="2" fillId="5" borderId="17" xfId="7" applyFont="1" applyFill="1" applyBorder="1">
      <alignment vertical="center"/>
    </xf>
    <xf numFmtId="0" fontId="5" fillId="0" borderId="17" xfId="3" applyFont="1" applyBorder="1" applyAlignment="1">
      <alignment horizontal="center" vertical="center" wrapText="1"/>
    </xf>
    <xf numFmtId="0" fontId="5" fillId="0" borderId="17" xfId="3" applyFont="1" applyBorder="1" applyAlignment="1">
      <alignment horizontal="center" vertical="center"/>
    </xf>
    <xf numFmtId="0" fontId="5" fillId="0" borderId="25" xfId="7" applyFont="1" applyBorder="1" applyAlignment="1">
      <alignment horizontal="center" vertical="center"/>
    </xf>
    <xf numFmtId="0" fontId="5" fillId="0" borderId="23" xfId="7" applyFont="1" applyBorder="1" applyAlignment="1">
      <alignment horizontal="center" vertical="center"/>
    </xf>
    <xf numFmtId="0" fontId="2" fillId="0" borderId="17" xfId="7" applyFont="1" applyBorder="1">
      <alignment vertical="center"/>
    </xf>
    <xf numFmtId="0" fontId="5" fillId="0" borderId="16" xfId="7" applyFont="1" applyBorder="1" applyAlignment="1">
      <alignment horizontal="center" vertical="center"/>
    </xf>
    <xf numFmtId="0" fontId="5" fillId="0" borderId="3"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9" xfId="7" applyFont="1" applyBorder="1" applyAlignment="1">
      <alignment horizontal="center" vertical="center" wrapText="1"/>
    </xf>
    <xf numFmtId="0" fontId="5" fillId="0" borderId="17" xfId="7" applyFont="1" applyBorder="1" applyAlignment="1">
      <alignment horizontal="center" vertical="center" wrapText="1"/>
    </xf>
    <xf numFmtId="0" fontId="2" fillId="0" borderId="17" xfId="7" applyFont="1" applyBorder="1" applyAlignment="1">
      <alignment horizontal="center" vertical="center" wrapText="1"/>
    </xf>
    <xf numFmtId="0" fontId="2" fillId="3" borderId="17" xfId="7" applyFont="1" applyFill="1" applyBorder="1" applyAlignment="1">
      <alignment horizontal="center" vertical="center"/>
    </xf>
    <xf numFmtId="0" fontId="19" fillId="6" borderId="17" xfId="0" applyFont="1" applyFill="1" applyBorder="1">
      <alignment vertical="center"/>
    </xf>
    <xf numFmtId="49" fontId="5" fillId="0" borderId="17" xfId="7" applyNumberFormat="1" applyFont="1" applyBorder="1" applyAlignment="1">
      <alignment horizontal="center" vertical="center"/>
    </xf>
    <xf numFmtId="0" fontId="5" fillId="0" borderId="16" xfId="7" applyFont="1" applyBorder="1" applyAlignment="1">
      <alignment horizontal="center" vertical="center" wrapText="1"/>
    </xf>
    <xf numFmtId="0" fontId="2" fillId="3" borderId="17" xfId="7" applyFont="1" applyFill="1" applyBorder="1" applyAlignment="1">
      <alignment horizontal="center" vertical="center" wrapText="1"/>
    </xf>
    <xf numFmtId="0" fontId="2" fillId="4" borderId="10" xfId="7" applyFont="1" applyFill="1" applyBorder="1" applyAlignment="1">
      <alignment horizontal="center" vertical="center"/>
    </xf>
    <xf numFmtId="0" fontId="2" fillId="0" borderId="10" xfId="7" applyFont="1" applyBorder="1" applyAlignment="1">
      <alignment horizontal="center" vertical="center"/>
    </xf>
    <xf numFmtId="0" fontId="2" fillId="5" borderId="17" xfId="7" applyFont="1" applyFill="1" applyBorder="1" applyAlignment="1">
      <alignment horizontal="center" vertical="center"/>
    </xf>
    <xf numFmtId="0" fontId="5" fillId="0" borderId="25" xfId="7" applyFont="1" applyBorder="1" applyAlignment="1">
      <alignment horizontal="left" vertical="center" wrapText="1"/>
    </xf>
    <xf numFmtId="0" fontId="5" fillId="0" borderId="23" xfId="7" applyFont="1" applyBorder="1" applyAlignment="1">
      <alignment horizontal="left" vertical="center"/>
    </xf>
    <xf numFmtId="0" fontId="5" fillId="0" borderId="16" xfId="7" applyFont="1" applyBorder="1" applyAlignment="1">
      <alignment horizontal="left" vertical="center"/>
    </xf>
    <xf numFmtId="0" fontId="5" fillId="0" borderId="25" xfId="7" applyFont="1" applyBorder="1" applyAlignment="1">
      <alignment horizontal="left" vertical="center"/>
    </xf>
    <xf numFmtId="0" fontId="5" fillId="3" borderId="25" xfId="7" applyFont="1" applyFill="1" applyBorder="1" applyAlignment="1">
      <alignment horizontal="left" vertical="center"/>
    </xf>
    <xf numFmtId="0" fontId="5" fillId="3" borderId="23" xfId="7" applyFont="1" applyFill="1" applyBorder="1" applyAlignment="1">
      <alignment horizontal="left" vertical="center"/>
    </xf>
    <xf numFmtId="0" fontId="5" fillId="3" borderId="16" xfId="7" applyFont="1" applyFill="1" applyBorder="1" applyAlignment="1">
      <alignment horizontal="left" vertical="center"/>
    </xf>
    <xf numFmtId="179" fontId="5" fillId="0" borderId="17" xfId="7" applyNumberFormat="1" applyFont="1" applyBorder="1" applyAlignment="1">
      <alignment horizontal="center" vertical="center"/>
    </xf>
    <xf numFmtId="0" fontId="5" fillId="6" borderId="17" xfId="7" applyFont="1" applyFill="1" applyBorder="1" applyAlignment="1">
      <alignment horizontal="right" vertical="center"/>
    </xf>
    <xf numFmtId="0" fontId="5" fillId="0" borderId="17" xfId="7" applyFont="1" applyBorder="1" applyAlignment="1">
      <alignment horizontal="right" vertical="center"/>
    </xf>
    <xf numFmtId="179" fontId="5" fillId="0" borderId="17" xfId="7" applyNumberFormat="1" applyFont="1" applyBorder="1" applyAlignment="1">
      <alignment horizontal="center" vertical="center" wrapText="1"/>
    </xf>
    <xf numFmtId="0" fontId="5" fillId="0" borderId="25" xfId="7" applyFont="1" applyBorder="1" applyAlignment="1">
      <alignment horizontal="center" vertical="center" wrapText="1"/>
    </xf>
    <xf numFmtId="0" fontId="5" fillId="0" borderId="25" xfId="7" applyFont="1" applyBorder="1" applyAlignment="1">
      <alignment horizontal="right" vertical="center"/>
    </xf>
    <xf numFmtId="0" fontId="5" fillId="0" borderId="16" xfId="7" applyFont="1" applyBorder="1" applyAlignment="1">
      <alignment horizontal="right" vertical="center"/>
    </xf>
  </cellXfs>
  <cellStyles count="10">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 name="標準_⑨指定申請様式（案）（多機能用総括表）" xfId="8" xr:uid="{00000000-0005-0000-0000-000008000000}"/>
    <cellStyle name="標準_事業者指定様式（多機能用総括表）作業ファイル"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U66"/>
  <sheetViews>
    <sheetView showGridLines="0" view="pageBreakPreview" zoomScaleNormal="80" zoomScaleSheetLayoutView="100" workbookViewId="0">
      <selection activeCell="A33" sqref="A33:A49"/>
    </sheetView>
  </sheetViews>
  <sheetFormatPr defaultColWidth="8.19921875" defaultRowHeight="12.75" customHeight="1"/>
  <cols>
    <col min="1" max="20" width="3.8984375" style="2" customWidth="1"/>
    <col min="21" max="255" width="4.19921875" style="2" customWidth="1"/>
    <col min="256" max="16384" width="8.19921875" style="2"/>
  </cols>
  <sheetData>
    <row r="1" spans="1:20" ht="12.75" customHeight="1">
      <c r="A1" s="1" t="s">
        <v>92</v>
      </c>
    </row>
    <row r="2" spans="1:20" ht="12.75" customHeight="1">
      <c r="L2" s="31" t="s">
        <v>93</v>
      </c>
    </row>
    <row r="3" spans="1:20" ht="12.75" customHeight="1" thickBot="1">
      <c r="A3" s="109"/>
      <c r="B3" s="3"/>
      <c r="C3" s="3"/>
      <c r="D3" s="3"/>
      <c r="E3" s="3"/>
      <c r="F3" s="3"/>
      <c r="G3" s="3"/>
      <c r="H3" s="3"/>
      <c r="I3" s="110"/>
    </row>
    <row r="4" spans="1:20" ht="12.75" customHeight="1" thickBot="1">
      <c r="A4" s="109"/>
      <c r="B4" s="3"/>
      <c r="C4" s="3"/>
      <c r="D4" s="3"/>
      <c r="E4" s="3"/>
      <c r="F4" s="3"/>
      <c r="G4" s="3"/>
      <c r="H4" s="3"/>
      <c r="I4" s="110"/>
      <c r="N4" s="111" t="s">
        <v>58</v>
      </c>
      <c r="O4" s="112"/>
      <c r="P4" s="113"/>
      <c r="Q4" s="113"/>
      <c r="R4" s="113"/>
      <c r="S4" s="113"/>
      <c r="T4" s="114"/>
    </row>
    <row r="5" spans="1:20" ht="12.75" customHeight="1" thickBot="1">
      <c r="B5" s="32"/>
      <c r="C5" s="33"/>
      <c r="D5" s="33"/>
      <c r="E5" s="33"/>
      <c r="F5" s="33"/>
      <c r="G5" s="33"/>
      <c r="H5" s="33"/>
    </row>
    <row r="6" spans="1:20" ht="12.75" customHeight="1">
      <c r="A6" s="4"/>
      <c r="B6" s="115" t="s">
        <v>25</v>
      </c>
      <c r="C6" s="116"/>
      <c r="D6" s="117"/>
      <c r="E6" s="118"/>
      <c r="F6" s="118"/>
      <c r="G6" s="118"/>
      <c r="H6" s="118"/>
      <c r="I6" s="118"/>
      <c r="J6" s="118"/>
      <c r="K6" s="118"/>
      <c r="L6" s="118"/>
      <c r="M6" s="118"/>
      <c r="N6" s="118"/>
      <c r="O6" s="118"/>
      <c r="P6" s="118"/>
      <c r="Q6" s="118"/>
      <c r="R6" s="119"/>
      <c r="S6" s="119"/>
      <c r="T6" s="120"/>
    </row>
    <row r="7" spans="1:20" ht="12.75" customHeight="1">
      <c r="A7" s="5" t="s">
        <v>64</v>
      </c>
      <c r="B7" s="121" t="s">
        <v>34</v>
      </c>
      <c r="C7" s="122"/>
      <c r="D7" s="123"/>
      <c r="E7" s="124"/>
      <c r="F7" s="124"/>
      <c r="G7" s="124"/>
      <c r="H7" s="124"/>
      <c r="I7" s="124"/>
      <c r="J7" s="124"/>
      <c r="K7" s="124"/>
      <c r="L7" s="124"/>
      <c r="M7" s="124"/>
      <c r="N7" s="124"/>
      <c r="O7" s="124"/>
      <c r="P7" s="124"/>
      <c r="Q7" s="124"/>
      <c r="R7" s="125"/>
      <c r="S7" s="125"/>
      <c r="T7" s="126"/>
    </row>
    <row r="8" spans="1:20" ht="12.75" customHeight="1">
      <c r="A8" s="5"/>
      <c r="B8" s="127" t="s">
        <v>33</v>
      </c>
      <c r="C8" s="128"/>
      <c r="D8" s="6" t="s">
        <v>32</v>
      </c>
      <c r="E8" s="7"/>
      <c r="F8" s="7"/>
      <c r="G8" s="7"/>
      <c r="H8" s="7"/>
      <c r="I8" s="7"/>
      <c r="J8" s="7"/>
      <c r="K8" s="7"/>
      <c r="L8" s="7"/>
      <c r="M8" s="7"/>
      <c r="N8" s="7"/>
      <c r="O8" s="7"/>
      <c r="P8" s="7"/>
      <c r="Q8" s="7"/>
      <c r="R8" s="7"/>
      <c r="S8" s="7"/>
      <c r="T8" s="8"/>
    </row>
    <row r="9" spans="1:20" ht="12.75" customHeight="1">
      <c r="A9" s="5" t="s">
        <v>65</v>
      </c>
      <c r="B9" s="129"/>
      <c r="C9" s="130"/>
      <c r="D9" s="9"/>
      <c r="E9" s="10"/>
      <c r="F9" s="11" t="s">
        <v>28</v>
      </c>
      <c r="G9" s="12"/>
      <c r="H9" s="12"/>
      <c r="I9" s="133" t="s">
        <v>27</v>
      </c>
      <c r="J9" s="133"/>
      <c r="K9" s="10"/>
      <c r="L9" s="10"/>
      <c r="M9" s="10"/>
      <c r="N9" s="10"/>
      <c r="O9" s="10"/>
      <c r="P9" s="10"/>
      <c r="Q9" s="10"/>
      <c r="R9" s="10"/>
      <c r="S9" s="10"/>
      <c r="T9" s="13"/>
    </row>
    <row r="10" spans="1:20" ht="12.75" customHeight="1">
      <c r="A10" s="14"/>
      <c r="B10" s="131"/>
      <c r="C10" s="132"/>
      <c r="D10" s="15"/>
      <c r="E10" s="16"/>
      <c r="F10" s="16"/>
      <c r="G10" s="16"/>
      <c r="H10" s="16"/>
      <c r="I10" s="16"/>
      <c r="J10" s="16"/>
      <c r="K10" s="16"/>
      <c r="L10" s="16"/>
      <c r="M10" s="16"/>
      <c r="N10" s="16"/>
      <c r="O10" s="16"/>
      <c r="P10" s="16"/>
      <c r="Q10" s="16"/>
      <c r="R10" s="16"/>
      <c r="S10" s="16"/>
      <c r="T10" s="17"/>
    </row>
    <row r="11" spans="1:20" ht="12.75" customHeight="1">
      <c r="A11" s="18"/>
      <c r="B11" s="121" t="s">
        <v>31</v>
      </c>
      <c r="C11" s="122"/>
      <c r="D11" s="122" t="s">
        <v>30</v>
      </c>
      <c r="E11" s="122"/>
      <c r="F11" s="134"/>
      <c r="G11" s="134"/>
      <c r="H11" s="134"/>
      <c r="I11" s="134"/>
      <c r="J11" s="135"/>
      <c r="K11" s="136" t="s">
        <v>29</v>
      </c>
      <c r="L11" s="136"/>
      <c r="M11" s="123"/>
      <c r="N11" s="124"/>
      <c r="O11" s="124"/>
      <c r="P11" s="124"/>
      <c r="Q11" s="124"/>
      <c r="R11" s="125"/>
      <c r="S11" s="125"/>
      <c r="T11" s="126"/>
    </row>
    <row r="12" spans="1:20" ht="12.75" customHeight="1">
      <c r="A12" s="137" t="s">
        <v>59</v>
      </c>
      <c r="B12" s="138"/>
      <c r="C12" s="138"/>
      <c r="D12" s="138"/>
      <c r="E12" s="138"/>
      <c r="F12" s="138"/>
      <c r="G12" s="138"/>
      <c r="H12" s="138"/>
      <c r="I12" s="139"/>
      <c r="J12" s="140" t="s">
        <v>55</v>
      </c>
      <c r="K12" s="141"/>
      <c r="L12" s="141"/>
      <c r="M12" s="141"/>
      <c r="N12" s="141"/>
      <c r="O12" s="141"/>
      <c r="P12" s="141"/>
      <c r="Q12" s="141"/>
      <c r="R12" s="142"/>
      <c r="S12" s="142"/>
      <c r="T12" s="143"/>
    </row>
    <row r="13" spans="1:20" ht="13.2">
      <c r="A13" s="144" t="s">
        <v>26</v>
      </c>
      <c r="B13" s="145"/>
      <c r="C13" s="122" t="s">
        <v>25</v>
      </c>
      <c r="D13" s="140"/>
      <c r="E13" s="19"/>
      <c r="F13" s="20"/>
      <c r="G13" s="20"/>
      <c r="H13" s="20"/>
      <c r="I13" s="21"/>
      <c r="J13" s="146" t="s">
        <v>24</v>
      </c>
      <c r="K13" s="130"/>
      <c r="L13" s="148" t="s">
        <v>23</v>
      </c>
      <c r="M13" s="149"/>
      <c r="N13" s="149"/>
      <c r="O13" s="149"/>
      <c r="P13" s="149"/>
      <c r="Q13" s="149"/>
      <c r="R13" s="125"/>
      <c r="S13" s="125"/>
      <c r="T13" s="126"/>
    </row>
    <row r="14" spans="1:20" ht="20.25" customHeight="1">
      <c r="A14" s="150" t="s">
        <v>54</v>
      </c>
      <c r="B14" s="151"/>
      <c r="C14" s="122" t="s">
        <v>22</v>
      </c>
      <c r="D14" s="140"/>
      <c r="E14" s="147"/>
      <c r="F14" s="152"/>
      <c r="G14" s="152"/>
      <c r="H14" s="152"/>
      <c r="I14" s="153"/>
      <c r="J14" s="147"/>
      <c r="K14" s="131"/>
      <c r="L14" s="22"/>
      <c r="M14" s="23"/>
      <c r="N14" s="23"/>
      <c r="O14" s="23"/>
      <c r="P14" s="23"/>
      <c r="Q14" s="23"/>
      <c r="R14" s="23"/>
      <c r="S14" s="23"/>
      <c r="T14" s="24"/>
    </row>
    <row r="15" spans="1:20" ht="12.75" customHeight="1">
      <c r="A15" s="160" t="s">
        <v>21</v>
      </c>
      <c r="B15" s="127"/>
      <c r="C15" s="127"/>
      <c r="D15" s="127"/>
      <c r="E15" s="128"/>
      <c r="F15" s="122" t="s">
        <v>66</v>
      </c>
      <c r="G15" s="122"/>
      <c r="H15" s="122"/>
      <c r="I15" s="154" t="s">
        <v>53</v>
      </c>
      <c r="J15" s="138"/>
      <c r="K15" s="155"/>
      <c r="L15" s="122" t="s">
        <v>52</v>
      </c>
      <c r="M15" s="122"/>
      <c r="N15" s="122"/>
      <c r="O15" s="122" t="s">
        <v>51</v>
      </c>
      <c r="P15" s="122"/>
      <c r="Q15" s="140"/>
      <c r="R15" s="162" t="s">
        <v>67</v>
      </c>
      <c r="S15" s="162"/>
      <c r="T15" s="163"/>
    </row>
    <row r="16" spans="1:20" ht="12.75" customHeight="1">
      <c r="A16" s="161"/>
      <c r="B16" s="131"/>
      <c r="C16" s="131"/>
      <c r="D16" s="131"/>
      <c r="E16" s="132"/>
      <c r="F16" s="25" t="s">
        <v>19</v>
      </c>
      <c r="G16" s="140" t="s">
        <v>60</v>
      </c>
      <c r="H16" s="121"/>
      <c r="I16" s="26" t="s">
        <v>19</v>
      </c>
      <c r="J16" s="140" t="s">
        <v>60</v>
      </c>
      <c r="K16" s="121"/>
      <c r="L16" s="26" t="s">
        <v>19</v>
      </c>
      <c r="M16" s="140" t="s">
        <v>60</v>
      </c>
      <c r="N16" s="121"/>
      <c r="O16" s="26" t="s">
        <v>19</v>
      </c>
      <c r="P16" s="140" t="s">
        <v>60</v>
      </c>
      <c r="Q16" s="141"/>
      <c r="R16" s="26" t="s">
        <v>19</v>
      </c>
      <c r="S16" s="140" t="s">
        <v>60</v>
      </c>
      <c r="T16" s="164"/>
    </row>
    <row r="17" spans="1:20" ht="12.75" customHeight="1">
      <c r="A17" s="27"/>
      <c r="B17" s="165" t="s">
        <v>17</v>
      </c>
      <c r="C17" s="128"/>
      <c r="D17" s="154" t="s">
        <v>16</v>
      </c>
      <c r="E17" s="155"/>
      <c r="F17" s="26"/>
      <c r="G17" s="140"/>
      <c r="H17" s="121"/>
      <c r="I17" s="26"/>
      <c r="J17" s="140"/>
      <c r="K17" s="121"/>
      <c r="L17" s="26"/>
      <c r="M17" s="140"/>
      <c r="N17" s="121"/>
      <c r="O17" s="26"/>
      <c r="P17" s="140"/>
      <c r="Q17" s="141"/>
      <c r="R17" s="26"/>
      <c r="S17" s="140"/>
      <c r="T17" s="164"/>
    </row>
    <row r="18" spans="1:20" ht="12.75" customHeight="1">
      <c r="A18" s="27"/>
      <c r="B18" s="147"/>
      <c r="C18" s="132"/>
      <c r="D18" s="154" t="s">
        <v>15</v>
      </c>
      <c r="E18" s="155"/>
      <c r="F18" s="26"/>
      <c r="G18" s="140"/>
      <c r="H18" s="121"/>
      <c r="I18" s="26"/>
      <c r="J18" s="140"/>
      <c r="K18" s="121"/>
      <c r="L18" s="26"/>
      <c r="M18" s="140"/>
      <c r="N18" s="121"/>
      <c r="O18" s="26"/>
      <c r="P18" s="140"/>
      <c r="Q18" s="141"/>
      <c r="R18" s="26"/>
      <c r="S18" s="140"/>
      <c r="T18" s="164"/>
    </row>
    <row r="19" spans="1:20" ht="12.75" customHeight="1">
      <c r="A19" s="27"/>
      <c r="B19" s="154" t="s">
        <v>14</v>
      </c>
      <c r="C19" s="138"/>
      <c r="D19" s="138"/>
      <c r="E19" s="155"/>
      <c r="F19" s="140"/>
      <c r="G19" s="141"/>
      <c r="H19" s="121"/>
      <c r="I19" s="140"/>
      <c r="J19" s="141"/>
      <c r="K19" s="121"/>
      <c r="L19" s="140"/>
      <c r="M19" s="141"/>
      <c r="N19" s="121"/>
      <c r="O19" s="140"/>
      <c r="P19" s="141"/>
      <c r="Q19" s="141"/>
      <c r="R19" s="140"/>
      <c r="S19" s="141"/>
      <c r="T19" s="164"/>
    </row>
    <row r="20" spans="1:20" ht="12.75" customHeight="1">
      <c r="A20" s="27"/>
      <c r="B20" s="154" t="s">
        <v>13</v>
      </c>
      <c r="C20" s="138"/>
      <c r="D20" s="138"/>
      <c r="E20" s="155"/>
      <c r="F20" s="156"/>
      <c r="G20" s="157"/>
      <c r="H20" s="158"/>
      <c r="I20" s="156"/>
      <c r="J20" s="157"/>
      <c r="K20" s="158"/>
      <c r="L20" s="156"/>
      <c r="M20" s="157"/>
      <c r="N20" s="158"/>
      <c r="O20" s="156"/>
      <c r="P20" s="157"/>
      <c r="Q20" s="157"/>
      <c r="R20" s="156"/>
      <c r="S20" s="157"/>
      <c r="T20" s="159"/>
    </row>
    <row r="21" spans="1:20" ht="12.75" customHeight="1">
      <c r="A21" s="27"/>
      <c r="B21" s="127"/>
      <c r="C21" s="127"/>
      <c r="D21" s="127"/>
      <c r="E21" s="128"/>
      <c r="F21" s="122" t="s">
        <v>50</v>
      </c>
      <c r="G21" s="122"/>
      <c r="H21" s="122"/>
      <c r="I21" s="140" t="s">
        <v>49</v>
      </c>
      <c r="J21" s="141"/>
      <c r="K21" s="121"/>
      <c r="L21" s="154" t="s">
        <v>68</v>
      </c>
      <c r="M21" s="138"/>
      <c r="N21" s="155"/>
      <c r="O21" s="140" t="s">
        <v>20</v>
      </c>
      <c r="P21" s="141"/>
      <c r="Q21" s="141"/>
      <c r="R21" s="34"/>
      <c r="T21" s="35"/>
    </row>
    <row r="22" spans="1:20" ht="12.75" customHeight="1">
      <c r="A22" s="27"/>
      <c r="B22" s="131"/>
      <c r="C22" s="131"/>
      <c r="D22" s="131"/>
      <c r="E22" s="132"/>
      <c r="F22" s="25" t="s">
        <v>19</v>
      </c>
      <c r="G22" s="140" t="s">
        <v>60</v>
      </c>
      <c r="H22" s="121"/>
      <c r="I22" s="26" t="s">
        <v>19</v>
      </c>
      <c r="J22" s="140" t="s">
        <v>60</v>
      </c>
      <c r="K22" s="121"/>
      <c r="L22" s="26" t="s">
        <v>19</v>
      </c>
      <c r="M22" s="140" t="s">
        <v>60</v>
      </c>
      <c r="N22" s="121"/>
      <c r="O22" s="26" t="s">
        <v>19</v>
      </c>
      <c r="P22" s="140" t="s">
        <v>60</v>
      </c>
      <c r="Q22" s="141"/>
      <c r="R22" s="34"/>
      <c r="T22" s="35"/>
    </row>
    <row r="23" spans="1:20" ht="12.75" customHeight="1">
      <c r="A23" s="27"/>
      <c r="B23" s="165" t="s">
        <v>17</v>
      </c>
      <c r="C23" s="128"/>
      <c r="D23" s="154" t="s">
        <v>16</v>
      </c>
      <c r="E23" s="155"/>
      <c r="F23" s="26"/>
      <c r="G23" s="140"/>
      <c r="H23" s="121"/>
      <c r="I23" s="26"/>
      <c r="J23" s="140"/>
      <c r="K23" s="121"/>
      <c r="L23" s="26"/>
      <c r="M23" s="140"/>
      <c r="N23" s="121"/>
      <c r="O23" s="26"/>
      <c r="P23" s="140"/>
      <c r="Q23" s="141"/>
      <c r="R23" s="34"/>
      <c r="T23" s="35"/>
    </row>
    <row r="24" spans="1:20" ht="12.75" customHeight="1">
      <c r="A24" s="27"/>
      <c r="B24" s="147"/>
      <c r="C24" s="132"/>
      <c r="D24" s="154" t="s">
        <v>15</v>
      </c>
      <c r="E24" s="155"/>
      <c r="F24" s="26"/>
      <c r="G24" s="140"/>
      <c r="H24" s="121"/>
      <c r="I24" s="26"/>
      <c r="J24" s="140"/>
      <c r="K24" s="121"/>
      <c r="L24" s="26"/>
      <c r="M24" s="140"/>
      <c r="N24" s="121"/>
      <c r="O24" s="26"/>
      <c r="P24" s="140"/>
      <c r="Q24" s="141"/>
      <c r="R24" s="34"/>
      <c r="T24" s="35"/>
    </row>
    <row r="25" spans="1:20" ht="12.75" customHeight="1">
      <c r="A25" s="27"/>
      <c r="B25" s="154" t="s">
        <v>14</v>
      </c>
      <c r="C25" s="138"/>
      <c r="D25" s="138"/>
      <c r="E25" s="155"/>
      <c r="F25" s="140"/>
      <c r="G25" s="141"/>
      <c r="H25" s="121"/>
      <c r="I25" s="140"/>
      <c r="J25" s="141"/>
      <c r="K25" s="121"/>
      <c r="L25" s="140"/>
      <c r="M25" s="141"/>
      <c r="N25" s="121"/>
      <c r="O25" s="122"/>
      <c r="P25" s="122"/>
      <c r="Q25" s="140"/>
      <c r="R25" s="34"/>
      <c r="T25" s="35"/>
    </row>
    <row r="26" spans="1:20" ht="12.75" customHeight="1">
      <c r="A26" s="27"/>
      <c r="B26" s="154" t="s">
        <v>13</v>
      </c>
      <c r="C26" s="138"/>
      <c r="D26" s="138"/>
      <c r="E26" s="155"/>
      <c r="F26" s="166"/>
      <c r="G26" s="167"/>
      <c r="H26" s="168"/>
      <c r="I26" s="166"/>
      <c r="J26" s="167"/>
      <c r="K26" s="168"/>
      <c r="L26" s="166"/>
      <c r="M26" s="167"/>
      <c r="N26" s="168"/>
      <c r="O26" s="169"/>
      <c r="P26" s="169"/>
      <c r="Q26" s="166"/>
      <c r="R26" s="34"/>
      <c r="T26" s="35"/>
    </row>
    <row r="27" spans="1:20" s="37" customFormat="1" ht="13.5" customHeight="1">
      <c r="A27" s="36"/>
      <c r="B27" s="170" t="s">
        <v>69</v>
      </c>
      <c r="C27" s="171"/>
      <c r="D27" s="171"/>
      <c r="E27" s="172"/>
      <c r="F27" s="178" t="s">
        <v>70</v>
      </c>
      <c r="G27" s="179"/>
      <c r="H27" s="179"/>
      <c r="I27" s="179"/>
      <c r="J27" s="179"/>
      <c r="K27" s="179"/>
      <c r="L27" s="179"/>
      <c r="M27" s="179"/>
      <c r="N27" s="179"/>
      <c r="O27" s="179"/>
      <c r="P27" s="179"/>
      <c r="Q27" s="179"/>
      <c r="R27" s="179"/>
      <c r="S27" s="179"/>
      <c r="T27" s="180"/>
    </row>
    <row r="28" spans="1:20" s="37" customFormat="1" ht="13.5" customHeight="1">
      <c r="A28" s="36"/>
      <c r="B28" s="173"/>
      <c r="C28" s="125"/>
      <c r="D28" s="125"/>
      <c r="E28" s="174"/>
      <c r="F28" s="38" t="s">
        <v>71</v>
      </c>
      <c r="G28" s="39"/>
      <c r="H28" s="39"/>
      <c r="I28" s="181" t="s">
        <v>72</v>
      </c>
      <c r="J28" s="181"/>
      <c r="K28" s="181"/>
      <c r="L28" s="181"/>
      <c r="M28" s="181" t="s">
        <v>73</v>
      </c>
      <c r="N28" s="181"/>
      <c r="O28" s="181"/>
      <c r="P28" s="181"/>
      <c r="Q28" s="181" t="s">
        <v>74</v>
      </c>
      <c r="R28" s="181"/>
      <c r="S28" s="181"/>
      <c r="T28" s="182"/>
    </row>
    <row r="29" spans="1:20" s="37" customFormat="1" ht="13.5" customHeight="1">
      <c r="A29" s="36"/>
      <c r="B29" s="173"/>
      <c r="C29" s="125"/>
      <c r="D29" s="125"/>
      <c r="E29" s="174"/>
      <c r="F29" s="38" t="s">
        <v>75</v>
      </c>
      <c r="G29" s="39"/>
      <c r="H29" s="39"/>
      <c r="I29" s="178"/>
      <c r="J29" s="183"/>
      <c r="K29" s="183"/>
      <c r="L29" s="184"/>
      <c r="M29" s="178"/>
      <c r="N29" s="183"/>
      <c r="O29" s="183"/>
      <c r="P29" s="184"/>
      <c r="Q29" s="178"/>
      <c r="R29" s="142"/>
      <c r="S29" s="142"/>
      <c r="T29" s="143"/>
    </row>
    <row r="30" spans="1:20" s="37" customFormat="1" ht="13.5" customHeight="1">
      <c r="A30" s="36"/>
      <c r="B30" s="173"/>
      <c r="C30" s="125"/>
      <c r="D30" s="125"/>
      <c r="E30" s="174"/>
      <c r="F30" s="38" t="s">
        <v>76</v>
      </c>
      <c r="G30" s="39"/>
      <c r="H30" s="39"/>
      <c r="I30" s="178"/>
      <c r="J30" s="183"/>
      <c r="K30" s="183"/>
      <c r="L30" s="184"/>
      <c r="M30" s="178"/>
      <c r="N30" s="183"/>
      <c r="O30" s="183"/>
      <c r="P30" s="184"/>
      <c r="Q30" s="178"/>
      <c r="R30" s="142"/>
      <c r="S30" s="142"/>
      <c r="T30" s="143"/>
    </row>
    <row r="31" spans="1:20" s="37" customFormat="1" ht="13.5" customHeight="1">
      <c r="A31" s="40"/>
      <c r="B31" s="175"/>
      <c r="C31" s="176"/>
      <c r="D31" s="176"/>
      <c r="E31" s="177"/>
      <c r="F31" s="38" t="s">
        <v>77</v>
      </c>
      <c r="G31" s="39"/>
      <c r="H31" s="39"/>
      <c r="I31" s="178"/>
      <c r="J31" s="183"/>
      <c r="K31" s="183"/>
      <c r="L31" s="184"/>
      <c r="M31" s="178"/>
      <c r="N31" s="183"/>
      <c r="O31" s="183"/>
      <c r="P31" s="184"/>
      <c r="Q31" s="178"/>
      <c r="R31" s="142"/>
      <c r="S31" s="142"/>
      <c r="T31" s="143"/>
    </row>
    <row r="32" spans="1:20" ht="12.75" customHeight="1">
      <c r="A32" s="185" t="s">
        <v>12</v>
      </c>
      <c r="B32" s="122"/>
      <c r="C32" s="122"/>
      <c r="D32" s="122"/>
      <c r="E32" s="122"/>
      <c r="F32" s="140"/>
      <c r="G32" s="141"/>
      <c r="H32" s="141"/>
      <c r="I32" s="141"/>
      <c r="J32" s="141"/>
      <c r="K32" s="141"/>
      <c r="L32" s="141"/>
      <c r="M32" s="141"/>
      <c r="N32" s="141"/>
      <c r="O32" s="141"/>
      <c r="P32" s="141"/>
      <c r="Q32" s="141"/>
      <c r="R32" s="186"/>
      <c r="S32" s="186"/>
      <c r="T32" s="187"/>
    </row>
    <row r="33" spans="1:21" ht="12.75" customHeight="1">
      <c r="A33" s="185"/>
      <c r="B33" s="188" t="s">
        <v>11</v>
      </c>
      <c r="C33" s="188"/>
      <c r="D33" s="188"/>
      <c r="E33" s="188"/>
      <c r="F33" s="189" t="s">
        <v>78</v>
      </c>
      <c r="G33" s="190"/>
      <c r="H33" s="190"/>
      <c r="I33" s="190"/>
      <c r="J33" s="190"/>
      <c r="K33" s="190"/>
      <c r="L33" s="190"/>
      <c r="M33" s="190"/>
      <c r="N33" s="190"/>
      <c r="O33" s="190"/>
      <c r="P33" s="190"/>
      <c r="Q33" s="190"/>
      <c r="R33" s="186"/>
      <c r="S33" s="186"/>
      <c r="T33" s="187"/>
    </row>
    <row r="34" spans="1:21" ht="12.75" customHeight="1">
      <c r="A34" s="185"/>
      <c r="B34" s="188" t="s">
        <v>10</v>
      </c>
      <c r="C34" s="188"/>
      <c r="D34" s="188"/>
      <c r="E34" s="188"/>
      <c r="F34" s="189" t="s">
        <v>79</v>
      </c>
      <c r="G34" s="190"/>
      <c r="H34" s="190"/>
      <c r="I34" s="190"/>
      <c r="J34" s="190"/>
      <c r="K34" s="190"/>
      <c r="L34" s="190"/>
      <c r="M34" s="190"/>
      <c r="N34" s="190"/>
      <c r="O34" s="190"/>
      <c r="P34" s="190"/>
      <c r="Q34" s="190"/>
      <c r="R34" s="186"/>
      <c r="S34" s="186"/>
      <c r="T34" s="187"/>
    </row>
    <row r="35" spans="1:21" ht="12.75" customHeight="1">
      <c r="A35" s="185"/>
      <c r="B35" s="191" t="s">
        <v>48</v>
      </c>
      <c r="C35" s="192"/>
      <c r="D35" s="192"/>
      <c r="E35" s="193"/>
      <c r="F35" s="199" t="s">
        <v>47</v>
      </c>
      <c r="G35" s="200"/>
      <c r="H35" s="201" t="s">
        <v>46</v>
      </c>
      <c r="I35" s="201"/>
      <c r="J35" s="201"/>
      <c r="K35" s="201"/>
      <c r="L35" s="201"/>
      <c r="M35" s="201"/>
      <c r="N35" s="201"/>
      <c r="O35" s="201"/>
      <c r="P35" s="201"/>
      <c r="Q35" s="202"/>
      <c r="R35" s="41"/>
      <c r="S35" s="42"/>
      <c r="T35" s="43"/>
    </row>
    <row r="36" spans="1:21" ht="12.75" customHeight="1">
      <c r="A36" s="185"/>
      <c r="B36" s="194"/>
      <c r="C36" s="110"/>
      <c r="D36" s="110"/>
      <c r="E36" s="195"/>
      <c r="F36" s="199"/>
      <c r="G36" s="200"/>
      <c r="H36" s="203" t="s">
        <v>45</v>
      </c>
      <c r="I36" s="203"/>
      <c r="J36" s="203" t="s">
        <v>44</v>
      </c>
      <c r="K36" s="203"/>
      <c r="L36" s="203" t="s">
        <v>43</v>
      </c>
      <c r="M36" s="203"/>
      <c r="N36" s="203" t="s">
        <v>42</v>
      </c>
      <c r="O36" s="203"/>
      <c r="P36" s="203" t="s">
        <v>41</v>
      </c>
      <c r="Q36" s="204"/>
      <c r="R36" s="34"/>
      <c r="T36" s="35"/>
    </row>
    <row r="37" spans="1:21" ht="12.75" customHeight="1">
      <c r="A37" s="185"/>
      <c r="B37" s="194"/>
      <c r="C37" s="110"/>
      <c r="D37" s="110"/>
      <c r="E37" s="195"/>
      <c r="F37" s="205"/>
      <c r="G37" s="205"/>
      <c r="H37" s="205"/>
      <c r="I37" s="205"/>
      <c r="J37" s="205"/>
      <c r="K37" s="205"/>
      <c r="L37" s="205"/>
      <c r="M37" s="205"/>
      <c r="N37" s="205"/>
      <c r="O37" s="205"/>
      <c r="P37" s="205"/>
      <c r="Q37" s="212"/>
      <c r="R37" s="34"/>
      <c r="T37" s="35"/>
    </row>
    <row r="38" spans="1:21" ht="12.75" customHeight="1">
      <c r="A38" s="185"/>
      <c r="B38" s="194"/>
      <c r="C38" s="110"/>
      <c r="D38" s="110"/>
      <c r="E38" s="195"/>
      <c r="F38" s="205" t="s">
        <v>80</v>
      </c>
      <c r="G38" s="205"/>
      <c r="H38" s="205" t="s">
        <v>81</v>
      </c>
      <c r="I38" s="212"/>
      <c r="J38" s="213" t="s">
        <v>82</v>
      </c>
      <c r="K38" s="213"/>
      <c r="L38" s="44"/>
      <c r="M38" s="44"/>
      <c r="N38" s="44"/>
      <c r="O38" s="44"/>
      <c r="P38" s="44"/>
      <c r="Q38" s="44"/>
      <c r="R38" s="45"/>
      <c r="S38" s="45"/>
      <c r="T38" s="46"/>
      <c r="U38" s="45"/>
    </row>
    <row r="39" spans="1:21" ht="12.75" customHeight="1">
      <c r="A39" s="185"/>
      <c r="B39" s="194"/>
      <c r="C39" s="110"/>
      <c r="D39" s="110"/>
      <c r="E39" s="195"/>
      <c r="F39" s="205"/>
      <c r="G39" s="205"/>
      <c r="H39" s="205"/>
      <c r="I39" s="212"/>
      <c r="J39" s="213"/>
      <c r="K39" s="213"/>
      <c r="L39" s="45"/>
      <c r="M39" s="45"/>
      <c r="N39" s="45"/>
      <c r="O39" s="45"/>
      <c r="P39" s="45"/>
      <c r="Q39" s="45"/>
      <c r="R39" s="45"/>
      <c r="S39" s="45"/>
      <c r="T39" s="46"/>
      <c r="U39" s="45"/>
    </row>
    <row r="40" spans="1:21" ht="12.75" customHeight="1">
      <c r="A40" s="185"/>
      <c r="B40" s="196"/>
      <c r="C40" s="197"/>
      <c r="D40" s="197"/>
      <c r="E40" s="198"/>
      <c r="F40" s="212"/>
      <c r="G40" s="214"/>
      <c r="H40" s="212"/>
      <c r="I40" s="215"/>
      <c r="J40" s="205"/>
      <c r="K40" s="205"/>
      <c r="L40" s="47"/>
      <c r="M40" s="47"/>
      <c r="N40" s="47"/>
      <c r="O40" s="47"/>
      <c r="P40" s="47"/>
      <c r="Q40" s="47"/>
      <c r="R40" s="47"/>
      <c r="S40" s="47"/>
      <c r="T40" s="48"/>
      <c r="U40" s="45"/>
    </row>
    <row r="41" spans="1:21" ht="12.75" customHeight="1">
      <c r="A41" s="185"/>
      <c r="B41" s="189" t="s">
        <v>40</v>
      </c>
      <c r="C41" s="190"/>
      <c r="D41" s="190"/>
      <c r="E41" s="216"/>
      <c r="F41" s="140" t="s">
        <v>83</v>
      </c>
      <c r="G41" s="141"/>
      <c r="H41" s="141"/>
      <c r="I41" s="141"/>
      <c r="J41" s="141"/>
      <c r="K41" s="141"/>
      <c r="L41" s="141"/>
      <c r="M41" s="141"/>
      <c r="N41" s="141"/>
      <c r="O41" s="141"/>
      <c r="P41" s="141"/>
      <c r="Q41" s="141"/>
      <c r="R41" s="186"/>
      <c r="S41" s="186"/>
      <c r="T41" s="187"/>
    </row>
    <row r="42" spans="1:21" ht="12.75" customHeight="1">
      <c r="A42" s="185"/>
      <c r="B42" s="188" t="s">
        <v>39</v>
      </c>
      <c r="C42" s="188"/>
      <c r="D42" s="188"/>
      <c r="E42" s="188"/>
      <c r="F42" s="156"/>
      <c r="G42" s="157"/>
      <c r="H42" s="157"/>
      <c r="I42" s="157"/>
      <c r="J42" s="157"/>
      <c r="K42" s="157"/>
      <c r="L42" s="157"/>
      <c r="M42" s="157"/>
      <c r="N42" s="157"/>
      <c r="O42" s="157"/>
      <c r="P42" s="157"/>
      <c r="Q42" s="157"/>
      <c r="R42" s="186"/>
      <c r="S42" s="186"/>
      <c r="T42" s="187"/>
    </row>
    <row r="43" spans="1:21" ht="12.75" customHeight="1">
      <c r="A43" s="185"/>
      <c r="B43" s="189" t="s">
        <v>35</v>
      </c>
      <c r="C43" s="190"/>
      <c r="D43" s="190"/>
      <c r="E43" s="216"/>
      <c r="F43" s="140" t="s">
        <v>84</v>
      </c>
      <c r="G43" s="141"/>
      <c r="H43" s="141"/>
      <c r="I43" s="141"/>
      <c r="J43" s="141"/>
      <c r="K43" s="141"/>
      <c r="L43" s="141"/>
      <c r="M43" s="141"/>
      <c r="N43" s="141"/>
      <c r="O43" s="141"/>
      <c r="P43" s="141"/>
      <c r="Q43" s="141"/>
      <c r="R43" s="186"/>
      <c r="S43" s="186"/>
      <c r="T43" s="187"/>
    </row>
    <row r="44" spans="1:21" ht="12.75" customHeight="1">
      <c r="A44" s="185"/>
      <c r="B44" s="188" t="s">
        <v>9</v>
      </c>
      <c r="C44" s="188"/>
      <c r="D44" s="188"/>
      <c r="E44" s="188"/>
      <c r="F44" s="140"/>
      <c r="G44" s="141"/>
      <c r="H44" s="141"/>
      <c r="I44" s="141"/>
      <c r="J44" s="141"/>
      <c r="K44" s="141"/>
      <c r="L44" s="141"/>
      <c r="M44" s="141"/>
      <c r="N44" s="141"/>
      <c r="O44" s="141"/>
      <c r="P44" s="141"/>
      <c r="Q44" s="141"/>
      <c r="R44" s="186"/>
      <c r="S44" s="186"/>
      <c r="T44" s="187"/>
    </row>
    <row r="45" spans="1:21" ht="12.75" customHeight="1">
      <c r="A45" s="185"/>
      <c r="B45" s="188"/>
      <c r="C45" s="188"/>
      <c r="D45" s="188"/>
      <c r="E45" s="188"/>
      <c r="F45" s="140"/>
      <c r="G45" s="141"/>
      <c r="H45" s="141"/>
      <c r="I45" s="141"/>
      <c r="J45" s="141"/>
      <c r="K45" s="141"/>
      <c r="L45" s="141"/>
      <c r="M45" s="141"/>
      <c r="N45" s="141"/>
      <c r="O45" s="141"/>
      <c r="P45" s="141"/>
      <c r="Q45" s="141"/>
      <c r="R45" s="186"/>
      <c r="S45" s="186"/>
      <c r="T45" s="187"/>
    </row>
    <row r="46" spans="1:21" ht="12.75" customHeight="1">
      <c r="A46" s="185"/>
      <c r="B46" s="188" t="s">
        <v>8</v>
      </c>
      <c r="C46" s="188"/>
      <c r="D46" s="188"/>
      <c r="E46" s="188"/>
      <c r="F46" s="140"/>
      <c r="G46" s="141"/>
      <c r="H46" s="141"/>
      <c r="I46" s="141"/>
      <c r="J46" s="141"/>
      <c r="K46" s="141"/>
      <c r="L46" s="141"/>
      <c r="M46" s="141"/>
      <c r="N46" s="141"/>
      <c r="O46" s="141"/>
      <c r="P46" s="141"/>
      <c r="Q46" s="141"/>
      <c r="R46" s="186"/>
      <c r="S46" s="186"/>
      <c r="T46" s="187"/>
    </row>
    <row r="47" spans="1:21" ht="12.75" customHeight="1">
      <c r="A47" s="185"/>
      <c r="B47" s="188" t="s">
        <v>7</v>
      </c>
      <c r="C47" s="188"/>
      <c r="D47" s="188"/>
      <c r="E47" s="188"/>
      <c r="F47" s="147" t="s">
        <v>6</v>
      </c>
      <c r="G47" s="131"/>
      <c r="H47" s="131"/>
      <c r="I47" s="132"/>
      <c r="J47" s="147" t="s">
        <v>5</v>
      </c>
      <c r="K47" s="131"/>
      <c r="L47" s="131"/>
      <c r="M47" s="132"/>
      <c r="N47" s="140"/>
      <c r="O47" s="179"/>
      <c r="P47" s="179"/>
      <c r="Q47" s="179"/>
      <c r="R47" s="142"/>
      <c r="S47" s="142"/>
      <c r="T47" s="143"/>
    </row>
    <row r="48" spans="1:21" ht="12.75" customHeight="1">
      <c r="A48" s="185"/>
      <c r="B48" s="218"/>
      <c r="C48" s="218"/>
      <c r="D48" s="218"/>
      <c r="E48" s="218"/>
      <c r="F48" s="140" t="s">
        <v>4</v>
      </c>
      <c r="G48" s="141"/>
      <c r="H48" s="141"/>
      <c r="I48" s="121"/>
      <c r="J48" s="219" t="s">
        <v>3</v>
      </c>
      <c r="K48" s="220"/>
      <c r="L48" s="49"/>
      <c r="M48" s="50"/>
      <c r="N48" s="51" t="s">
        <v>2</v>
      </c>
      <c r="O48" s="146"/>
      <c r="P48" s="124"/>
      <c r="Q48" s="124"/>
      <c r="R48" s="125"/>
      <c r="S48" s="125"/>
      <c r="T48" s="35"/>
    </row>
    <row r="49" spans="1:20" ht="12.75" customHeight="1">
      <c r="A49" s="185"/>
      <c r="B49" s="218"/>
      <c r="C49" s="218"/>
      <c r="D49" s="218"/>
      <c r="E49" s="218"/>
      <c r="F49" s="140" t="s">
        <v>1</v>
      </c>
      <c r="G49" s="141"/>
      <c r="H49" s="141"/>
      <c r="I49" s="121"/>
      <c r="J49" s="140"/>
      <c r="K49" s="179"/>
      <c r="L49" s="179"/>
      <c r="M49" s="179"/>
      <c r="N49" s="179"/>
      <c r="O49" s="179"/>
      <c r="P49" s="179"/>
      <c r="Q49" s="179"/>
      <c r="R49" s="142"/>
      <c r="S49" s="142"/>
      <c r="T49" s="143"/>
    </row>
    <row r="50" spans="1:20" ht="12.75" customHeight="1">
      <c r="A50" s="221" t="s">
        <v>38</v>
      </c>
      <c r="B50" s="179"/>
      <c r="C50" s="179"/>
      <c r="D50" s="179"/>
      <c r="E50" s="222"/>
      <c r="F50" s="140" t="s">
        <v>37</v>
      </c>
      <c r="G50" s="121"/>
      <c r="H50" s="52"/>
      <c r="I50" s="52"/>
      <c r="J50" s="53"/>
      <c r="K50" s="54"/>
      <c r="L50" s="223" t="s">
        <v>36</v>
      </c>
      <c r="M50" s="223"/>
      <c r="N50" s="223"/>
      <c r="O50" s="55"/>
      <c r="P50" s="56"/>
      <c r="Q50" s="56"/>
      <c r="R50" s="56"/>
      <c r="S50" s="56"/>
      <c r="T50" s="57"/>
    </row>
    <row r="51" spans="1:20" ht="26.25" customHeight="1">
      <c r="A51" s="224" t="s">
        <v>61</v>
      </c>
      <c r="B51" s="186"/>
      <c r="C51" s="186"/>
      <c r="D51" s="186"/>
      <c r="E51" s="225"/>
      <c r="F51" s="140"/>
      <c r="G51" s="141"/>
      <c r="H51" s="141"/>
      <c r="I51" s="141"/>
      <c r="J51" s="141"/>
      <c r="K51" s="141"/>
      <c r="L51" s="141"/>
      <c r="M51" s="141"/>
      <c r="N51" s="141"/>
      <c r="O51" s="141"/>
      <c r="P51" s="141"/>
      <c r="Q51" s="141"/>
      <c r="R51" s="186"/>
      <c r="S51" s="186"/>
      <c r="T51" s="187"/>
    </row>
    <row r="52" spans="1:20" ht="39" customHeight="1" thickBot="1">
      <c r="A52" s="226" t="s">
        <v>62</v>
      </c>
      <c r="B52" s="227"/>
      <c r="C52" s="227"/>
      <c r="D52" s="227"/>
      <c r="E52" s="227"/>
      <c r="F52" s="206" t="s">
        <v>85</v>
      </c>
      <c r="G52" s="207"/>
      <c r="H52" s="207"/>
      <c r="I52" s="207"/>
      <c r="J52" s="207"/>
      <c r="K52" s="207"/>
      <c r="L52" s="207"/>
      <c r="M52" s="207"/>
      <c r="N52" s="207"/>
      <c r="O52" s="207"/>
      <c r="P52" s="207"/>
      <c r="Q52" s="207"/>
      <c r="R52" s="208"/>
      <c r="S52" s="208"/>
      <c r="T52" s="209"/>
    </row>
    <row r="53" spans="1:20" ht="12.75" customHeight="1">
      <c r="A53" s="29" t="s">
        <v>0</v>
      </c>
    </row>
    <row r="54" spans="1:20" ht="12.75" customHeight="1">
      <c r="A54" s="210" t="s">
        <v>86</v>
      </c>
      <c r="B54" s="211"/>
      <c r="C54" s="211"/>
      <c r="D54" s="211"/>
      <c r="E54" s="211"/>
      <c r="F54" s="211"/>
      <c r="G54" s="211"/>
      <c r="H54" s="211"/>
      <c r="I54" s="211"/>
      <c r="J54" s="211"/>
      <c r="K54" s="211"/>
      <c r="L54" s="211"/>
      <c r="M54" s="211"/>
      <c r="N54" s="211"/>
      <c r="O54" s="211"/>
      <c r="P54" s="211"/>
      <c r="Q54" s="211"/>
      <c r="R54" s="211"/>
      <c r="S54" s="211"/>
      <c r="T54" s="211"/>
    </row>
    <row r="55" spans="1:20" ht="12.75" customHeight="1">
      <c r="A55" s="210" t="s">
        <v>63</v>
      </c>
      <c r="B55" s="211"/>
      <c r="C55" s="211"/>
      <c r="D55" s="211"/>
      <c r="E55" s="211"/>
      <c r="F55" s="211"/>
      <c r="G55" s="211"/>
      <c r="H55" s="211"/>
      <c r="I55" s="211"/>
      <c r="J55" s="211"/>
      <c r="K55" s="211"/>
      <c r="L55" s="211"/>
      <c r="M55" s="211"/>
      <c r="N55" s="211"/>
      <c r="O55" s="211"/>
      <c r="P55" s="211"/>
      <c r="Q55" s="211"/>
      <c r="R55" s="211"/>
      <c r="S55" s="211"/>
      <c r="T55" s="211"/>
    </row>
    <row r="56" spans="1:20" ht="12.75" customHeight="1">
      <c r="A56" s="210" t="s">
        <v>87</v>
      </c>
      <c r="B56" s="211"/>
      <c r="C56" s="211"/>
      <c r="D56" s="211"/>
      <c r="E56" s="211"/>
      <c r="F56" s="211"/>
      <c r="G56" s="211"/>
      <c r="H56" s="211"/>
      <c r="I56" s="211"/>
      <c r="J56" s="211"/>
      <c r="K56" s="211"/>
      <c r="L56" s="211"/>
      <c r="M56" s="211"/>
      <c r="N56" s="211"/>
      <c r="O56" s="211"/>
      <c r="P56" s="211"/>
      <c r="Q56" s="211"/>
      <c r="R56" s="211"/>
      <c r="S56" s="211"/>
      <c r="T56" s="211"/>
    </row>
    <row r="57" spans="1:20" s="30" customFormat="1" ht="13.5" customHeight="1">
      <c r="A57" s="210" t="s">
        <v>88</v>
      </c>
      <c r="B57" s="210"/>
      <c r="C57" s="210"/>
      <c r="D57" s="210"/>
      <c r="E57" s="210"/>
      <c r="F57" s="210"/>
      <c r="G57" s="210"/>
      <c r="H57" s="210"/>
      <c r="I57" s="210"/>
      <c r="J57" s="210"/>
      <c r="K57" s="210"/>
      <c r="L57" s="210"/>
      <c r="M57" s="210"/>
      <c r="N57" s="210"/>
      <c r="O57" s="210"/>
      <c r="P57" s="210"/>
      <c r="Q57" s="210"/>
    </row>
    <row r="58" spans="1:20" ht="12.75" customHeight="1">
      <c r="A58" s="210" t="s">
        <v>89</v>
      </c>
      <c r="B58" s="211"/>
      <c r="C58" s="211"/>
      <c r="D58" s="211"/>
      <c r="E58" s="211"/>
      <c r="F58" s="211"/>
      <c r="G58" s="211"/>
      <c r="H58" s="211"/>
      <c r="I58" s="211"/>
      <c r="J58" s="211"/>
      <c r="K58" s="211"/>
      <c r="L58" s="211"/>
      <c r="M58" s="211"/>
      <c r="N58" s="211"/>
      <c r="O58" s="211"/>
      <c r="P58" s="211"/>
      <c r="Q58" s="211"/>
      <c r="R58" s="211"/>
      <c r="S58" s="211"/>
      <c r="T58" s="211"/>
    </row>
    <row r="59" spans="1:20" ht="12.75" customHeight="1">
      <c r="A59" s="210" t="s">
        <v>90</v>
      </c>
      <c r="B59" s="211"/>
      <c r="C59" s="211"/>
      <c r="D59" s="211"/>
      <c r="E59" s="211"/>
      <c r="F59" s="211"/>
      <c r="G59" s="211"/>
      <c r="H59" s="211"/>
      <c r="I59" s="211"/>
      <c r="J59" s="211"/>
      <c r="K59" s="211"/>
      <c r="L59" s="211"/>
      <c r="M59" s="211"/>
      <c r="N59" s="211"/>
      <c r="O59" s="211"/>
      <c r="P59" s="211"/>
      <c r="Q59" s="211"/>
      <c r="R59" s="211"/>
      <c r="S59" s="211"/>
      <c r="T59" s="211"/>
    </row>
    <row r="60" spans="1:20" ht="12.75" customHeight="1">
      <c r="A60" s="210" t="s">
        <v>91</v>
      </c>
      <c r="B60" s="211"/>
      <c r="C60" s="211"/>
      <c r="D60" s="211"/>
      <c r="E60" s="211"/>
      <c r="F60" s="211"/>
      <c r="G60" s="211"/>
      <c r="H60" s="211"/>
      <c r="I60" s="211"/>
      <c r="J60" s="211"/>
      <c r="K60" s="211"/>
      <c r="L60" s="211"/>
      <c r="M60" s="211"/>
      <c r="N60" s="211"/>
      <c r="O60" s="211"/>
      <c r="P60" s="211"/>
      <c r="Q60" s="211"/>
      <c r="R60" s="211"/>
      <c r="S60" s="211"/>
      <c r="T60" s="211"/>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217"/>
      <c r="B62" s="217"/>
      <c r="C62" s="217"/>
    </row>
    <row r="63" spans="1:20" ht="12.75" customHeight="1">
      <c r="A63" s="217"/>
      <c r="B63" s="217"/>
      <c r="C63" s="217"/>
    </row>
    <row r="64" spans="1:20" ht="12.75" customHeight="1">
      <c r="A64" s="217"/>
      <c r="B64" s="217"/>
      <c r="C64" s="217"/>
    </row>
    <row r="65" spans="1:3" ht="12.75" customHeight="1">
      <c r="A65" s="217"/>
      <c r="B65" s="217"/>
      <c r="C65" s="217"/>
    </row>
    <row r="66" spans="1:3" ht="12.75" customHeight="1">
      <c r="A66" s="217"/>
      <c r="B66" s="217"/>
      <c r="C66" s="217"/>
    </row>
  </sheetData>
  <mergeCells count="169">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1:E22"/>
    <mergeCell ref="F21:H21"/>
    <mergeCell ref="I21:K21"/>
    <mergeCell ref="L21:N21"/>
    <mergeCell ref="O21:Q21"/>
    <mergeCell ref="G22:H22"/>
    <mergeCell ref="J22:K22"/>
    <mergeCell ref="M22:N22"/>
    <mergeCell ref="P22:Q22"/>
    <mergeCell ref="J18:K18"/>
    <mergeCell ref="M18:N18"/>
    <mergeCell ref="P18:Q18"/>
    <mergeCell ref="S18:T18"/>
    <mergeCell ref="B19:E19"/>
    <mergeCell ref="F19:H19"/>
    <mergeCell ref="I19:K19"/>
    <mergeCell ref="L19:N19"/>
    <mergeCell ref="O19:Q19"/>
    <mergeCell ref="R19:T19"/>
    <mergeCell ref="D18:E18"/>
    <mergeCell ref="G18:H18"/>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N86"/>
  <sheetViews>
    <sheetView showGridLines="0" tabSelected="1" view="pageBreakPreview" zoomScaleNormal="100" zoomScaleSheetLayoutView="100" workbookViewId="0">
      <selection activeCell="Z6" sqref="Z6"/>
    </sheetView>
  </sheetViews>
  <sheetFormatPr defaultColWidth="8.19921875" defaultRowHeight="21" customHeight="1"/>
  <cols>
    <col min="1" max="1" width="2.59765625" style="59" customWidth="1"/>
    <col min="2" max="2" width="17.296875" style="61" customWidth="1"/>
    <col min="3" max="3" width="6.59765625" style="59" customWidth="1"/>
    <col min="4" max="4" width="8.8984375" style="59" customWidth="1"/>
    <col min="5"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c r="A1" s="91" t="s">
        <v>96</v>
      </c>
      <c r="C1" s="78"/>
      <c r="D1" s="78"/>
      <c r="E1" s="78"/>
      <c r="F1" s="78"/>
      <c r="G1" s="78"/>
      <c r="H1" s="78"/>
      <c r="I1" s="78"/>
      <c r="J1" s="78"/>
      <c r="K1" s="78"/>
      <c r="L1" s="78"/>
      <c r="M1" s="78"/>
      <c r="N1" s="78"/>
      <c r="O1" s="78"/>
      <c r="P1" s="78"/>
      <c r="Q1" s="78"/>
      <c r="R1" s="78"/>
      <c r="S1" s="78"/>
      <c r="T1" s="78"/>
      <c r="U1" s="78"/>
      <c r="V1" s="78"/>
      <c r="W1" s="78"/>
      <c r="X1" s="67"/>
      <c r="Y1" s="67"/>
      <c r="Z1" s="62"/>
      <c r="AA1" s="62"/>
      <c r="AB1" s="62"/>
      <c r="AC1" s="62"/>
      <c r="AD1" s="84"/>
      <c r="AE1" s="84"/>
      <c r="AF1" s="84"/>
      <c r="AG1" s="84"/>
      <c r="AH1" s="84"/>
      <c r="AI1" s="79" t="s">
        <v>129</v>
      </c>
      <c r="AJ1" s="79"/>
      <c r="AK1" s="255" t="s">
        <v>177</v>
      </c>
      <c r="AL1" s="255"/>
      <c r="AM1" s="255"/>
      <c r="AN1" s="255"/>
    </row>
    <row r="2" spans="1:40" ht="18" customHeight="1">
      <c r="A2" s="62"/>
      <c r="B2" s="63"/>
      <c r="C2" s="63"/>
      <c r="D2" s="63"/>
      <c r="E2" s="63"/>
      <c r="F2" s="63"/>
      <c r="G2" s="63"/>
      <c r="H2" s="63"/>
      <c r="I2" s="63"/>
      <c r="J2" s="63"/>
      <c r="K2" s="63"/>
      <c r="L2" s="63"/>
      <c r="M2" s="256">
        <v>2025</v>
      </c>
      <c r="N2" s="256"/>
      <c r="O2" s="256"/>
      <c r="P2" s="256"/>
      <c r="Q2" s="257" t="s">
        <v>125</v>
      </c>
      <c r="R2" s="257"/>
      <c r="S2" s="256"/>
      <c r="T2" s="256"/>
      <c r="U2" s="257" t="s">
        <v>126</v>
      </c>
      <c r="V2" s="257"/>
      <c r="W2" s="63"/>
      <c r="X2" s="63"/>
      <c r="Y2" s="63"/>
      <c r="Z2" s="62"/>
      <c r="AA2" s="62"/>
      <c r="AC2" s="79"/>
      <c r="AD2" s="63"/>
      <c r="AE2" s="63"/>
      <c r="AF2" s="63"/>
      <c r="AG2" s="63"/>
      <c r="AH2" s="63"/>
      <c r="AI2" s="79" t="s">
        <v>130</v>
      </c>
      <c r="AJ2" s="79"/>
      <c r="AK2" s="258"/>
      <c r="AL2" s="258"/>
      <c r="AM2" s="258"/>
      <c r="AN2" s="258"/>
    </row>
    <row r="3" spans="1:40" ht="18" customHeight="1">
      <c r="A3" s="82"/>
      <c r="B3" s="82"/>
      <c r="C3" s="82"/>
      <c r="D3" s="82"/>
      <c r="E3" s="82"/>
      <c r="F3" s="82"/>
      <c r="G3" s="82"/>
      <c r="H3" s="82"/>
      <c r="I3" s="82"/>
      <c r="J3" s="82"/>
      <c r="K3" s="82"/>
      <c r="L3" s="82"/>
      <c r="M3" s="82"/>
      <c r="N3" s="82"/>
      <c r="O3" s="82"/>
      <c r="P3" s="82"/>
      <c r="Q3" s="82"/>
      <c r="R3" s="82"/>
      <c r="S3" s="82"/>
      <c r="T3" s="82"/>
      <c r="U3" s="82"/>
      <c r="V3" s="82"/>
      <c r="W3" s="82"/>
      <c r="Y3" s="85"/>
      <c r="Z3" s="85"/>
      <c r="AA3" s="85"/>
      <c r="AB3" s="62"/>
      <c r="AC3" s="85"/>
      <c r="AD3" s="85"/>
      <c r="AE3" s="85"/>
      <c r="AF3" s="85"/>
      <c r="AG3" s="85"/>
      <c r="AH3" s="85"/>
      <c r="AI3" s="86" t="s">
        <v>133</v>
      </c>
      <c r="AJ3" s="79"/>
      <c r="AK3" s="251"/>
      <c r="AL3" s="251"/>
      <c r="AM3" s="251"/>
      <c r="AN3" s="251"/>
    </row>
    <row r="4" spans="1:40" ht="18" customHeight="1">
      <c r="A4" s="82"/>
      <c r="B4" s="82"/>
      <c r="C4" s="82"/>
      <c r="D4" s="82"/>
      <c r="E4" s="82"/>
      <c r="F4" s="82"/>
      <c r="G4" s="82"/>
      <c r="H4" s="82"/>
      <c r="I4" s="82"/>
      <c r="J4" s="82"/>
      <c r="K4" s="82"/>
      <c r="L4" s="82"/>
      <c r="M4" s="82"/>
      <c r="N4" s="82"/>
      <c r="O4" s="82"/>
      <c r="P4" s="82"/>
      <c r="Q4" s="82"/>
      <c r="R4" s="82"/>
      <c r="S4" s="82"/>
      <c r="T4" s="82"/>
      <c r="U4" s="82"/>
      <c r="V4" s="82"/>
      <c r="W4" s="82"/>
      <c r="Y4" s="85"/>
      <c r="Z4" s="85"/>
      <c r="AA4" s="85"/>
      <c r="AB4" s="62"/>
      <c r="AC4" s="85"/>
      <c r="AD4" s="85"/>
      <c r="AE4" s="85"/>
      <c r="AF4" s="85"/>
      <c r="AG4" s="85"/>
      <c r="AH4" s="85"/>
      <c r="AI4" s="86" t="s">
        <v>134</v>
      </c>
      <c r="AJ4" s="79"/>
      <c r="AK4" s="251"/>
      <c r="AL4" s="251"/>
      <c r="AM4" s="251"/>
      <c r="AN4" s="251"/>
    </row>
    <row r="5" spans="1:40" ht="18" customHeight="1">
      <c r="A5" s="82"/>
      <c r="B5" s="82"/>
      <c r="C5" s="82"/>
      <c r="D5" s="82"/>
      <c r="E5" s="82"/>
      <c r="F5" s="82"/>
      <c r="G5" s="82"/>
      <c r="H5" s="82"/>
      <c r="I5" s="82"/>
      <c r="J5" s="82"/>
      <c r="K5" s="82"/>
      <c r="L5" s="82"/>
      <c r="M5" s="82"/>
      <c r="N5" s="82"/>
      <c r="O5" s="82"/>
      <c r="P5" s="82"/>
      <c r="Q5" s="82"/>
      <c r="R5" s="82"/>
      <c r="S5" s="82"/>
      <c r="T5" s="82"/>
      <c r="U5" s="82"/>
      <c r="V5" s="82"/>
      <c r="W5" s="82"/>
      <c r="Y5" s="85"/>
      <c r="Z5" s="85"/>
      <c r="AA5" s="85"/>
      <c r="AB5" s="62"/>
      <c r="AC5" s="85"/>
      <c r="AD5" s="85"/>
      <c r="AE5" s="104"/>
      <c r="AF5" s="104"/>
      <c r="AG5" s="104"/>
      <c r="AH5" s="104"/>
      <c r="AI5" s="105" t="s">
        <v>200</v>
      </c>
      <c r="AJ5" s="79"/>
      <c r="AK5" s="251"/>
      <c r="AL5" s="251"/>
      <c r="AM5" s="251"/>
      <c r="AN5" s="251"/>
    </row>
    <row r="6" spans="1:40" ht="18" customHeight="1">
      <c r="A6" s="82"/>
      <c r="B6" s="82"/>
      <c r="C6" s="82"/>
      <c r="D6" s="82"/>
      <c r="E6" s="82"/>
      <c r="F6" s="82"/>
      <c r="G6" s="82"/>
      <c r="H6" s="82"/>
      <c r="I6" s="82"/>
      <c r="J6" s="82"/>
      <c r="K6" s="82"/>
      <c r="L6" s="82"/>
      <c r="M6" s="82"/>
      <c r="N6" s="82"/>
      <c r="O6" s="82"/>
      <c r="P6" s="82"/>
      <c r="Q6" s="82"/>
      <c r="R6" s="82"/>
      <c r="S6" s="82"/>
      <c r="U6" s="82"/>
      <c r="V6" s="82"/>
      <c r="W6" s="82"/>
      <c r="Y6" s="85"/>
      <c r="Z6" s="85"/>
      <c r="AA6" s="85"/>
      <c r="AB6" s="62"/>
      <c r="AC6" s="85"/>
      <c r="AD6" s="85"/>
      <c r="AE6" s="85"/>
      <c r="AF6" s="85"/>
      <c r="AG6" s="86" t="s">
        <v>135</v>
      </c>
      <c r="AH6" s="252"/>
      <c r="AI6" s="252"/>
      <c r="AJ6" s="252"/>
      <c r="AK6" s="85" t="s">
        <v>131</v>
      </c>
      <c r="AL6" s="103"/>
      <c r="AM6" s="85" t="s">
        <v>132</v>
      </c>
      <c r="AN6" s="62"/>
    </row>
    <row r="7" spans="1:40" ht="9.9" customHeight="1">
      <c r="A7" s="62"/>
      <c r="B7" s="66"/>
      <c r="C7" s="66"/>
      <c r="D7" s="66"/>
      <c r="E7" s="66"/>
      <c r="F7" s="66"/>
      <c r="G7" s="66"/>
      <c r="H7" s="66"/>
      <c r="I7" s="66"/>
      <c r="J7" s="66"/>
      <c r="K7" s="66"/>
      <c r="L7" s="66"/>
      <c r="M7" s="66"/>
      <c r="N7" s="66"/>
      <c r="O7" s="66"/>
      <c r="P7" s="66"/>
      <c r="Q7" s="66"/>
      <c r="R7" s="66"/>
      <c r="S7" s="66"/>
      <c r="T7" s="66"/>
      <c r="U7" s="66"/>
      <c r="V7" s="66"/>
      <c r="W7" s="66"/>
      <c r="X7" s="63"/>
      <c r="Y7" s="63"/>
      <c r="Z7" s="63"/>
      <c r="AA7" s="63"/>
      <c r="AB7" s="63"/>
      <c r="AC7" s="63"/>
      <c r="AD7" s="63"/>
      <c r="AE7" s="63"/>
      <c r="AF7" s="63"/>
      <c r="AG7" s="63"/>
      <c r="AH7" s="63"/>
      <c r="AI7" s="63"/>
      <c r="AJ7" s="63"/>
      <c r="AK7" s="63"/>
      <c r="AL7" s="63"/>
      <c r="AM7" s="62"/>
      <c r="AN7" s="62"/>
    </row>
    <row r="8" spans="1:40" ht="15" customHeight="1">
      <c r="A8" s="244" t="s">
        <v>128</v>
      </c>
      <c r="B8" s="234" t="s">
        <v>136</v>
      </c>
      <c r="C8" s="246" t="s">
        <v>137</v>
      </c>
      <c r="D8" s="234" t="s">
        <v>138</v>
      </c>
      <c r="E8" s="242" t="s">
        <v>139</v>
      </c>
      <c r="F8" s="253" t="s">
        <v>171</v>
      </c>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4" t="s">
        <v>172</v>
      </c>
      <c r="AL8" s="249" t="s">
        <v>173</v>
      </c>
      <c r="AM8" s="250" t="s">
        <v>174</v>
      </c>
      <c r="AN8" s="250"/>
    </row>
    <row r="9" spans="1:40" ht="15" customHeight="1">
      <c r="A9" s="244"/>
      <c r="B9" s="234"/>
      <c r="C9" s="247"/>
      <c r="D9" s="234"/>
      <c r="E9" s="242"/>
      <c r="F9" s="234" t="s">
        <v>97</v>
      </c>
      <c r="G9" s="234"/>
      <c r="H9" s="234"/>
      <c r="I9" s="234"/>
      <c r="J9" s="234"/>
      <c r="K9" s="234"/>
      <c r="L9" s="234"/>
      <c r="M9" s="234" t="s">
        <v>98</v>
      </c>
      <c r="N9" s="234"/>
      <c r="O9" s="234"/>
      <c r="P9" s="234"/>
      <c r="Q9" s="234"/>
      <c r="R9" s="234"/>
      <c r="S9" s="234"/>
      <c r="T9" s="234" t="s">
        <v>99</v>
      </c>
      <c r="U9" s="234"/>
      <c r="V9" s="234"/>
      <c r="W9" s="234"/>
      <c r="X9" s="234"/>
      <c r="Y9" s="234"/>
      <c r="Z9" s="234"/>
      <c r="AA9" s="234" t="s">
        <v>100</v>
      </c>
      <c r="AB9" s="234"/>
      <c r="AC9" s="234"/>
      <c r="AD9" s="234"/>
      <c r="AE9" s="234"/>
      <c r="AF9" s="234"/>
      <c r="AG9" s="234"/>
      <c r="AH9" s="234" t="s">
        <v>103</v>
      </c>
      <c r="AI9" s="234"/>
      <c r="AJ9" s="234"/>
      <c r="AK9" s="254"/>
      <c r="AL9" s="249"/>
      <c r="AM9" s="250"/>
      <c r="AN9" s="250"/>
    </row>
    <row r="10" spans="1:40" ht="15" customHeight="1">
      <c r="A10" s="244"/>
      <c r="B10" s="234"/>
      <c r="C10" s="247"/>
      <c r="D10" s="234"/>
      <c r="E10" s="242"/>
      <c r="F10" s="64">
        <f>DATE($M$2,$S$2,1)</f>
        <v>45627</v>
      </c>
      <c r="G10" s="64">
        <f>DATE($M$2,$S$2,2)</f>
        <v>45628</v>
      </c>
      <c r="H10" s="64">
        <f>DATE($M$2,$S$2,3)</f>
        <v>45629</v>
      </c>
      <c r="I10" s="64">
        <f>DATE($M$2,$S$2,4)</f>
        <v>45630</v>
      </c>
      <c r="J10" s="64">
        <f>DATE($M$2,$S$2,5)</f>
        <v>45631</v>
      </c>
      <c r="K10" s="64">
        <f>DATE($M$2,$S$2,6)</f>
        <v>45632</v>
      </c>
      <c r="L10" s="64">
        <f>DATE($M$2,$S$2,7)</f>
        <v>45633</v>
      </c>
      <c r="M10" s="64">
        <f>DATE($M$2,$S$2,8)</f>
        <v>45634</v>
      </c>
      <c r="N10" s="64">
        <f>DATE($M$2,$S$2,9)</f>
        <v>45635</v>
      </c>
      <c r="O10" s="64">
        <f>DATE($M$2,$S$2,10)</f>
        <v>45636</v>
      </c>
      <c r="P10" s="64">
        <f>DATE($M$2,$S$2,11)</f>
        <v>45637</v>
      </c>
      <c r="Q10" s="64">
        <f>DATE($M$2,$S$2,12)</f>
        <v>45638</v>
      </c>
      <c r="R10" s="64">
        <f>DATE($M$2,$S$2,13)</f>
        <v>45639</v>
      </c>
      <c r="S10" s="64">
        <f>DATE($M$2,$S$2,14)</f>
        <v>45640</v>
      </c>
      <c r="T10" s="64">
        <f>DATE($M$2,$S$2,15)</f>
        <v>45641</v>
      </c>
      <c r="U10" s="64">
        <f>DATE($M$2,$S$2,16)</f>
        <v>45642</v>
      </c>
      <c r="V10" s="64">
        <f>DATE($M$2,$S$2,17)</f>
        <v>45643</v>
      </c>
      <c r="W10" s="64">
        <f>DATE($M$2,$S$2,18)</f>
        <v>45644</v>
      </c>
      <c r="X10" s="64">
        <f>DATE($M$2,$S$2,19)</f>
        <v>45645</v>
      </c>
      <c r="Y10" s="64">
        <f>DATE($M$2,$S$2,20)</f>
        <v>45646</v>
      </c>
      <c r="Z10" s="64">
        <f>DATE($M$2,$S$2,21)</f>
        <v>45647</v>
      </c>
      <c r="AA10" s="64">
        <f>DATE($M$2,$S$2,22)</f>
        <v>45648</v>
      </c>
      <c r="AB10" s="64">
        <f>DATE($M$2,$S$2,23)</f>
        <v>45649</v>
      </c>
      <c r="AC10" s="64">
        <f>DATE($M$2,$S$2,24)</f>
        <v>45650</v>
      </c>
      <c r="AD10" s="64">
        <f>DATE($M$2,$S$2,25)</f>
        <v>45651</v>
      </c>
      <c r="AE10" s="64">
        <f>DATE($M$2,$S$2,26)</f>
        <v>45652</v>
      </c>
      <c r="AF10" s="64">
        <f>DATE($M$2,$S$2,27)</f>
        <v>45653</v>
      </c>
      <c r="AG10" s="64">
        <f>DATE($M$2,$S$2,28)</f>
        <v>45654</v>
      </c>
      <c r="AH10" s="64">
        <f>IF(DAY(EOMONTH(F10,0))&lt;29,"",DATE($M$2,$S$2,29))</f>
        <v>45655</v>
      </c>
      <c r="AI10" s="64">
        <f>IF(DAY(EOMONTH(F10,0))&lt;30,"",DATE($M$2,$S$2,30))</f>
        <v>45656</v>
      </c>
      <c r="AJ10" s="64">
        <f>IF(DAY(EOMONTH(F10,0))&lt;31,"",DATE($M$2,$S$2,31))</f>
        <v>45657</v>
      </c>
      <c r="AK10" s="254"/>
      <c r="AL10" s="249"/>
      <c r="AM10" s="250"/>
      <c r="AN10" s="250"/>
    </row>
    <row r="11" spans="1:40" ht="15" customHeight="1">
      <c r="A11" s="244"/>
      <c r="B11" s="234"/>
      <c r="C11" s="248"/>
      <c r="D11" s="234"/>
      <c r="E11" s="242"/>
      <c r="F11" s="65">
        <f>DATE($M$2,$S$2,1)</f>
        <v>45627</v>
      </c>
      <c r="G11" s="65">
        <f>DATE($M$2,$S$2,2)</f>
        <v>45628</v>
      </c>
      <c r="H11" s="65">
        <f>DATE($M$2,$S$2,3)</f>
        <v>45629</v>
      </c>
      <c r="I11" s="65">
        <f>DATE($M$2,$S$2,4)</f>
        <v>45630</v>
      </c>
      <c r="J11" s="65">
        <f>DATE($M$2,$S$2,5)</f>
        <v>45631</v>
      </c>
      <c r="K11" s="65">
        <f>DATE($M$2,$S$2,6)</f>
        <v>45632</v>
      </c>
      <c r="L11" s="65">
        <f>DATE($M$2,$S$2,7)</f>
        <v>45633</v>
      </c>
      <c r="M11" s="65">
        <f>DATE($M$2,$S$2,8)</f>
        <v>45634</v>
      </c>
      <c r="N11" s="65">
        <f>DATE($M$2,$S$2,9)</f>
        <v>45635</v>
      </c>
      <c r="O11" s="65">
        <f>DATE($M$2,$S$2,10)</f>
        <v>45636</v>
      </c>
      <c r="P11" s="65">
        <f>DATE($M$2,$S$2,11)</f>
        <v>45637</v>
      </c>
      <c r="Q11" s="65">
        <f>DATE($M$2,$S$2,12)</f>
        <v>45638</v>
      </c>
      <c r="R11" s="65">
        <f>DATE($M$2,$S$2,13)</f>
        <v>45639</v>
      </c>
      <c r="S11" s="65">
        <f>DATE($M$2,$S$2,14)</f>
        <v>45640</v>
      </c>
      <c r="T11" s="65">
        <f>DATE($M$2,$S$2,15)</f>
        <v>45641</v>
      </c>
      <c r="U11" s="65">
        <f>DATE($M$2,$S$2,16)</f>
        <v>45642</v>
      </c>
      <c r="V11" s="65">
        <f>DATE($M$2,$S$2,17)</f>
        <v>45643</v>
      </c>
      <c r="W11" s="65">
        <f>DATE($M$2,$S$2,18)</f>
        <v>45644</v>
      </c>
      <c r="X11" s="65">
        <f>DATE($M$2,$S$2,19)</f>
        <v>45645</v>
      </c>
      <c r="Y11" s="65">
        <f>DATE($M$2,$S$2,20)</f>
        <v>45646</v>
      </c>
      <c r="Z11" s="65">
        <f>DATE($M$2,$S$2,21)</f>
        <v>45647</v>
      </c>
      <c r="AA11" s="65">
        <f>DATE($M$2,$S$2,22)</f>
        <v>45648</v>
      </c>
      <c r="AB11" s="65">
        <f>DATE($M$2,$S$2,23)</f>
        <v>45649</v>
      </c>
      <c r="AC11" s="65">
        <f>DATE($M$2,$S$2,24)</f>
        <v>45650</v>
      </c>
      <c r="AD11" s="65">
        <f>DATE($M$2,$S$2,25)</f>
        <v>45651</v>
      </c>
      <c r="AE11" s="65">
        <f>DATE($M$2,$S$2,26)</f>
        <v>45652</v>
      </c>
      <c r="AF11" s="65">
        <f>DATE($M$2,$S$2,27)</f>
        <v>45653</v>
      </c>
      <c r="AG11" s="65">
        <f>DATE($M$2,$S$2,28)</f>
        <v>45654</v>
      </c>
      <c r="AH11" s="65">
        <f>IF(DAY(EOMONTH(F11,0))&lt;29,"",DATE($M$2,$S$2,29))</f>
        <v>45655</v>
      </c>
      <c r="AI11" s="65">
        <f>IF(DAY(EOMONTH(F11,0))&lt;30,"",DATE($M$2,$S$2,30))</f>
        <v>45656</v>
      </c>
      <c r="AJ11" s="65">
        <f>IF(DAY(EOMONTH(F11,0))&lt;31,"",DATE($M$2,$S$2,31))</f>
        <v>45657</v>
      </c>
      <c r="AK11" s="254"/>
      <c r="AL11" s="249"/>
      <c r="AM11" s="250"/>
      <c r="AN11" s="250"/>
    </row>
    <row r="12" spans="1:40" ht="18" customHeight="1">
      <c r="A12" s="73">
        <v>1</v>
      </c>
      <c r="B12" s="98" t="s">
        <v>111</v>
      </c>
      <c r="C12" s="81" t="s">
        <v>164</v>
      </c>
      <c r="D12" s="99"/>
      <c r="E12" s="100"/>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9">
        <f>+SUM(F12:AJ12)</f>
        <v>0</v>
      </c>
      <c r="AL12" s="70">
        <f t="shared" ref="AL12:AL32" si="0">IF($AK$3="４週",AK12/4,AK12/(DAY(EOMONTH($F$10,0))/7))</f>
        <v>0</v>
      </c>
      <c r="AM12" s="239"/>
      <c r="AN12" s="239"/>
    </row>
    <row r="13" spans="1:40" ht="18" customHeight="1">
      <c r="A13" s="73">
        <v>2</v>
      </c>
      <c r="B13" s="98" t="s">
        <v>112</v>
      </c>
      <c r="C13" s="81"/>
      <c r="D13" s="99"/>
      <c r="E13" s="100"/>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9">
        <f t="shared" ref="AK13:AK32" si="1">+SUM(F13:AJ13)</f>
        <v>0</v>
      </c>
      <c r="AL13" s="70">
        <f t="shared" si="0"/>
        <v>0</v>
      </c>
      <c r="AM13" s="239"/>
      <c r="AN13" s="239"/>
    </row>
    <row r="14" spans="1:40" ht="18" customHeight="1">
      <c r="A14" s="73">
        <v>3</v>
      </c>
      <c r="B14" s="98" t="s">
        <v>113</v>
      </c>
      <c r="C14" s="81"/>
      <c r="D14" s="99"/>
      <c r="E14" s="100"/>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9">
        <f t="shared" si="1"/>
        <v>0</v>
      </c>
      <c r="AL14" s="70">
        <f t="shared" si="0"/>
        <v>0</v>
      </c>
      <c r="AM14" s="239"/>
      <c r="AN14" s="239"/>
    </row>
    <row r="15" spans="1:40" ht="18" customHeight="1">
      <c r="A15" s="73">
        <v>4</v>
      </c>
      <c r="B15" s="98"/>
      <c r="C15" s="81"/>
      <c r="D15" s="99"/>
      <c r="E15" s="100"/>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9">
        <f t="shared" si="1"/>
        <v>0</v>
      </c>
      <c r="AL15" s="70">
        <f t="shared" si="0"/>
        <v>0</v>
      </c>
      <c r="AM15" s="239"/>
      <c r="AN15" s="239"/>
    </row>
    <row r="16" spans="1:40" ht="18" customHeight="1">
      <c r="A16" s="73">
        <v>5</v>
      </c>
      <c r="B16" s="98"/>
      <c r="C16" s="81"/>
      <c r="D16" s="99"/>
      <c r="E16" s="100"/>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9">
        <f t="shared" si="1"/>
        <v>0</v>
      </c>
      <c r="AL16" s="70">
        <f t="shared" si="0"/>
        <v>0</v>
      </c>
      <c r="AM16" s="239"/>
      <c r="AN16" s="239"/>
    </row>
    <row r="17" spans="1:40" ht="18" customHeight="1">
      <c r="A17" s="73">
        <v>6</v>
      </c>
      <c r="B17" s="98"/>
      <c r="C17" s="81"/>
      <c r="D17" s="99"/>
      <c r="E17" s="100"/>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9">
        <f t="shared" si="1"/>
        <v>0</v>
      </c>
      <c r="AL17" s="70">
        <f t="shared" si="0"/>
        <v>0</v>
      </c>
      <c r="AM17" s="239"/>
      <c r="AN17" s="239"/>
    </row>
    <row r="18" spans="1:40" ht="18" customHeight="1">
      <c r="A18" s="73">
        <v>7</v>
      </c>
      <c r="B18" s="98"/>
      <c r="C18" s="81"/>
      <c r="D18" s="99"/>
      <c r="E18" s="100"/>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9">
        <f t="shared" si="1"/>
        <v>0</v>
      </c>
      <c r="AL18" s="70">
        <f t="shared" si="0"/>
        <v>0</v>
      </c>
      <c r="AM18" s="239"/>
      <c r="AN18" s="239"/>
    </row>
    <row r="19" spans="1:40" ht="18" customHeight="1">
      <c r="A19" s="73">
        <v>8</v>
      </c>
      <c r="B19" s="98"/>
      <c r="C19" s="81"/>
      <c r="D19" s="99"/>
      <c r="E19" s="100"/>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9">
        <f t="shared" si="1"/>
        <v>0</v>
      </c>
      <c r="AL19" s="70">
        <f t="shared" si="0"/>
        <v>0</v>
      </c>
      <c r="AM19" s="239"/>
      <c r="AN19" s="239"/>
    </row>
    <row r="20" spans="1:40" ht="18" customHeight="1">
      <c r="A20" s="73">
        <v>9</v>
      </c>
      <c r="B20" s="98"/>
      <c r="C20" s="81"/>
      <c r="D20" s="99"/>
      <c r="E20" s="100"/>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9">
        <f t="shared" si="1"/>
        <v>0</v>
      </c>
      <c r="AL20" s="70">
        <f t="shared" si="0"/>
        <v>0</v>
      </c>
      <c r="AM20" s="239"/>
      <c r="AN20" s="239"/>
    </row>
    <row r="21" spans="1:40" ht="18" customHeight="1">
      <c r="A21" s="73">
        <v>10</v>
      </c>
      <c r="B21" s="98"/>
      <c r="C21" s="81"/>
      <c r="D21" s="99"/>
      <c r="E21" s="100"/>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9">
        <f t="shared" si="1"/>
        <v>0</v>
      </c>
      <c r="AL21" s="70">
        <f t="shared" si="0"/>
        <v>0</v>
      </c>
      <c r="AM21" s="239"/>
      <c r="AN21" s="239"/>
    </row>
    <row r="22" spans="1:40" ht="18" customHeight="1">
      <c r="A22" s="73">
        <v>11</v>
      </c>
      <c r="B22" s="98"/>
      <c r="C22" s="81"/>
      <c r="D22" s="99"/>
      <c r="E22" s="100"/>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9">
        <f t="shared" si="1"/>
        <v>0</v>
      </c>
      <c r="AL22" s="70">
        <f t="shared" si="0"/>
        <v>0</v>
      </c>
      <c r="AM22" s="239"/>
      <c r="AN22" s="239"/>
    </row>
    <row r="23" spans="1:40" ht="18" customHeight="1">
      <c r="A23" s="73">
        <v>12</v>
      </c>
      <c r="B23" s="98"/>
      <c r="C23" s="81"/>
      <c r="D23" s="99"/>
      <c r="E23" s="100"/>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9">
        <f t="shared" si="1"/>
        <v>0</v>
      </c>
      <c r="AL23" s="70">
        <f t="shared" si="0"/>
        <v>0</v>
      </c>
      <c r="AM23" s="239"/>
      <c r="AN23" s="239"/>
    </row>
    <row r="24" spans="1:40" ht="18" customHeight="1">
      <c r="A24" s="73">
        <v>13</v>
      </c>
      <c r="B24" s="98"/>
      <c r="C24" s="81"/>
      <c r="D24" s="99"/>
      <c r="E24" s="100"/>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9">
        <f t="shared" si="1"/>
        <v>0</v>
      </c>
      <c r="AL24" s="70">
        <f t="shared" si="0"/>
        <v>0</v>
      </c>
      <c r="AM24" s="239"/>
      <c r="AN24" s="239"/>
    </row>
    <row r="25" spans="1:40" ht="18" customHeight="1">
      <c r="A25" s="73">
        <v>14</v>
      </c>
      <c r="B25" s="98"/>
      <c r="C25" s="81"/>
      <c r="D25" s="99"/>
      <c r="E25" s="100"/>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9">
        <f t="shared" si="1"/>
        <v>0</v>
      </c>
      <c r="AL25" s="70">
        <f t="shared" si="0"/>
        <v>0</v>
      </c>
      <c r="AM25" s="239"/>
      <c r="AN25" s="239"/>
    </row>
    <row r="26" spans="1:40" ht="18" customHeight="1">
      <c r="A26" s="73">
        <v>15</v>
      </c>
      <c r="B26" s="98"/>
      <c r="C26" s="81"/>
      <c r="D26" s="99"/>
      <c r="E26" s="100"/>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9">
        <f t="shared" si="1"/>
        <v>0</v>
      </c>
      <c r="AL26" s="70">
        <f t="shared" si="0"/>
        <v>0</v>
      </c>
      <c r="AM26" s="239"/>
      <c r="AN26" s="239"/>
    </row>
    <row r="27" spans="1:40" ht="18" customHeight="1">
      <c r="A27" s="73">
        <v>16</v>
      </c>
      <c r="B27" s="98"/>
      <c r="C27" s="81"/>
      <c r="D27" s="99"/>
      <c r="E27" s="100"/>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9">
        <f t="shared" si="1"/>
        <v>0</v>
      </c>
      <c r="AL27" s="70">
        <f t="shared" si="0"/>
        <v>0</v>
      </c>
      <c r="AM27" s="239"/>
      <c r="AN27" s="239"/>
    </row>
    <row r="28" spans="1:40" ht="18" customHeight="1">
      <c r="A28" s="73">
        <v>17</v>
      </c>
      <c r="B28" s="98"/>
      <c r="C28" s="81"/>
      <c r="D28" s="99"/>
      <c r="E28" s="100"/>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9">
        <f t="shared" si="1"/>
        <v>0</v>
      </c>
      <c r="AL28" s="70">
        <f t="shared" si="0"/>
        <v>0</v>
      </c>
      <c r="AM28" s="239"/>
      <c r="AN28" s="239"/>
    </row>
    <row r="29" spans="1:40" ht="18" customHeight="1">
      <c r="A29" s="73">
        <v>18</v>
      </c>
      <c r="B29" s="98"/>
      <c r="C29" s="81"/>
      <c r="D29" s="99"/>
      <c r="E29" s="100"/>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9">
        <f t="shared" si="1"/>
        <v>0</v>
      </c>
      <c r="AL29" s="70">
        <f t="shared" si="0"/>
        <v>0</v>
      </c>
      <c r="AM29" s="239"/>
      <c r="AN29" s="239"/>
    </row>
    <row r="30" spans="1:40" ht="18" customHeight="1">
      <c r="A30" s="73">
        <v>19</v>
      </c>
      <c r="B30" s="98"/>
      <c r="C30" s="81"/>
      <c r="D30" s="99"/>
      <c r="E30" s="100"/>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9">
        <f t="shared" si="1"/>
        <v>0</v>
      </c>
      <c r="AL30" s="70">
        <f t="shared" si="0"/>
        <v>0</v>
      </c>
      <c r="AM30" s="239"/>
      <c r="AN30" s="239"/>
    </row>
    <row r="31" spans="1:40" ht="18" customHeight="1">
      <c r="A31" s="73">
        <v>20</v>
      </c>
      <c r="B31" s="98"/>
      <c r="C31" s="81"/>
      <c r="D31" s="99"/>
      <c r="E31" s="100"/>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9">
        <f t="shared" si="1"/>
        <v>0</v>
      </c>
      <c r="AL31" s="70">
        <f t="shared" si="0"/>
        <v>0</v>
      </c>
      <c r="AM31" s="239"/>
      <c r="AN31" s="239"/>
    </row>
    <row r="32" spans="1:40" ht="18" customHeight="1">
      <c r="A32" s="242" t="s">
        <v>94</v>
      </c>
      <c r="B32" s="243"/>
      <c r="C32" s="243"/>
      <c r="D32" s="243"/>
      <c r="E32" s="243"/>
      <c r="F32" s="71">
        <f>+SUM(F12:F31)</f>
        <v>0</v>
      </c>
      <c r="G32" s="71">
        <f t="shared" ref="G32:AJ32" si="2">+SUM(G12:G31)</f>
        <v>0</v>
      </c>
      <c r="H32" s="71">
        <f t="shared" si="2"/>
        <v>0</v>
      </c>
      <c r="I32" s="71">
        <f t="shared" si="2"/>
        <v>0</v>
      </c>
      <c r="J32" s="71">
        <f t="shared" si="2"/>
        <v>0</v>
      </c>
      <c r="K32" s="71">
        <f t="shared" si="2"/>
        <v>0</v>
      </c>
      <c r="L32" s="71">
        <f t="shared" si="2"/>
        <v>0</v>
      </c>
      <c r="M32" s="71">
        <f t="shared" si="2"/>
        <v>0</v>
      </c>
      <c r="N32" s="71">
        <f t="shared" si="2"/>
        <v>0</v>
      </c>
      <c r="O32" s="71">
        <f t="shared" si="2"/>
        <v>0</v>
      </c>
      <c r="P32" s="71">
        <f t="shared" si="2"/>
        <v>0</v>
      </c>
      <c r="Q32" s="71">
        <f t="shared" si="2"/>
        <v>0</v>
      </c>
      <c r="R32" s="71">
        <f t="shared" si="2"/>
        <v>0</v>
      </c>
      <c r="S32" s="71">
        <f t="shared" si="2"/>
        <v>0</v>
      </c>
      <c r="T32" s="71">
        <f t="shared" si="2"/>
        <v>0</v>
      </c>
      <c r="U32" s="71">
        <f t="shared" si="2"/>
        <v>0</v>
      </c>
      <c r="V32" s="71">
        <f t="shared" si="2"/>
        <v>0</v>
      </c>
      <c r="W32" s="71">
        <f t="shared" si="2"/>
        <v>0</v>
      </c>
      <c r="X32" s="71">
        <f t="shared" si="2"/>
        <v>0</v>
      </c>
      <c r="Y32" s="71">
        <f t="shared" si="2"/>
        <v>0</v>
      </c>
      <c r="Z32" s="71">
        <f t="shared" si="2"/>
        <v>0</v>
      </c>
      <c r="AA32" s="71">
        <f t="shared" si="2"/>
        <v>0</v>
      </c>
      <c r="AB32" s="71">
        <f t="shared" si="2"/>
        <v>0</v>
      </c>
      <c r="AC32" s="71">
        <f t="shared" si="2"/>
        <v>0</v>
      </c>
      <c r="AD32" s="71">
        <f t="shared" si="2"/>
        <v>0</v>
      </c>
      <c r="AE32" s="71">
        <f t="shared" si="2"/>
        <v>0</v>
      </c>
      <c r="AF32" s="71">
        <f t="shared" si="2"/>
        <v>0</v>
      </c>
      <c r="AG32" s="71">
        <f t="shared" si="2"/>
        <v>0</v>
      </c>
      <c r="AH32" s="71">
        <f t="shared" si="2"/>
        <v>0</v>
      </c>
      <c r="AI32" s="71">
        <f t="shared" si="2"/>
        <v>0</v>
      </c>
      <c r="AJ32" s="71">
        <f t="shared" si="2"/>
        <v>0</v>
      </c>
      <c r="AK32" s="69">
        <f t="shared" si="1"/>
        <v>0</v>
      </c>
      <c r="AL32" s="70">
        <f t="shared" si="0"/>
        <v>0</v>
      </c>
      <c r="AM32" s="244"/>
      <c r="AN32" s="244"/>
    </row>
    <row r="33" spans="1:40" ht="18" customHeight="1">
      <c r="A33" s="243" t="s">
        <v>95</v>
      </c>
      <c r="B33" s="243"/>
      <c r="C33" s="243"/>
      <c r="D33" s="243"/>
      <c r="E33" s="245"/>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71"/>
      <c r="AL33" s="72"/>
      <c r="AM33" s="244"/>
      <c r="AN33" s="244"/>
    </row>
    <row r="34" spans="1:40" ht="15" customHeight="1">
      <c r="A34" s="66"/>
      <c r="B34" s="66"/>
      <c r="C34" s="66"/>
      <c r="D34" s="66"/>
      <c r="E34" s="66"/>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6"/>
      <c r="AL34" s="66"/>
      <c r="AM34" s="62"/>
    </row>
    <row r="35" spans="1:40" ht="15" customHeight="1">
      <c r="A35" s="66"/>
      <c r="B35" s="66"/>
      <c r="C35" s="66"/>
      <c r="D35" s="66"/>
      <c r="E35" s="66"/>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6"/>
      <c r="AL35" s="66"/>
      <c r="AM35" s="62"/>
    </row>
    <row r="36" spans="1:40" ht="15" customHeight="1">
      <c r="A36" s="66"/>
      <c r="B36" s="66"/>
      <c r="C36" s="66"/>
      <c r="D36" s="66"/>
      <c r="E36" s="66"/>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6"/>
      <c r="AL36" s="66"/>
      <c r="AM36" s="62"/>
    </row>
    <row r="37" spans="1:40" ht="5.0999999999999996" customHeight="1">
      <c r="A37" s="83"/>
      <c r="B37" s="83"/>
      <c r="C37" s="83"/>
      <c r="D37" s="83"/>
      <c r="E37" s="83"/>
      <c r="F37" s="83"/>
      <c r="G37" s="83"/>
      <c r="H37" s="83"/>
      <c r="I37" s="83"/>
      <c r="J37" s="60"/>
      <c r="K37" s="60"/>
      <c r="L37" s="60"/>
      <c r="M37" s="101"/>
      <c r="N37" s="60"/>
      <c r="O37" s="60"/>
      <c r="P37" s="60"/>
      <c r="Q37"/>
      <c r="W37" s="66"/>
      <c r="X37" s="60"/>
      <c r="Y37" s="60"/>
      <c r="Z37" s="60"/>
      <c r="AA37" s="60"/>
      <c r="AB37" s="60"/>
      <c r="AC37" s="60"/>
      <c r="AD37" s="60"/>
      <c r="AE37" s="60"/>
      <c r="AF37" s="60"/>
      <c r="AG37" s="60"/>
      <c r="AH37" s="60"/>
      <c r="AI37" s="60"/>
      <c r="AJ37" s="101"/>
      <c r="AK37" s="60"/>
      <c r="AL37" s="66"/>
      <c r="AM37" s="66"/>
      <c r="AN37" s="62"/>
    </row>
    <row r="38" spans="1:40" ht="21" customHeight="1">
      <c r="A38" s="67" t="s">
        <v>180</v>
      </c>
      <c r="B38" s="59"/>
      <c r="C38" s="63"/>
      <c r="D38" s="63"/>
      <c r="E38" s="63"/>
      <c r="F38" s="63"/>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3"/>
      <c r="AM38" s="63"/>
      <c r="AN38" s="62"/>
    </row>
    <row r="39" spans="1:40" ht="24.9" customHeight="1">
      <c r="A39" s="62"/>
      <c r="B39" s="66"/>
      <c r="C39" s="231" t="str">
        <f>IF(VLOOKUP($AK$1,選択肢!$A$1:$J$8,C44,FALSE)=0,"-",VLOOKUP($AK$1,選択肢!$A$1:$J$8,C44,FALSE))</f>
        <v>管理者</v>
      </c>
      <c r="D39" s="232"/>
      <c r="E39" s="240" t="str">
        <f>IF(VLOOKUP($AK$1,選択肢!$A$1:$J$8,E44,FALSE)=0,"-",VLOOKUP($AK$1,選択肢!$A$1:$J$8,E44,FALSE))</f>
        <v>児童発達支援管理責任者</v>
      </c>
      <c r="F39" s="240"/>
      <c r="G39" s="240"/>
      <c r="H39" s="240"/>
      <c r="I39" s="231" t="str">
        <f>IF(VLOOKUP($AK$1,選択肢!$A$1:$J$8,I44,FALSE)=0,"-",VLOOKUP($AK$1,選択肢!$A$1:$J$8,I44,FALSE))</f>
        <v>児童指導員</v>
      </c>
      <c r="J39" s="232"/>
      <c r="K39" s="232"/>
      <c r="L39" s="232"/>
      <c r="M39" s="232"/>
      <c r="N39" s="233"/>
      <c r="O39" s="231" t="str">
        <f>IF(VLOOKUP($AK$1,選択肢!$A$1:$J$8,O44,FALSE)=0,"-",VLOOKUP($AK$1,選択肢!$A$1:$J$8,O44,FALSE))</f>
        <v>保育士</v>
      </c>
      <c r="P39" s="232"/>
      <c r="Q39" s="232"/>
      <c r="R39" s="232"/>
      <c r="S39" s="232"/>
      <c r="T39" s="233"/>
      <c r="U39" s="231" t="str">
        <f>IF(VLOOKUP($AK$1,選択肢!$A$1:$J$8,U44,FALSE)=0,"-",VLOOKUP($AK$1,選択肢!$A$1:$J$8,U44,FALSE))</f>
        <v>機能訓練担当職員</v>
      </c>
      <c r="V39" s="232"/>
      <c r="W39" s="232"/>
      <c r="X39" s="232"/>
      <c r="Y39" s="232"/>
      <c r="Z39" s="233"/>
      <c r="AA39" s="231" t="str">
        <f>IF(VLOOKUP($AK$1,選択肢!$A$1:$J$8,AA44,FALSE)=0,"-",VLOOKUP($AK$1,選択肢!$A$1:$J$8,AA44,FALSE))</f>
        <v>看護職員</v>
      </c>
      <c r="AB39" s="232"/>
      <c r="AC39" s="232"/>
      <c r="AD39" s="232"/>
      <c r="AE39" s="232"/>
      <c r="AF39" s="233"/>
      <c r="AG39" s="240" t="str">
        <f>IF(VLOOKUP($AK$1,選択肢!$A$1:$J$8,AG44,FALSE)=0,"-",VLOOKUP($AK$1,選択肢!$A$1:$J$8,AG44,FALSE))</f>
        <v>その他職員</v>
      </c>
      <c r="AH39" s="240"/>
      <c r="AI39" s="240"/>
      <c r="AJ39" s="240"/>
      <c r="AK39" s="240"/>
      <c r="AL39" s="240" t="str">
        <f>IF(VLOOKUP($AK$1,選択肢!$A$1:$J$8,AL44,FALSE)=0,"-",VLOOKUP($AK$1,選択肢!$A$1:$J$8,AL44,FALSE))</f>
        <v>-</v>
      </c>
      <c r="AM39" s="240"/>
      <c r="AN39" s="62"/>
    </row>
    <row r="40" spans="1:40" ht="18" customHeight="1">
      <c r="A40" s="62"/>
      <c r="B40" s="66"/>
      <c r="C40" s="97" t="s">
        <v>56</v>
      </c>
      <c r="D40" s="97" t="s">
        <v>57</v>
      </c>
      <c r="E40" s="96" t="s">
        <v>56</v>
      </c>
      <c r="F40" s="241" t="s">
        <v>57</v>
      </c>
      <c r="G40" s="241"/>
      <c r="H40" s="241"/>
      <c r="I40" s="236" t="s">
        <v>56</v>
      </c>
      <c r="J40" s="237"/>
      <c r="K40" s="238"/>
      <c r="L40" s="236" t="s">
        <v>57</v>
      </c>
      <c r="M40" s="237"/>
      <c r="N40" s="238"/>
      <c r="O40" s="236" t="s">
        <v>56</v>
      </c>
      <c r="P40" s="237"/>
      <c r="Q40" s="238"/>
      <c r="R40" s="236" t="s">
        <v>57</v>
      </c>
      <c r="S40" s="237"/>
      <c r="T40" s="238"/>
      <c r="U40" s="236" t="s">
        <v>56</v>
      </c>
      <c r="V40" s="237"/>
      <c r="W40" s="238"/>
      <c r="X40" s="236" t="s">
        <v>57</v>
      </c>
      <c r="Y40" s="237"/>
      <c r="Z40" s="238"/>
      <c r="AA40" s="236" t="s">
        <v>56</v>
      </c>
      <c r="AB40" s="237"/>
      <c r="AC40" s="238"/>
      <c r="AD40" s="236" t="s">
        <v>57</v>
      </c>
      <c r="AE40" s="237"/>
      <c r="AF40" s="238"/>
      <c r="AG40" s="236" t="s">
        <v>56</v>
      </c>
      <c r="AH40" s="237"/>
      <c r="AI40" s="238"/>
      <c r="AJ40" s="236" t="s">
        <v>57</v>
      </c>
      <c r="AK40" s="238"/>
      <c r="AL40" s="96" t="s">
        <v>19</v>
      </c>
      <c r="AM40" s="96" t="s">
        <v>18</v>
      </c>
      <c r="AN40" s="62"/>
    </row>
    <row r="41" spans="1:40" ht="18" customHeight="1">
      <c r="A41" s="62"/>
      <c r="B41" s="74" t="s">
        <v>101</v>
      </c>
      <c r="C41" s="96">
        <f>COUNTIFS($B$12:$B$31,C$39,$C$12:$C$31,"A",$E$12:$E$31,"*")</f>
        <v>0</v>
      </c>
      <c r="D41" s="96">
        <f>COUNTIFS($B$12:$B$31,C$39,$C$12:$C$31,"B",$E$12:$E$31,"*")</f>
        <v>0</v>
      </c>
      <c r="E41" s="96">
        <f>COUNTIFS($B$12:$B$31,E$39,$C$12:$C$31,"A",$E$12:$E$31,"*")</f>
        <v>0</v>
      </c>
      <c r="F41" s="236">
        <f>COUNTIFS($B$12:$B$31,E$39,$C$12:$C$31,"B",$E$12:$E$31,"*")</f>
        <v>0</v>
      </c>
      <c r="G41" s="237"/>
      <c r="H41" s="238"/>
      <c r="I41" s="236">
        <f>COUNTIFS($B$12:$B$31,I$39,$C$12:$C$31,"A",$E$12:$E$31,"*")</f>
        <v>0</v>
      </c>
      <c r="J41" s="237"/>
      <c r="K41" s="238"/>
      <c r="L41" s="236">
        <f>COUNTIFS($B$12:$B$31,I$39,$C$12:$C$31,"B",$E$12:$E$31,"*")</f>
        <v>0</v>
      </c>
      <c r="M41" s="237"/>
      <c r="N41" s="238"/>
      <c r="O41" s="236">
        <f>COUNTIFS($B$12:$B$31,O$39,$C$12:$C$31,"A",$E$12:$E$31,"*")</f>
        <v>0</v>
      </c>
      <c r="P41" s="237"/>
      <c r="Q41" s="238"/>
      <c r="R41" s="236">
        <f>COUNTIFS($B$12:$B$31,O$39,$C$12:$C$31,"B",$E$12:$E$31,"*")</f>
        <v>0</v>
      </c>
      <c r="S41" s="237"/>
      <c r="T41" s="238"/>
      <c r="U41" s="236">
        <f>COUNTIFS($B$12:$B$31,U$39,$C$12:$C$31,"A",$E$12:$E$31,"*")</f>
        <v>0</v>
      </c>
      <c r="V41" s="237"/>
      <c r="W41" s="238"/>
      <c r="X41" s="236">
        <f>COUNTIFS($B$12:$B$31,U$39,$C$12:$C$31,"B",$E$12:$E$31,"*")</f>
        <v>0</v>
      </c>
      <c r="Y41" s="237"/>
      <c r="Z41" s="238"/>
      <c r="AA41" s="236">
        <f>COUNTIFS($B$12:$B$31,AA$39,$C$12:$C$31,"A",$E$12:$E$31,"*")</f>
        <v>0</v>
      </c>
      <c r="AB41" s="237"/>
      <c r="AC41" s="238"/>
      <c r="AD41" s="236">
        <f>COUNTIFS($B$12:$B$31,AA$39,$C$12:$C$31,"B",$E$12:$E$31,"*")</f>
        <v>0</v>
      </c>
      <c r="AE41" s="237"/>
      <c r="AF41" s="238"/>
      <c r="AG41" s="236">
        <f>COUNTIFS($B$12:$B$31,AG$39,$C$12:$C$31,"A",$E$12:$E$31,"*")</f>
        <v>0</v>
      </c>
      <c r="AH41" s="237"/>
      <c r="AI41" s="238"/>
      <c r="AJ41" s="236">
        <f>COUNTIFS($B$12:$B$31,AG$39,$C$12:$C$31,"B",$E$12:$E$31,"*")</f>
        <v>0</v>
      </c>
      <c r="AK41" s="238"/>
      <c r="AL41" s="96">
        <f>COUNTIFS($B$12:$B$31,AL$39,$C$12:$C$31,"A",$E$12:$E$31,"*")</f>
        <v>0</v>
      </c>
      <c r="AM41" s="96">
        <f>COUNTIFS($B$12:$B$31,AL$39,$C$12:$C$31,"B",$E$12:$E$31,"*")</f>
        <v>0</v>
      </c>
      <c r="AN41" s="62"/>
    </row>
    <row r="42" spans="1:40" ht="18" customHeight="1">
      <c r="A42" s="62"/>
      <c r="B42" s="80" t="s">
        <v>102</v>
      </c>
      <c r="C42" s="96">
        <f>COUNTIFS($B$12:$B$31,C$39,$C$12:$C$31,"C",$E$12:$E$31,"*")</f>
        <v>0</v>
      </c>
      <c r="D42" s="96">
        <f>COUNTIFS($B$12:$B$31,C$39,$C$12:$C$31,"D",$E$12:$E$31,"*")</f>
        <v>0</v>
      </c>
      <c r="E42" s="96">
        <f>COUNTIFS($B$12:$B$31,E$39,$C$12:$C$31,"C",$E$12:$E$31,"*")</f>
        <v>0</v>
      </c>
      <c r="F42" s="236">
        <f>COUNTIFS($B$12:$B$31,E$39,$C$12:$C$31,"D",$E$12:$E$31,"*")</f>
        <v>0</v>
      </c>
      <c r="G42" s="237"/>
      <c r="H42" s="238"/>
      <c r="I42" s="236">
        <f>COUNTIFS($B$12:$B$31,I$39,$C$12:$C$31,"C",$E$12:$E$31,"*")</f>
        <v>0</v>
      </c>
      <c r="J42" s="237"/>
      <c r="K42" s="238"/>
      <c r="L42" s="236">
        <f>COUNTIFS($B$12:$B$31,I$39,$C$12:$C$31,"D",$E$12:$E$31,"*")</f>
        <v>0</v>
      </c>
      <c r="M42" s="237"/>
      <c r="N42" s="238"/>
      <c r="O42" s="236">
        <f>COUNTIFS($B$12:$B$31,O$39,$C$12:$C$31,"C",$E$12:$E$31,"*")</f>
        <v>0</v>
      </c>
      <c r="P42" s="237"/>
      <c r="Q42" s="238"/>
      <c r="R42" s="236">
        <f>COUNTIFS($B$12:$B$31,O$39,$C$12:$C$31,"D",$E$12:$E$31,"*")</f>
        <v>0</v>
      </c>
      <c r="S42" s="237"/>
      <c r="T42" s="238"/>
      <c r="U42" s="236">
        <f>COUNTIFS($B$12:$B$31,U$39,$C$12:$C$31,"C",$E$12:$E$31,"*")</f>
        <v>0</v>
      </c>
      <c r="V42" s="237"/>
      <c r="W42" s="238"/>
      <c r="X42" s="236">
        <f>COUNTIFS($B$12:$B$31,U$39,$C$12:$C$31,"D",$E$12:$E$31,"*")</f>
        <v>0</v>
      </c>
      <c r="Y42" s="237"/>
      <c r="Z42" s="238"/>
      <c r="AA42" s="236">
        <f>COUNTIFS($B$12:$B$31,AA$39,$C$12:$C$31,"C",$E$12:$E$31,"*")</f>
        <v>0</v>
      </c>
      <c r="AB42" s="237"/>
      <c r="AC42" s="238"/>
      <c r="AD42" s="236">
        <f>COUNTIFS($B$12:$B$31,AA$39,$C$12:$C$31,"D",$E$12:$E$31,"*")</f>
        <v>0</v>
      </c>
      <c r="AE42" s="237"/>
      <c r="AF42" s="238"/>
      <c r="AG42" s="236">
        <f>COUNTIFS($B$12:$B$31,AG$39,$C$12:$C$31,"C",$E$12:$E$31,"*")</f>
        <v>0</v>
      </c>
      <c r="AH42" s="237"/>
      <c r="AI42" s="238"/>
      <c r="AJ42" s="236">
        <f>COUNTIFS($B$12:$B$31,AG$39,$C$12:$C$31,"D",$E$12:$E$31,"*")</f>
        <v>0</v>
      </c>
      <c r="AK42" s="238"/>
      <c r="AL42" s="96">
        <f>COUNTIFS($B$12:$B$31,AL$39,$C$12:$C$31,"C",$E$12:$E$31,"*")</f>
        <v>0</v>
      </c>
      <c r="AM42" s="96">
        <f>COUNTIFS($B$12:$B$31,AL$39,$C$12:$C$31,"D",$E$12:$E$31,"*")</f>
        <v>0</v>
      </c>
      <c r="AN42" s="62"/>
    </row>
    <row r="43" spans="1:40" ht="24.9" customHeight="1">
      <c r="A43" s="62"/>
      <c r="B43" s="80" t="s">
        <v>175</v>
      </c>
      <c r="C43" s="231" t="str">
        <f>IF($AK$3="４週",SUMIFS($AK$12:$AK$31,$B$12:$B$31,C39)/4/$AH$6,IF($AK$3="歴月",SUMIFS($AK$12:$AK$31,$B$12:$B$31,C39)/$AL$6,"記載する期間を選択してください"))</f>
        <v>記載する期間を選択してください</v>
      </c>
      <c r="D43" s="233"/>
      <c r="E43" s="231" t="str">
        <f>IF($AK$3="４週",SUMIFS($AK$12:$AK$31,$B$12:$B$31,E39)/4/$AH$6,IF($AK$3="歴月",SUMIFS($AK$12:$AK$31,$B$12:$B$31,E39)/$AL$6,"記載する期間を選択してください"))</f>
        <v>記載する期間を選択してください</v>
      </c>
      <c r="F43" s="232"/>
      <c r="G43" s="232"/>
      <c r="H43" s="233"/>
      <c r="I43" s="231" t="str">
        <f>IF($AK$3="４週",SUMIFS($AK$12:$AK$31,$B$12:$B$31,I39)/4/$AH$6,IF($AK$3="歴月",SUMIFS($AK$12:$AK$31,$B$12:$B$31,I39)/$AL$6,"記載する期間を選択してください"))</f>
        <v>記載する期間を選択してください</v>
      </c>
      <c r="J43" s="232"/>
      <c r="K43" s="232"/>
      <c r="L43" s="232"/>
      <c r="M43" s="232"/>
      <c r="N43" s="233"/>
      <c r="O43" s="231" t="str">
        <f>IF($AK$3="４週",SUMIFS($AK$12:$AK$31,$B$12:$B$31,O39)/4/$AH$6,IF($AK$3="歴月",SUMIFS($AK$12:$AK$31,$B$12:$B$31,O39)/$AL$6,"記載する期間を選択してください"))</f>
        <v>記載する期間を選択してください</v>
      </c>
      <c r="P43" s="232"/>
      <c r="Q43" s="232"/>
      <c r="R43" s="232"/>
      <c r="S43" s="232"/>
      <c r="T43" s="233"/>
      <c r="U43" s="231" t="str">
        <f>IF($AK$3="４週",SUMIFS($AK$12:$AK$31,$B$12:$B$31,U39)/4/$AH$6,IF($AK$3="歴月",SUMIFS($AK$12:$AK$31,$B$12:$B$31,U39)/$AL$6,"記載する期間を選択してください"))</f>
        <v>記載する期間を選択してください</v>
      </c>
      <c r="V43" s="232"/>
      <c r="W43" s="232"/>
      <c r="X43" s="232"/>
      <c r="Y43" s="232"/>
      <c r="Z43" s="233"/>
      <c r="AA43" s="231" t="str">
        <f>IF($AK$3="４週",SUMIFS($AK$12:$AK$31,$B$12:$B$31,AA39)/4/$AH$6,IF($AK$3="歴月",SUMIFS($AK$12:$AK$31,$B$12:$B$31,AA39)/$AL$6,"記載する期間を選択してください"))</f>
        <v>記載する期間を選択してください</v>
      </c>
      <c r="AB43" s="232"/>
      <c r="AC43" s="232"/>
      <c r="AD43" s="232"/>
      <c r="AE43" s="232"/>
      <c r="AF43" s="233"/>
      <c r="AG43" s="231" t="str">
        <f>IF($AK$3="４週",SUMIFS($AK$12:$AK$31,$B$12:$B$31,AG39)/4/$AH$6,IF($AK$3="歴月",SUMIFS($AK$12:$AK$31,$B$12:$B$31,AG39)/$AL$6,"記載する期間を選択してください"))</f>
        <v>記載する期間を選択してください</v>
      </c>
      <c r="AH43" s="232"/>
      <c r="AI43" s="232"/>
      <c r="AJ43" s="232"/>
      <c r="AK43" s="233"/>
      <c r="AL43" s="231" t="str">
        <f>IF($AK$3="４週",SUMIFS($AK$12:$AK$31,$B$12:$B$31,AL39)/4/$AH$6,IF($AK$3="歴月",SUMIFS($AK$12:$AK$31,$B$12:$B$31,AL39)/$AL$6,"記載する期間を選択してください"))</f>
        <v>記載する期間を選択してください</v>
      </c>
      <c r="AM43" s="233"/>
      <c r="AN43" s="62"/>
    </row>
    <row r="44" spans="1:40" ht="5.0999999999999996" customHeight="1">
      <c r="A44" s="62"/>
      <c r="B44" s="59"/>
      <c r="C44" s="76">
        <v>2</v>
      </c>
      <c r="D44" s="76"/>
      <c r="E44" s="76">
        <v>3</v>
      </c>
      <c r="F44" s="76"/>
      <c r="G44" s="76"/>
      <c r="H44" s="76"/>
      <c r="I44" s="76">
        <v>4</v>
      </c>
      <c r="J44" s="76"/>
      <c r="K44" s="76"/>
      <c r="L44" s="76"/>
      <c r="M44" s="76"/>
      <c r="N44" s="76"/>
      <c r="O44" s="76">
        <v>5</v>
      </c>
      <c r="P44" s="76"/>
      <c r="Q44" s="76"/>
      <c r="R44" s="76"/>
      <c r="S44" s="76"/>
      <c r="T44" s="76"/>
      <c r="U44" s="76">
        <v>6</v>
      </c>
      <c r="V44" s="76"/>
      <c r="W44" s="76"/>
      <c r="X44" s="76"/>
      <c r="Y44" s="76"/>
      <c r="Z44" s="76"/>
      <c r="AA44" s="76">
        <v>7</v>
      </c>
      <c r="AB44" s="76"/>
      <c r="AC44" s="76"/>
      <c r="AD44" s="76"/>
      <c r="AE44" s="76"/>
      <c r="AF44" s="76"/>
      <c r="AG44" s="76">
        <v>8</v>
      </c>
      <c r="AH44" s="76"/>
      <c r="AI44" s="76"/>
      <c r="AJ44" s="76"/>
      <c r="AK44" s="76"/>
      <c r="AL44" s="76">
        <v>9</v>
      </c>
      <c r="AM44" s="95"/>
      <c r="AN44" s="62"/>
    </row>
    <row r="45" spans="1:40" ht="15" customHeight="1">
      <c r="A45" s="60" t="s">
        <v>140</v>
      </c>
      <c r="B45" s="87"/>
      <c r="C45" s="88"/>
      <c r="D45" s="88"/>
      <c r="E45" s="88"/>
      <c r="F45" s="89"/>
      <c r="G45" s="88"/>
      <c r="H45" s="76"/>
      <c r="I45" s="76"/>
      <c r="J45" s="76"/>
      <c r="K45" s="76"/>
      <c r="L45" s="76"/>
      <c r="M45" s="76"/>
      <c r="N45" s="76"/>
      <c r="O45" s="76"/>
      <c r="P45" s="76"/>
      <c r="Q45" s="76"/>
      <c r="R45" s="76">
        <v>6</v>
      </c>
      <c r="S45" s="76"/>
      <c r="T45" s="76"/>
      <c r="U45" s="76"/>
      <c r="V45" s="76"/>
      <c r="W45" s="76"/>
      <c r="X45" s="76">
        <v>7</v>
      </c>
      <c r="Y45" s="76"/>
      <c r="Z45" s="76"/>
      <c r="AA45" s="76"/>
      <c r="AB45" s="76"/>
      <c r="AC45" s="76"/>
      <c r="AD45" s="76">
        <v>8</v>
      </c>
      <c r="AE45" s="76"/>
      <c r="AF45" s="76"/>
      <c r="AG45" s="77"/>
      <c r="AH45" s="77"/>
      <c r="AI45" s="77"/>
      <c r="AJ45" s="77">
        <v>9</v>
      </c>
      <c r="AK45" s="75"/>
      <c r="AL45" s="75"/>
      <c r="AM45" s="62"/>
    </row>
    <row r="46" spans="1:40" s="60" customFormat="1" ht="15" customHeight="1">
      <c r="A46" s="60" t="s">
        <v>141</v>
      </c>
      <c r="B46" s="83"/>
      <c r="C46" s="83"/>
      <c r="D46" s="83"/>
      <c r="E46" s="83"/>
      <c r="F46" s="83"/>
      <c r="G46" s="83"/>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row>
    <row r="47" spans="1:40" s="60" customFormat="1" ht="15" customHeight="1">
      <c r="A47" s="60" t="s">
        <v>181</v>
      </c>
      <c r="B47" s="83"/>
      <c r="C47" s="83"/>
      <c r="D47" s="83"/>
      <c r="E47" s="83"/>
      <c r="F47" s="83"/>
      <c r="G47" s="83"/>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row>
    <row r="48" spans="1:40" s="60" customFormat="1" ht="15" customHeight="1">
      <c r="A48" s="83" t="s">
        <v>201</v>
      </c>
      <c r="C48" s="83"/>
      <c r="D48" s="83"/>
      <c r="E48" s="83"/>
      <c r="F48" s="83"/>
      <c r="G48" s="83"/>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row>
    <row r="49" spans="1:39" s="60" customFormat="1" ht="15" customHeight="1">
      <c r="A49" s="60" t="s">
        <v>142</v>
      </c>
      <c r="B49" s="83"/>
      <c r="C49" s="83"/>
      <c r="D49" s="83"/>
      <c r="E49" s="83"/>
      <c r="F49" s="83"/>
      <c r="G49" s="83"/>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row>
    <row r="50" spans="1:39" s="60" customFormat="1" ht="15" customHeight="1">
      <c r="A50" s="60" t="s">
        <v>143</v>
      </c>
      <c r="B50" s="83"/>
      <c r="C50" s="83"/>
      <c r="D50" s="83"/>
      <c r="E50" s="83"/>
      <c r="F50" s="83"/>
      <c r="G50" s="83"/>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row>
    <row r="51" spans="1:39" ht="15" customHeight="1">
      <c r="A51" s="60" t="s">
        <v>144</v>
      </c>
      <c r="B51" s="90"/>
      <c r="C51" s="60"/>
      <c r="D51" s="60"/>
      <c r="E51" s="60"/>
      <c r="F51" s="60"/>
      <c r="G51" s="60"/>
    </row>
    <row r="52" spans="1:39" ht="15" customHeight="1">
      <c r="A52" s="60" t="s">
        <v>145</v>
      </c>
      <c r="B52" s="90"/>
      <c r="C52" s="60"/>
      <c r="D52" s="60"/>
      <c r="E52" s="60"/>
      <c r="F52" s="60"/>
      <c r="G52" s="60"/>
    </row>
    <row r="53" spans="1:39" ht="15" customHeight="1">
      <c r="A53" s="60"/>
      <c r="B53" s="74" t="s">
        <v>146</v>
      </c>
      <c r="C53" s="234" t="s">
        <v>147</v>
      </c>
      <c r="D53" s="234"/>
      <c r="E53" s="234"/>
      <c r="F53" s="60"/>
      <c r="G53" s="60"/>
    </row>
    <row r="54" spans="1:39" ht="15" customHeight="1">
      <c r="A54" s="60"/>
      <c r="B54" s="93" t="s">
        <v>164</v>
      </c>
      <c r="C54" s="235" t="s">
        <v>148</v>
      </c>
      <c r="D54" s="235"/>
      <c r="E54" s="235"/>
      <c r="F54" s="60"/>
      <c r="G54" s="60"/>
    </row>
    <row r="55" spans="1:39" ht="15" customHeight="1">
      <c r="A55" s="60"/>
      <c r="B55" s="93" t="s">
        <v>165</v>
      </c>
      <c r="C55" s="235" t="s">
        <v>149</v>
      </c>
      <c r="D55" s="235"/>
      <c r="E55" s="235"/>
      <c r="F55" s="60"/>
      <c r="G55" s="60"/>
    </row>
    <row r="56" spans="1:39" ht="15" customHeight="1">
      <c r="A56" s="60"/>
      <c r="B56" s="93" t="s">
        <v>166</v>
      </c>
      <c r="C56" s="235" t="s">
        <v>150</v>
      </c>
      <c r="D56" s="235"/>
      <c r="E56" s="235"/>
      <c r="F56" s="60"/>
      <c r="G56" s="60"/>
    </row>
    <row r="57" spans="1:39" ht="15" customHeight="1">
      <c r="A57" s="60"/>
      <c r="B57" s="93" t="s">
        <v>167</v>
      </c>
      <c r="C57" s="228" t="s">
        <v>151</v>
      </c>
      <c r="D57" s="229"/>
      <c r="E57" s="230"/>
      <c r="F57" s="60"/>
      <c r="G57" s="60"/>
    </row>
    <row r="58" spans="1:39" ht="15" customHeight="1">
      <c r="A58" s="60"/>
      <c r="B58" s="60" t="s">
        <v>152</v>
      </c>
      <c r="C58" s="60"/>
      <c r="D58" s="60"/>
      <c r="E58" s="60"/>
      <c r="F58" s="60"/>
      <c r="G58" s="60"/>
    </row>
    <row r="59" spans="1:39" ht="15" customHeight="1">
      <c r="A59" s="60"/>
      <c r="B59" s="60" t="s">
        <v>169</v>
      </c>
      <c r="C59" s="60"/>
      <c r="D59" s="60"/>
      <c r="E59" s="60"/>
      <c r="F59" s="60"/>
      <c r="G59" s="60"/>
    </row>
    <row r="60" spans="1:39" ht="15" customHeight="1">
      <c r="A60" s="60"/>
      <c r="B60" s="60" t="s">
        <v>153</v>
      </c>
      <c r="C60" s="60"/>
      <c r="D60" s="60"/>
      <c r="E60" s="60"/>
      <c r="F60" s="60"/>
      <c r="G60" s="60"/>
    </row>
    <row r="61" spans="1:39" ht="15" customHeight="1">
      <c r="A61" s="60" t="s">
        <v>154</v>
      </c>
      <c r="B61" s="90"/>
      <c r="C61" s="60"/>
      <c r="D61" s="60"/>
      <c r="E61" s="60"/>
      <c r="F61" s="60"/>
      <c r="G61" s="60"/>
    </row>
    <row r="62" spans="1:39" ht="15" customHeight="1">
      <c r="A62" s="60" t="s">
        <v>203</v>
      </c>
      <c r="B62" s="90"/>
      <c r="C62" s="60"/>
      <c r="D62" s="60"/>
      <c r="E62" s="60"/>
      <c r="F62" s="60"/>
      <c r="G62" s="60"/>
    </row>
    <row r="63" spans="1:39" ht="15" customHeight="1">
      <c r="A63" s="60" t="s">
        <v>220</v>
      </c>
      <c r="B63" s="90"/>
      <c r="C63" s="60"/>
      <c r="D63" s="60"/>
      <c r="E63" s="60"/>
      <c r="F63" s="60"/>
      <c r="G63" s="60"/>
    </row>
    <row r="64" spans="1:39" ht="15" customHeight="1">
      <c r="A64" s="60"/>
      <c r="B64" s="74" t="s">
        <v>146</v>
      </c>
      <c r="C64" s="242" t="s">
        <v>147</v>
      </c>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5"/>
    </row>
    <row r="65" spans="1:33" ht="14.4">
      <c r="A65" s="60"/>
      <c r="B65" s="93" t="s">
        <v>164</v>
      </c>
      <c r="C65" s="262" t="s">
        <v>204</v>
      </c>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1"/>
    </row>
    <row r="66" spans="1:33" ht="14.4">
      <c r="A66" s="60"/>
      <c r="B66" s="93" t="s">
        <v>165</v>
      </c>
      <c r="C66" s="262" t="s">
        <v>205</v>
      </c>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c r="AB66" s="260"/>
      <c r="AC66" s="260"/>
      <c r="AD66" s="260"/>
      <c r="AE66" s="260"/>
      <c r="AF66" s="260"/>
      <c r="AG66" s="261"/>
    </row>
    <row r="67" spans="1:33" ht="14.4">
      <c r="A67" s="60"/>
      <c r="B67" s="93" t="s">
        <v>166</v>
      </c>
      <c r="C67" s="262" t="s">
        <v>206</v>
      </c>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c r="AB67" s="260"/>
      <c r="AC67" s="260"/>
      <c r="AD67" s="260"/>
      <c r="AE67" s="260"/>
      <c r="AF67" s="260"/>
      <c r="AG67" s="261"/>
    </row>
    <row r="68" spans="1:33" ht="24" customHeight="1">
      <c r="A68" s="60"/>
      <c r="B68" s="93" t="s">
        <v>167</v>
      </c>
      <c r="C68" s="259" t="s">
        <v>211</v>
      </c>
      <c r="D68" s="260"/>
      <c r="E68" s="260"/>
      <c r="F68" s="260"/>
      <c r="G68" s="260"/>
      <c r="H68" s="260"/>
      <c r="I68" s="260"/>
      <c r="J68" s="260"/>
      <c r="K68" s="260"/>
      <c r="L68" s="260"/>
      <c r="M68" s="260"/>
      <c r="N68" s="260"/>
      <c r="O68" s="260"/>
      <c r="P68" s="260"/>
      <c r="Q68" s="260"/>
      <c r="R68" s="260"/>
      <c r="S68" s="260"/>
      <c r="T68" s="260"/>
      <c r="U68" s="260"/>
      <c r="V68" s="260"/>
      <c r="W68" s="260"/>
      <c r="X68" s="260"/>
      <c r="Y68" s="260"/>
      <c r="Z68" s="260"/>
      <c r="AA68" s="260"/>
      <c r="AB68" s="260"/>
      <c r="AC68" s="260"/>
      <c r="AD68" s="260"/>
      <c r="AE68" s="260"/>
      <c r="AF68" s="260"/>
      <c r="AG68" s="261"/>
    </row>
    <row r="69" spans="1:33" ht="24" customHeight="1">
      <c r="A69" s="60"/>
      <c r="B69" s="93" t="s">
        <v>207</v>
      </c>
      <c r="C69" s="259" t="s">
        <v>214</v>
      </c>
      <c r="D69" s="260"/>
      <c r="E69" s="260"/>
      <c r="F69" s="260"/>
      <c r="G69" s="260"/>
      <c r="H69" s="260"/>
      <c r="I69" s="260"/>
      <c r="J69" s="260"/>
      <c r="K69" s="260"/>
      <c r="L69" s="260"/>
      <c r="M69" s="260"/>
      <c r="N69" s="260"/>
      <c r="O69" s="260"/>
      <c r="P69" s="260"/>
      <c r="Q69" s="260"/>
      <c r="R69" s="260"/>
      <c r="S69" s="260"/>
      <c r="T69" s="260"/>
      <c r="U69" s="260"/>
      <c r="V69" s="260"/>
      <c r="W69" s="260"/>
      <c r="X69" s="260"/>
      <c r="Y69" s="260"/>
      <c r="Z69" s="260"/>
      <c r="AA69" s="260"/>
      <c r="AB69" s="260"/>
      <c r="AC69" s="260"/>
      <c r="AD69" s="260"/>
      <c r="AE69" s="260"/>
      <c r="AF69" s="260"/>
      <c r="AG69" s="261"/>
    </row>
    <row r="70" spans="1:33" ht="22.8" customHeight="1">
      <c r="A70" s="60"/>
      <c r="B70" s="93" t="s">
        <v>208</v>
      </c>
      <c r="C70" s="259" t="s">
        <v>215</v>
      </c>
      <c r="D70" s="260"/>
      <c r="E70" s="260"/>
      <c r="F70" s="260"/>
      <c r="G70" s="260"/>
      <c r="H70" s="260"/>
      <c r="I70" s="260"/>
      <c r="J70" s="260"/>
      <c r="K70" s="260"/>
      <c r="L70" s="260"/>
      <c r="M70" s="260"/>
      <c r="N70" s="260"/>
      <c r="O70" s="260"/>
      <c r="P70" s="260"/>
      <c r="Q70" s="260"/>
      <c r="R70" s="260"/>
      <c r="S70" s="260"/>
      <c r="T70" s="260"/>
      <c r="U70" s="260"/>
      <c r="V70" s="260"/>
      <c r="W70" s="260"/>
      <c r="X70" s="260"/>
      <c r="Y70" s="260"/>
      <c r="Z70" s="260"/>
      <c r="AA70" s="260"/>
      <c r="AB70" s="260"/>
      <c r="AC70" s="260"/>
      <c r="AD70" s="260"/>
      <c r="AE70" s="260"/>
      <c r="AF70" s="260"/>
      <c r="AG70" s="261"/>
    </row>
    <row r="71" spans="1:33" ht="21.6" customHeight="1">
      <c r="A71" s="60"/>
      <c r="B71" s="93" t="s">
        <v>209</v>
      </c>
      <c r="C71" s="259" t="s">
        <v>216</v>
      </c>
      <c r="D71" s="260"/>
      <c r="E71" s="260"/>
      <c r="F71" s="260"/>
      <c r="G71" s="260"/>
      <c r="H71" s="260"/>
      <c r="I71" s="260"/>
      <c r="J71" s="260"/>
      <c r="K71" s="260"/>
      <c r="L71" s="260"/>
      <c r="M71" s="260"/>
      <c r="N71" s="260"/>
      <c r="O71" s="260"/>
      <c r="P71" s="260"/>
      <c r="Q71" s="260"/>
      <c r="R71" s="260"/>
      <c r="S71" s="260"/>
      <c r="T71" s="260"/>
      <c r="U71" s="260"/>
      <c r="V71" s="260"/>
      <c r="W71" s="260"/>
      <c r="X71" s="260"/>
      <c r="Y71" s="260"/>
      <c r="Z71" s="260"/>
      <c r="AA71" s="260"/>
      <c r="AB71" s="260"/>
      <c r="AC71" s="260"/>
      <c r="AD71" s="260"/>
      <c r="AE71" s="260"/>
      <c r="AF71" s="260"/>
      <c r="AG71" s="261"/>
    </row>
    <row r="72" spans="1:33" ht="39.6" customHeight="1">
      <c r="A72" s="60"/>
      <c r="B72" s="93" t="s">
        <v>210</v>
      </c>
      <c r="C72" s="259" t="s">
        <v>218</v>
      </c>
      <c r="D72" s="260"/>
      <c r="E72" s="260"/>
      <c r="F72" s="260"/>
      <c r="G72" s="260"/>
      <c r="H72" s="260"/>
      <c r="I72" s="260"/>
      <c r="J72" s="260"/>
      <c r="K72" s="260"/>
      <c r="L72" s="260"/>
      <c r="M72" s="260"/>
      <c r="N72" s="260"/>
      <c r="O72" s="260"/>
      <c r="P72" s="260"/>
      <c r="Q72" s="260"/>
      <c r="R72" s="260"/>
      <c r="S72" s="260"/>
      <c r="T72" s="260"/>
      <c r="U72" s="260"/>
      <c r="V72" s="260"/>
      <c r="W72" s="260"/>
      <c r="X72" s="260"/>
      <c r="Y72" s="260"/>
      <c r="Z72" s="260"/>
      <c r="AA72" s="260"/>
      <c r="AB72" s="260"/>
      <c r="AC72" s="260"/>
      <c r="AD72" s="260"/>
      <c r="AE72" s="260"/>
      <c r="AF72" s="260"/>
      <c r="AG72" s="261"/>
    </row>
    <row r="73" spans="1:33" ht="27" customHeight="1">
      <c r="A73" s="60"/>
      <c r="B73" s="93" t="s">
        <v>212</v>
      </c>
      <c r="C73" s="259" t="s">
        <v>219</v>
      </c>
      <c r="D73" s="260"/>
      <c r="E73" s="260"/>
      <c r="F73" s="260"/>
      <c r="G73" s="260"/>
      <c r="H73" s="260"/>
      <c r="I73" s="260"/>
      <c r="J73" s="260"/>
      <c r="K73" s="260"/>
      <c r="L73" s="260"/>
      <c r="M73" s="260"/>
      <c r="N73" s="260"/>
      <c r="O73" s="260"/>
      <c r="P73" s="260"/>
      <c r="Q73" s="260"/>
      <c r="R73" s="260"/>
      <c r="S73" s="260"/>
      <c r="T73" s="260"/>
      <c r="U73" s="260"/>
      <c r="V73" s="260"/>
      <c r="W73" s="260"/>
      <c r="X73" s="260"/>
      <c r="Y73" s="260"/>
      <c r="Z73" s="260"/>
      <c r="AA73" s="260"/>
      <c r="AB73" s="260"/>
      <c r="AC73" s="260"/>
      <c r="AD73" s="260"/>
      <c r="AE73" s="260"/>
      <c r="AF73" s="260"/>
      <c r="AG73" s="261"/>
    </row>
    <row r="74" spans="1:33" ht="14.4">
      <c r="A74" s="60"/>
      <c r="B74" s="93" t="s">
        <v>213</v>
      </c>
      <c r="C74" s="259" t="s">
        <v>217</v>
      </c>
      <c r="D74" s="260"/>
      <c r="E74" s="260"/>
      <c r="F74" s="260"/>
      <c r="G74" s="260"/>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c r="AG74" s="261"/>
    </row>
    <row r="75" spans="1:33" ht="15" customHeight="1">
      <c r="A75" s="108" t="s">
        <v>221</v>
      </c>
      <c r="B75" s="107"/>
      <c r="C75" s="60"/>
      <c r="D75" s="60"/>
      <c r="E75" s="60"/>
      <c r="F75" s="60"/>
      <c r="G75" s="60"/>
    </row>
    <row r="76" spans="1:33" ht="15" customHeight="1">
      <c r="A76" s="108"/>
      <c r="B76" s="107"/>
      <c r="C76" s="60"/>
      <c r="D76" s="60"/>
      <c r="E76" s="60"/>
      <c r="F76" s="60"/>
      <c r="G76" s="60"/>
    </row>
    <row r="77" spans="1:33" ht="15" customHeight="1">
      <c r="A77" s="60" t="s">
        <v>156</v>
      </c>
      <c r="B77" s="90"/>
      <c r="C77" s="60"/>
      <c r="D77" s="60"/>
      <c r="E77" s="60"/>
      <c r="F77" s="60"/>
      <c r="G77" s="60"/>
    </row>
    <row r="78" spans="1:33" ht="15" customHeight="1">
      <c r="A78" s="60" t="s">
        <v>199</v>
      </c>
      <c r="B78" s="90"/>
      <c r="C78" s="60"/>
      <c r="D78" s="60"/>
      <c r="E78" s="60"/>
      <c r="F78" s="60"/>
      <c r="G78" s="60"/>
    </row>
    <row r="79" spans="1:33" ht="15" customHeight="1">
      <c r="A79" s="60" t="s">
        <v>157</v>
      </c>
      <c r="B79" s="90"/>
      <c r="C79" s="60"/>
      <c r="D79" s="60"/>
      <c r="E79" s="60"/>
      <c r="F79" s="60"/>
      <c r="G79" s="60"/>
    </row>
    <row r="80" spans="1:33" ht="15" customHeight="1">
      <c r="A80" s="60" t="s">
        <v>158</v>
      </c>
      <c r="B80" s="90"/>
      <c r="C80" s="60"/>
      <c r="D80" s="60"/>
      <c r="E80" s="60"/>
      <c r="F80" s="60"/>
      <c r="G80" s="60"/>
    </row>
    <row r="81" spans="1:7" ht="15" customHeight="1">
      <c r="A81" s="60" t="s">
        <v>159</v>
      </c>
      <c r="B81" s="90"/>
      <c r="C81" s="60"/>
      <c r="D81" s="60"/>
      <c r="E81" s="60"/>
      <c r="F81" s="60"/>
      <c r="G81" s="60"/>
    </row>
    <row r="82" spans="1:7" ht="15" customHeight="1">
      <c r="A82" s="60" t="s">
        <v>160</v>
      </c>
      <c r="B82" s="90"/>
      <c r="C82" s="60"/>
      <c r="D82" s="60"/>
      <c r="E82" s="60"/>
      <c r="F82" s="60"/>
      <c r="G82" s="60"/>
    </row>
    <row r="83" spans="1:7" ht="15" customHeight="1">
      <c r="A83" s="60" t="s">
        <v>161</v>
      </c>
      <c r="B83" s="90"/>
      <c r="C83" s="60"/>
      <c r="D83" s="60"/>
      <c r="E83" s="60"/>
      <c r="F83" s="60"/>
      <c r="G83" s="60"/>
    </row>
    <row r="84" spans="1:7" ht="15" customHeight="1">
      <c r="A84" s="60" t="s">
        <v>162</v>
      </c>
      <c r="B84" s="90"/>
      <c r="C84" s="60"/>
      <c r="D84" s="60"/>
      <c r="E84" s="60"/>
      <c r="F84" s="60"/>
      <c r="G84" s="60"/>
    </row>
    <row r="85" spans="1:7" ht="15" customHeight="1">
      <c r="A85" s="60" t="s">
        <v>163</v>
      </c>
      <c r="B85" s="90"/>
      <c r="C85" s="60"/>
      <c r="D85" s="60"/>
      <c r="E85" s="60"/>
      <c r="F85" s="60"/>
      <c r="G85" s="60"/>
    </row>
    <row r="86" spans="1:7" ht="15" customHeight="1">
      <c r="A86" s="60" t="s">
        <v>168</v>
      </c>
      <c r="B86" s="90"/>
      <c r="C86" s="60"/>
      <c r="D86" s="60"/>
      <c r="E86" s="60"/>
      <c r="F86" s="60"/>
      <c r="G86" s="60"/>
    </row>
  </sheetData>
  <mergeCells count="112">
    <mergeCell ref="C69:AG69"/>
    <mergeCell ref="C70:AG70"/>
    <mergeCell ref="C71:AG71"/>
    <mergeCell ref="C72:AG72"/>
    <mergeCell ref="C73:AG73"/>
    <mergeCell ref="C74:AG74"/>
    <mergeCell ref="C64:AG64"/>
    <mergeCell ref="C65:AG65"/>
    <mergeCell ref="C66:AG66"/>
    <mergeCell ref="C67:AG67"/>
    <mergeCell ref="C68:AG68"/>
    <mergeCell ref="AK3:AN3"/>
    <mergeCell ref="AK4:AN4"/>
    <mergeCell ref="AH6:AJ6"/>
    <mergeCell ref="F8:AJ8"/>
    <mergeCell ref="AK8:AK11"/>
    <mergeCell ref="AM12:AN12"/>
    <mergeCell ref="AM13:AN13"/>
    <mergeCell ref="AK1:AN1"/>
    <mergeCell ref="M2:P2"/>
    <mergeCell ref="Q2:R2"/>
    <mergeCell ref="S2:T2"/>
    <mergeCell ref="U2:V2"/>
    <mergeCell ref="AK2:AN2"/>
    <mergeCell ref="F9:L9"/>
    <mergeCell ref="M9:S9"/>
    <mergeCell ref="T9:Z9"/>
    <mergeCell ref="AA9:AG9"/>
    <mergeCell ref="AH9:AJ9"/>
    <mergeCell ref="AK5:AN5"/>
    <mergeCell ref="A8:A11"/>
    <mergeCell ref="B8:B11"/>
    <mergeCell ref="C8:C11"/>
    <mergeCell ref="D8:D11"/>
    <mergeCell ref="E8:E11"/>
    <mergeCell ref="AM14:AN14"/>
    <mergeCell ref="AM15:AN15"/>
    <mergeCell ref="AM16:AN16"/>
    <mergeCell ref="AM17:AN17"/>
    <mergeCell ref="AL8:AL11"/>
    <mergeCell ref="AM8:AN11"/>
    <mergeCell ref="AM18:AN18"/>
    <mergeCell ref="AM19:AN19"/>
    <mergeCell ref="AM20:AN20"/>
    <mergeCell ref="AM21:AN21"/>
    <mergeCell ref="AM22:AN22"/>
    <mergeCell ref="AM23:AN23"/>
    <mergeCell ref="AM24:AN24"/>
    <mergeCell ref="AM25:AN25"/>
    <mergeCell ref="AM26:AN26"/>
    <mergeCell ref="F41:H41"/>
    <mergeCell ref="I41:K41"/>
    <mergeCell ref="AL39:AM39"/>
    <mergeCell ref="AJ41:AK41"/>
    <mergeCell ref="AJ40:AK40"/>
    <mergeCell ref="AD41:AF41"/>
    <mergeCell ref="AG39:AK39"/>
    <mergeCell ref="L41:N41"/>
    <mergeCell ref="O41:Q41"/>
    <mergeCell ref="R41:T41"/>
    <mergeCell ref="U41:W41"/>
    <mergeCell ref="X41:Z41"/>
    <mergeCell ref="AA41:AC41"/>
    <mergeCell ref="AG41:AI41"/>
    <mergeCell ref="AM27:AN27"/>
    <mergeCell ref="AM28:AN28"/>
    <mergeCell ref="AM29:AN29"/>
    <mergeCell ref="AM30:AN30"/>
    <mergeCell ref="AM31:AN31"/>
    <mergeCell ref="AA40:AC40"/>
    <mergeCell ref="AD40:AF40"/>
    <mergeCell ref="AG40:AI40"/>
    <mergeCell ref="C39:D39"/>
    <mergeCell ref="E39:H39"/>
    <mergeCell ref="I39:N39"/>
    <mergeCell ref="O39:T39"/>
    <mergeCell ref="U39:Z39"/>
    <mergeCell ref="AA39:AF39"/>
    <mergeCell ref="F40:H40"/>
    <mergeCell ref="I40:K40"/>
    <mergeCell ref="L40:N40"/>
    <mergeCell ref="O40:Q40"/>
    <mergeCell ref="R40:T40"/>
    <mergeCell ref="U40:W40"/>
    <mergeCell ref="X40:Z40"/>
    <mergeCell ref="A32:E32"/>
    <mergeCell ref="AM32:AN33"/>
    <mergeCell ref="A33:E33"/>
    <mergeCell ref="C57:E57"/>
    <mergeCell ref="AA43:AF43"/>
    <mergeCell ref="AG43:AK43"/>
    <mergeCell ref="AL43:AM43"/>
    <mergeCell ref="C53:E53"/>
    <mergeCell ref="C54:E54"/>
    <mergeCell ref="C55:E55"/>
    <mergeCell ref="C56:E56"/>
    <mergeCell ref="AA42:AC42"/>
    <mergeCell ref="AD42:AF42"/>
    <mergeCell ref="AG42:AI42"/>
    <mergeCell ref="AJ42:AK42"/>
    <mergeCell ref="C43:D43"/>
    <mergeCell ref="E43:H43"/>
    <mergeCell ref="I43:N43"/>
    <mergeCell ref="O43:T43"/>
    <mergeCell ref="U43:Z43"/>
    <mergeCell ref="F42:H42"/>
    <mergeCell ref="I42:K42"/>
    <mergeCell ref="L42:N42"/>
    <mergeCell ref="O42:Q42"/>
    <mergeCell ref="R42:T42"/>
    <mergeCell ref="U42:W42"/>
    <mergeCell ref="X42:Z42"/>
  </mergeCells>
  <phoneticPr fontId="3"/>
  <dataValidations count="5">
    <dataValidation type="list" allowBlank="1" showInputMessage="1" showErrorMessage="1" sqref="B12:B31" xr:uid="{00000000-0002-0000-1700-000000000000}">
      <formula1>INDIRECT($AK$1)</formula1>
    </dataValidation>
    <dataValidation type="list" allowBlank="1" showInputMessage="1" showErrorMessage="1" sqref="AK3:AN3" xr:uid="{00000000-0002-0000-1700-000001000000}">
      <formula1>"４週,歴月"</formula1>
    </dataValidation>
    <dataValidation type="list" allowBlank="1" showInputMessage="1" showErrorMessage="1" sqref="AK4:AN4" xr:uid="{00000000-0002-0000-1700-000002000000}">
      <formula1>"予定,実績"</formula1>
    </dataValidation>
    <dataValidation operator="greaterThanOrEqual" allowBlank="1" showInputMessage="1" showErrorMessage="1" sqref="I37 L37" xr:uid="{00000000-0002-0000-1700-000004000000}"/>
    <dataValidation type="list" allowBlank="1" showInputMessage="1" showErrorMessage="1" sqref="C12:C31" xr:uid="{00000000-0002-0000-1700-00000500000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63" fitToWidth="0" fitToHeight="0" orientation="landscape" r:id="rId1"/>
  <headerFooter alignWithMargins="0">
    <oddHeader>&amp;L&amp;"ＭＳ ゴシック,標準"&amp;10（別紙３）</oddHeader>
  </headerFooter>
  <rowBreaks count="1" manualBreakCount="1">
    <brk id="35"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N84"/>
  <sheetViews>
    <sheetView showGridLines="0" view="pageBreakPreview" topLeftCell="A57" zoomScaleNormal="100" zoomScaleSheetLayoutView="100" workbookViewId="0">
      <selection activeCell="A73" sqref="A73:XFD74"/>
    </sheetView>
  </sheetViews>
  <sheetFormatPr defaultColWidth="8.19921875" defaultRowHeight="21" customHeight="1"/>
  <cols>
    <col min="1" max="1" width="2.59765625" style="59" customWidth="1"/>
    <col min="2" max="2" width="18.29687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c r="A1" s="91" t="s">
        <v>96</v>
      </c>
      <c r="C1" s="78"/>
      <c r="D1" s="78"/>
      <c r="E1" s="78"/>
      <c r="F1" s="78"/>
      <c r="G1" s="78"/>
      <c r="H1" s="78"/>
      <c r="I1" s="78"/>
      <c r="J1" s="78"/>
      <c r="K1" s="78"/>
      <c r="L1" s="78"/>
      <c r="M1" s="78"/>
      <c r="N1" s="78"/>
      <c r="O1" s="78"/>
      <c r="P1" s="78"/>
      <c r="Q1" s="78"/>
      <c r="R1" s="78"/>
      <c r="S1" s="78"/>
      <c r="T1" s="78"/>
      <c r="U1" s="78"/>
      <c r="V1" s="78"/>
      <c r="W1" s="78"/>
      <c r="X1" s="67"/>
      <c r="Y1" s="67"/>
      <c r="Z1" s="62"/>
      <c r="AA1" s="62"/>
      <c r="AB1" s="62"/>
      <c r="AC1" s="62"/>
      <c r="AD1" s="84"/>
      <c r="AE1" s="84"/>
      <c r="AF1" s="84"/>
      <c r="AG1" s="84"/>
      <c r="AH1" s="84"/>
      <c r="AI1" s="79" t="s">
        <v>129</v>
      </c>
      <c r="AJ1" s="79"/>
      <c r="AK1" s="255" t="s">
        <v>186</v>
      </c>
      <c r="AL1" s="255"/>
      <c r="AM1" s="255"/>
      <c r="AN1" s="255"/>
    </row>
    <row r="2" spans="1:40" ht="18" customHeight="1">
      <c r="A2" s="62"/>
      <c r="B2" s="63"/>
      <c r="C2" s="63"/>
      <c r="D2" s="63"/>
      <c r="E2" s="63"/>
      <c r="F2" s="63"/>
      <c r="G2" s="63"/>
      <c r="H2" s="63"/>
      <c r="I2" s="63"/>
      <c r="J2" s="63"/>
      <c r="K2" s="63"/>
      <c r="L2" s="63"/>
      <c r="M2" s="256">
        <v>2025</v>
      </c>
      <c r="N2" s="256"/>
      <c r="O2" s="256"/>
      <c r="P2" s="256"/>
      <c r="Q2" s="257" t="s">
        <v>125</v>
      </c>
      <c r="R2" s="257"/>
      <c r="S2" s="256"/>
      <c r="T2" s="256"/>
      <c r="U2" s="257" t="s">
        <v>126</v>
      </c>
      <c r="V2" s="257"/>
      <c r="W2" s="63"/>
      <c r="X2" s="63"/>
      <c r="Y2" s="63"/>
      <c r="Z2" s="62"/>
      <c r="AA2" s="62"/>
      <c r="AC2" s="79"/>
      <c r="AD2" s="63"/>
      <c r="AE2" s="63"/>
      <c r="AF2" s="63"/>
      <c r="AG2" s="63"/>
      <c r="AH2" s="63"/>
      <c r="AI2" s="79" t="s">
        <v>130</v>
      </c>
      <c r="AJ2" s="79"/>
      <c r="AK2" s="258"/>
      <c r="AL2" s="258"/>
      <c r="AM2" s="258"/>
      <c r="AN2" s="258"/>
    </row>
    <row r="3" spans="1:40" ht="18" customHeight="1">
      <c r="A3" s="82"/>
      <c r="B3" s="82"/>
      <c r="C3" s="82"/>
      <c r="D3" s="82"/>
      <c r="E3" s="82"/>
      <c r="F3" s="82"/>
      <c r="G3" s="82"/>
      <c r="H3" s="82"/>
      <c r="I3" s="82"/>
      <c r="J3" s="82"/>
      <c r="K3" s="82"/>
      <c r="L3" s="82"/>
      <c r="M3" s="82"/>
      <c r="N3" s="82"/>
      <c r="O3" s="82"/>
      <c r="P3" s="82"/>
      <c r="Q3" s="82"/>
      <c r="R3" s="82"/>
      <c r="S3" s="82"/>
      <c r="T3" s="82"/>
      <c r="U3" s="82"/>
      <c r="V3" s="82"/>
      <c r="W3" s="82"/>
      <c r="Y3" s="85"/>
      <c r="Z3" s="85"/>
      <c r="AA3" s="85"/>
      <c r="AB3" s="62"/>
      <c r="AC3" s="85"/>
      <c r="AD3" s="85"/>
      <c r="AE3" s="85"/>
      <c r="AF3" s="85"/>
      <c r="AG3" s="85"/>
      <c r="AH3" s="85"/>
      <c r="AI3" s="86" t="s">
        <v>133</v>
      </c>
      <c r="AJ3" s="79"/>
      <c r="AK3" s="251"/>
      <c r="AL3" s="251"/>
      <c r="AM3" s="251"/>
      <c r="AN3" s="251"/>
    </row>
    <row r="4" spans="1:40" ht="18" customHeight="1">
      <c r="A4" s="82"/>
      <c r="B4" s="82"/>
      <c r="C4" s="82"/>
      <c r="D4" s="82"/>
      <c r="E4" s="82"/>
      <c r="F4" s="82"/>
      <c r="G4" s="82"/>
      <c r="H4" s="82"/>
      <c r="I4" s="82"/>
      <c r="J4" s="82"/>
      <c r="K4" s="82"/>
      <c r="L4" s="82"/>
      <c r="M4" s="82"/>
      <c r="N4" s="82"/>
      <c r="O4" s="82"/>
      <c r="P4" s="82"/>
      <c r="Q4" s="82"/>
      <c r="R4" s="82"/>
      <c r="S4" s="82"/>
      <c r="T4" s="82"/>
      <c r="U4" s="82"/>
      <c r="V4" s="82"/>
      <c r="W4" s="82"/>
      <c r="Y4" s="85"/>
      <c r="Z4" s="85"/>
      <c r="AA4" s="85"/>
      <c r="AB4" s="62"/>
      <c r="AC4" s="85"/>
      <c r="AD4" s="85"/>
      <c r="AE4" s="85"/>
      <c r="AF4" s="85"/>
      <c r="AG4" s="85"/>
      <c r="AH4" s="85"/>
      <c r="AI4" s="86" t="s">
        <v>134</v>
      </c>
      <c r="AJ4" s="79"/>
      <c r="AK4" s="251"/>
      <c r="AL4" s="251"/>
      <c r="AM4" s="251"/>
      <c r="AN4" s="251"/>
    </row>
    <row r="5" spans="1:40" ht="18" customHeight="1">
      <c r="A5" s="82"/>
      <c r="B5" s="82"/>
      <c r="C5" s="82"/>
      <c r="D5" s="82"/>
      <c r="E5" s="82"/>
      <c r="F5" s="82"/>
      <c r="G5" s="82"/>
      <c r="H5" s="82"/>
      <c r="I5" s="82"/>
      <c r="J5" s="82"/>
      <c r="K5" s="82"/>
      <c r="L5" s="82"/>
      <c r="M5" s="82"/>
      <c r="N5" s="82"/>
      <c r="O5" s="82"/>
      <c r="P5" s="82"/>
      <c r="Q5" s="82"/>
      <c r="R5" s="82"/>
      <c r="S5" s="82"/>
      <c r="T5" s="82"/>
      <c r="U5" s="82"/>
      <c r="V5" s="82"/>
      <c r="W5" s="82"/>
      <c r="Y5" s="85"/>
      <c r="Z5" s="85"/>
      <c r="AA5" s="85"/>
      <c r="AB5" s="62"/>
      <c r="AC5" s="85"/>
      <c r="AD5" s="85"/>
      <c r="AE5" s="85"/>
      <c r="AF5" s="104"/>
      <c r="AG5" s="104"/>
      <c r="AH5" s="104"/>
      <c r="AI5" s="105" t="s">
        <v>200</v>
      </c>
      <c r="AJ5" s="79"/>
      <c r="AK5" s="251"/>
      <c r="AL5" s="251"/>
      <c r="AM5" s="251"/>
      <c r="AN5" s="251"/>
    </row>
    <row r="6" spans="1:40" ht="18" customHeight="1">
      <c r="A6" s="82"/>
      <c r="B6" s="82"/>
      <c r="C6" s="82"/>
      <c r="D6" s="82"/>
      <c r="E6" s="82"/>
      <c r="F6" s="82"/>
      <c r="G6" s="82"/>
      <c r="H6" s="82"/>
      <c r="I6" s="82"/>
      <c r="J6" s="82"/>
      <c r="K6" s="82"/>
      <c r="L6" s="82"/>
      <c r="M6" s="82"/>
      <c r="N6" s="82"/>
      <c r="O6" s="82"/>
      <c r="P6" s="82"/>
      <c r="Q6" s="82"/>
      <c r="R6" s="82"/>
      <c r="S6" s="82"/>
      <c r="U6" s="82"/>
      <c r="V6" s="82"/>
      <c r="W6" s="82"/>
      <c r="Y6" s="85"/>
      <c r="Z6" s="85"/>
      <c r="AA6" s="85"/>
      <c r="AB6" s="62"/>
      <c r="AC6" s="85"/>
      <c r="AD6" s="85"/>
      <c r="AE6" s="85"/>
      <c r="AF6" s="85"/>
      <c r="AG6" s="86" t="s">
        <v>135</v>
      </c>
      <c r="AH6" s="252"/>
      <c r="AI6" s="252"/>
      <c r="AJ6" s="252"/>
      <c r="AK6" s="85" t="s">
        <v>131</v>
      </c>
      <c r="AL6" s="94"/>
      <c r="AM6" s="85" t="s">
        <v>132</v>
      </c>
      <c r="AN6" s="62"/>
    </row>
    <row r="7" spans="1:40" ht="9.9" customHeight="1">
      <c r="A7" s="62"/>
      <c r="B7" s="66"/>
      <c r="C7" s="66"/>
      <c r="D7" s="66"/>
      <c r="E7" s="66"/>
      <c r="F7" s="66"/>
      <c r="G7" s="66"/>
      <c r="H7" s="66"/>
      <c r="I7" s="66"/>
      <c r="J7" s="66"/>
      <c r="K7" s="66"/>
      <c r="L7" s="66"/>
      <c r="M7" s="66"/>
      <c r="N7" s="66"/>
      <c r="O7" s="66"/>
      <c r="P7" s="66"/>
      <c r="Q7" s="66"/>
      <c r="R7" s="66"/>
      <c r="S7" s="66"/>
      <c r="T7" s="66"/>
      <c r="U7" s="66"/>
      <c r="V7" s="66"/>
      <c r="W7" s="66"/>
      <c r="X7" s="63"/>
      <c r="Y7" s="63"/>
      <c r="Z7" s="63"/>
      <c r="AA7" s="63"/>
      <c r="AB7" s="63"/>
      <c r="AC7" s="63"/>
      <c r="AD7" s="63"/>
      <c r="AE7" s="63"/>
      <c r="AF7" s="63"/>
      <c r="AG7" s="63"/>
      <c r="AH7" s="63"/>
      <c r="AI7" s="63"/>
      <c r="AJ7" s="63"/>
      <c r="AK7" s="63"/>
      <c r="AL7" s="63"/>
      <c r="AM7" s="62"/>
      <c r="AN7" s="62"/>
    </row>
    <row r="8" spans="1:40" ht="15" customHeight="1">
      <c r="A8" s="244" t="s">
        <v>128</v>
      </c>
      <c r="B8" s="234" t="s">
        <v>136</v>
      </c>
      <c r="C8" s="246" t="s">
        <v>137</v>
      </c>
      <c r="D8" s="234" t="s">
        <v>138</v>
      </c>
      <c r="E8" s="242" t="s">
        <v>139</v>
      </c>
      <c r="F8" s="253" t="s">
        <v>171</v>
      </c>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4" t="s">
        <v>172</v>
      </c>
      <c r="AL8" s="249" t="s">
        <v>173</v>
      </c>
      <c r="AM8" s="250" t="s">
        <v>174</v>
      </c>
      <c r="AN8" s="250"/>
    </row>
    <row r="9" spans="1:40" ht="15" customHeight="1">
      <c r="A9" s="244"/>
      <c r="B9" s="234"/>
      <c r="C9" s="247"/>
      <c r="D9" s="234"/>
      <c r="E9" s="242"/>
      <c r="F9" s="234" t="s">
        <v>97</v>
      </c>
      <c r="G9" s="234"/>
      <c r="H9" s="234"/>
      <c r="I9" s="234"/>
      <c r="J9" s="234"/>
      <c r="K9" s="234"/>
      <c r="L9" s="234"/>
      <c r="M9" s="234" t="s">
        <v>98</v>
      </c>
      <c r="N9" s="234"/>
      <c r="O9" s="234"/>
      <c r="P9" s="234"/>
      <c r="Q9" s="234"/>
      <c r="R9" s="234"/>
      <c r="S9" s="234"/>
      <c r="T9" s="234" t="s">
        <v>99</v>
      </c>
      <c r="U9" s="234"/>
      <c r="V9" s="234"/>
      <c r="W9" s="234"/>
      <c r="X9" s="234"/>
      <c r="Y9" s="234"/>
      <c r="Z9" s="234"/>
      <c r="AA9" s="234" t="s">
        <v>100</v>
      </c>
      <c r="AB9" s="234"/>
      <c r="AC9" s="234"/>
      <c r="AD9" s="234"/>
      <c r="AE9" s="234"/>
      <c r="AF9" s="234"/>
      <c r="AG9" s="234"/>
      <c r="AH9" s="234" t="s">
        <v>103</v>
      </c>
      <c r="AI9" s="234"/>
      <c r="AJ9" s="234"/>
      <c r="AK9" s="254"/>
      <c r="AL9" s="249"/>
      <c r="AM9" s="250"/>
      <c r="AN9" s="250"/>
    </row>
    <row r="10" spans="1:40" ht="15" customHeight="1">
      <c r="A10" s="244"/>
      <c r="B10" s="234"/>
      <c r="C10" s="247"/>
      <c r="D10" s="234"/>
      <c r="E10" s="242"/>
      <c r="F10" s="64">
        <f>DATE($M$2,$S$2,1)</f>
        <v>45627</v>
      </c>
      <c r="G10" s="64">
        <f>DATE($M$2,$S$2,2)</f>
        <v>45628</v>
      </c>
      <c r="H10" s="64">
        <f>DATE($M$2,$S$2,3)</f>
        <v>45629</v>
      </c>
      <c r="I10" s="64">
        <f>DATE($M$2,$S$2,4)</f>
        <v>45630</v>
      </c>
      <c r="J10" s="64">
        <f>DATE($M$2,$S$2,5)</f>
        <v>45631</v>
      </c>
      <c r="K10" s="64">
        <f>DATE($M$2,$S$2,6)</f>
        <v>45632</v>
      </c>
      <c r="L10" s="64">
        <f>DATE($M$2,$S$2,7)</f>
        <v>45633</v>
      </c>
      <c r="M10" s="64">
        <f>DATE($M$2,$S$2,8)</f>
        <v>45634</v>
      </c>
      <c r="N10" s="64">
        <f>DATE($M$2,$S$2,9)</f>
        <v>45635</v>
      </c>
      <c r="O10" s="64">
        <f>DATE($M$2,$S$2,10)</f>
        <v>45636</v>
      </c>
      <c r="P10" s="64">
        <f>DATE($M$2,$S$2,11)</f>
        <v>45637</v>
      </c>
      <c r="Q10" s="64">
        <f>DATE($M$2,$S$2,12)</f>
        <v>45638</v>
      </c>
      <c r="R10" s="64">
        <f>DATE($M$2,$S$2,13)</f>
        <v>45639</v>
      </c>
      <c r="S10" s="64">
        <f>DATE($M$2,$S$2,14)</f>
        <v>45640</v>
      </c>
      <c r="T10" s="64">
        <f>DATE($M$2,$S$2,15)</f>
        <v>45641</v>
      </c>
      <c r="U10" s="64">
        <f>DATE($M$2,$S$2,16)</f>
        <v>45642</v>
      </c>
      <c r="V10" s="64">
        <f>DATE($M$2,$S$2,17)</f>
        <v>45643</v>
      </c>
      <c r="W10" s="64">
        <f>DATE($M$2,$S$2,18)</f>
        <v>45644</v>
      </c>
      <c r="X10" s="64">
        <f>DATE($M$2,$S$2,19)</f>
        <v>45645</v>
      </c>
      <c r="Y10" s="64">
        <f>DATE($M$2,$S$2,20)</f>
        <v>45646</v>
      </c>
      <c r="Z10" s="64">
        <f>DATE($M$2,$S$2,21)</f>
        <v>45647</v>
      </c>
      <c r="AA10" s="64">
        <f>DATE($M$2,$S$2,22)</f>
        <v>45648</v>
      </c>
      <c r="AB10" s="64">
        <f>DATE($M$2,$S$2,23)</f>
        <v>45649</v>
      </c>
      <c r="AC10" s="64">
        <f>DATE($M$2,$S$2,24)</f>
        <v>45650</v>
      </c>
      <c r="AD10" s="64">
        <f>DATE($M$2,$S$2,25)</f>
        <v>45651</v>
      </c>
      <c r="AE10" s="64">
        <f>DATE($M$2,$S$2,26)</f>
        <v>45652</v>
      </c>
      <c r="AF10" s="64">
        <f>DATE($M$2,$S$2,27)</f>
        <v>45653</v>
      </c>
      <c r="AG10" s="64">
        <f>DATE($M$2,$S$2,28)</f>
        <v>45654</v>
      </c>
      <c r="AH10" s="64">
        <f>IF(DAY(EOMONTH(F10,0))&lt;29,"",DATE($M$2,$S$2,29))</f>
        <v>45655</v>
      </c>
      <c r="AI10" s="64">
        <f>IF(DAY(EOMONTH(F10,0))&lt;30,"",DATE($M$2,$S$2,30))</f>
        <v>45656</v>
      </c>
      <c r="AJ10" s="64">
        <f>IF(DAY(EOMONTH(F10,0))&lt;31,"",DATE($M$2,$S$2,31))</f>
        <v>45657</v>
      </c>
      <c r="AK10" s="254"/>
      <c r="AL10" s="249"/>
      <c r="AM10" s="250"/>
      <c r="AN10" s="250"/>
    </row>
    <row r="11" spans="1:40" ht="15" customHeight="1">
      <c r="A11" s="244"/>
      <c r="B11" s="234"/>
      <c r="C11" s="248"/>
      <c r="D11" s="234"/>
      <c r="E11" s="242"/>
      <c r="F11" s="65">
        <f>DATE($M$2,$S$2,1)</f>
        <v>45627</v>
      </c>
      <c r="G11" s="65">
        <f>DATE($M$2,$S$2,2)</f>
        <v>45628</v>
      </c>
      <c r="H11" s="65">
        <f>DATE($M$2,$S$2,3)</f>
        <v>45629</v>
      </c>
      <c r="I11" s="65">
        <f>DATE($M$2,$S$2,4)</f>
        <v>45630</v>
      </c>
      <c r="J11" s="65">
        <f>DATE($M$2,$S$2,5)</f>
        <v>45631</v>
      </c>
      <c r="K11" s="65">
        <f>DATE($M$2,$S$2,6)</f>
        <v>45632</v>
      </c>
      <c r="L11" s="65">
        <f>DATE($M$2,$S$2,7)</f>
        <v>45633</v>
      </c>
      <c r="M11" s="65">
        <f>DATE($M$2,$S$2,8)</f>
        <v>45634</v>
      </c>
      <c r="N11" s="65">
        <f>DATE($M$2,$S$2,9)</f>
        <v>45635</v>
      </c>
      <c r="O11" s="65">
        <f>DATE($M$2,$S$2,10)</f>
        <v>45636</v>
      </c>
      <c r="P11" s="65">
        <f>DATE($M$2,$S$2,11)</f>
        <v>45637</v>
      </c>
      <c r="Q11" s="65">
        <f>DATE($M$2,$S$2,12)</f>
        <v>45638</v>
      </c>
      <c r="R11" s="65">
        <f>DATE($M$2,$S$2,13)</f>
        <v>45639</v>
      </c>
      <c r="S11" s="65">
        <f>DATE($M$2,$S$2,14)</f>
        <v>45640</v>
      </c>
      <c r="T11" s="65">
        <f>DATE($M$2,$S$2,15)</f>
        <v>45641</v>
      </c>
      <c r="U11" s="65">
        <f>DATE($M$2,$S$2,16)</f>
        <v>45642</v>
      </c>
      <c r="V11" s="65">
        <f>DATE($M$2,$S$2,17)</f>
        <v>45643</v>
      </c>
      <c r="W11" s="65">
        <f>DATE($M$2,$S$2,18)</f>
        <v>45644</v>
      </c>
      <c r="X11" s="65">
        <f>DATE($M$2,$S$2,19)</f>
        <v>45645</v>
      </c>
      <c r="Y11" s="65">
        <f>DATE($M$2,$S$2,20)</f>
        <v>45646</v>
      </c>
      <c r="Z11" s="65">
        <f>DATE($M$2,$S$2,21)</f>
        <v>45647</v>
      </c>
      <c r="AA11" s="65">
        <f>DATE($M$2,$S$2,22)</f>
        <v>45648</v>
      </c>
      <c r="AB11" s="65">
        <f>DATE($M$2,$S$2,23)</f>
        <v>45649</v>
      </c>
      <c r="AC11" s="65">
        <f>DATE($M$2,$S$2,24)</f>
        <v>45650</v>
      </c>
      <c r="AD11" s="65">
        <f>DATE($M$2,$S$2,25)</f>
        <v>45651</v>
      </c>
      <c r="AE11" s="65">
        <f>DATE($M$2,$S$2,26)</f>
        <v>45652</v>
      </c>
      <c r="AF11" s="65">
        <f>DATE($M$2,$S$2,27)</f>
        <v>45653</v>
      </c>
      <c r="AG11" s="65">
        <f>DATE($M$2,$S$2,28)</f>
        <v>45654</v>
      </c>
      <c r="AH11" s="65">
        <f>IF(DAY(EOMONTH(F11,0))&lt;29,"",DATE($M$2,$S$2,29))</f>
        <v>45655</v>
      </c>
      <c r="AI11" s="65">
        <f>IF(DAY(EOMONTH(F11,0))&lt;30,"",DATE($M$2,$S$2,30))</f>
        <v>45656</v>
      </c>
      <c r="AJ11" s="65">
        <f>IF(DAY(EOMONTH(F11,0))&lt;31,"",DATE($M$2,$S$2,31))</f>
        <v>45657</v>
      </c>
      <c r="AK11" s="254"/>
      <c r="AL11" s="249"/>
      <c r="AM11" s="250"/>
      <c r="AN11" s="250"/>
    </row>
    <row r="12" spans="1:40" ht="18" customHeight="1">
      <c r="A12" s="73">
        <v>1</v>
      </c>
      <c r="B12" s="98" t="s">
        <v>111</v>
      </c>
      <c r="C12" s="81"/>
      <c r="D12" s="99"/>
      <c r="E12" s="100" t="s">
        <v>164</v>
      </c>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9">
        <f>+SUM(F12:AJ12)</f>
        <v>0</v>
      </c>
      <c r="AL12" s="70">
        <f t="shared" ref="AL12:AL32" si="0">IF($AK$3="４週",AK12/4,AK12/(DAY(EOMONTH($F$10,0))/7))</f>
        <v>0</v>
      </c>
      <c r="AM12" s="239"/>
      <c r="AN12" s="239"/>
    </row>
    <row r="13" spans="1:40" ht="18" customHeight="1">
      <c r="A13" s="73">
        <v>2</v>
      </c>
      <c r="B13" s="98" t="s">
        <v>112</v>
      </c>
      <c r="C13" s="81"/>
      <c r="D13" s="99"/>
      <c r="E13" s="100" t="s">
        <v>165</v>
      </c>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9">
        <f t="shared" ref="AK13:AK32" si="1">+SUM(F13:AJ13)</f>
        <v>0</v>
      </c>
      <c r="AL13" s="70">
        <f t="shared" si="0"/>
        <v>0</v>
      </c>
      <c r="AM13" s="239"/>
      <c r="AN13" s="239"/>
    </row>
    <row r="14" spans="1:40" ht="18" customHeight="1">
      <c r="A14" s="73">
        <v>3</v>
      </c>
      <c r="B14" s="98" t="s">
        <v>107</v>
      </c>
      <c r="C14" s="81"/>
      <c r="D14" s="99"/>
      <c r="E14" s="100" t="s">
        <v>166</v>
      </c>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9">
        <f t="shared" si="1"/>
        <v>0</v>
      </c>
      <c r="AL14" s="70">
        <f t="shared" si="0"/>
        <v>0</v>
      </c>
      <c r="AM14" s="239"/>
      <c r="AN14" s="239"/>
    </row>
    <row r="15" spans="1:40" ht="18" customHeight="1">
      <c r="A15" s="73">
        <v>4</v>
      </c>
      <c r="B15" s="98" t="s">
        <v>114</v>
      </c>
      <c r="C15" s="81"/>
      <c r="D15" s="99"/>
      <c r="E15" s="100" t="s">
        <v>167</v>
      </c>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9">
        <f t="shared" si="1"/>
        <v>0</v>
      </c>
      <c r="AL15" s="70">
        <f t="shared" si="0"/>
        <v>0</v>
      </c>
      <c r="AM15" s="239"/>
      <c r="AN15" s="239"/>
    </row>
    <row r="16" spans="1:40" ht="18" customHeight="1">
      <c r="A16" s="73">
        <v>5</v>
      </c>
      <c r="B16" s="98"/>
      <c r="C16" s="81"/>
      <c r="D16" s="99"/>
      <c r="E16" s="100"/>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9">
        <f t="shared" si="1"/>
        <v>0</v>
      </c>
      <c r="AL16" s="70">
        <f t="shared" si="0"/>
        <v>0</v>
      </c>
      <c r="AM16" s="239"/>
      <c r="AN16" s="239"/>
    </row>
    <row r="17" spans="1:40" ht="18" customHeight="1">
      <c r="A17" s="73">
        <v>6</v>
      </c>
      <c r="B17" s="98"/>
      <c r="C17" s="81"/>
      <c r="D17" s="99"/>
      <c r="E17" s="100"/>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9">
        <f t="shared" si="1"/>
        <v>0</v>
      </c>
      <c r="AL17" s="70">
        <f t="shared" si="0"/>
        <v>0</v>
      </c>
      <c r="AM17" s="239"/>
      <c r="AN17" s="239"/>
    </row>
    <row r="18" spans="1:40" ht="18" customHeight="1">
      <c r="A18" s="73">
        <v>7</v>
      </c>
      <c r="B18" s="98"/>
      <c r="C18" s="81"/>
      <c r="D18" s="99"/>
      <c r="E18" s="100"/>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9">
        <f t="shared" si="1"/>
        <v>0</v>
      </c>
      <c r="AL18" s="70">
        <f t="shared" si="0"/>
        <v>0</v>
      </c>
      <c r="AM18" s="239"/>
      <c r="AN18" s="239"/>
    </row>
    <row r="19" spans="1:40" ht="18" customHeight="1">
      <c r="A19" s="73">
        <v>8</v>
      </c>
      <c r="B19" s="98"/>
      <c r="C19" s="81"/>
      <c r="D19" s="99"/>
      <c r="E19" s="100"/>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9">
        <f t="shared" si="1"/>
        <v>0</v>
      </c>
      <c r="AL19" s="70">
        <f t="shared" si="0"/>
        <v>0</v>
      </c>
      <c r="AM19" s="239"/>
      <c r="AN19" s="239"/>
    </row>
    <row r="20" spans="1:40" ht="18" customHeight="1">
      <c r="A20" s="73">
        <v>9</v>
      </c>
      <c r="B20" s="98"/>
      <c r="C20" s="81"/>
      <c r="D20" s="99"/>
      <c r="E20" s="100"/>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9">
        <f t="shared" si="1"/>
        <v>0</v>
      </c>
      <c r="AL20" s="70">
        <f t="shared" si="0"/>
        <v>0</v>
      </c>
      <c r="AM20" s="239"/>
      <c r="AN20" s="239"/>
    </row>
    <row r="21" spans="1:40" ht="18" customHeight="1">
      <c r="A21" s="73">
        <v>10</v>
      </c>
      <c r="B21" s="98"/>
      <c r="C21" s="81"/>
      <c r="D21" s="99"/>
      <c r="E21" s="100"/>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9">
        <f t="shared" si="1"/>
        <v>0</v>
      </c>
      <c r="AL21" s="70">
        <f t="shared" si="0"/>
        <v>0</v>
      </c>
      <c r="AM21" s="239"/>
      <c r="AN21" s="239"/>
    </row>
    <row r="22" spans="1:40" ht="18" customHeight="1">
      <c r="A22" s="73">
        <v>11</v>
      </c>
      <c r="B22" s="98"/>
      <c r="C22" s="81"/>
      <c r="D22" s="99"/>
      <c r="E22" s="100"/>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9">
        <f t="shared" si="1"/>
        <v>0</v>
      </c>
      <c r="AL22" s="70">
        <f t="shared" si="0"/>
        <v>0</v>
      </c>
      <c r="AM22" s="239"/>
      <c r="AN22" s="239"/>
    </row>
    <row r="23" spans="1:40" ht="18" customHeight="1">
      <c r="A23" s="73">
        <v>12</v>
      </c>
      <c r="B23" s="98"/>
      <c r="C23" s="81"/>
      <c r="D23" s="99"/>
      <c r="E23" s="100"/>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9">
        <f t="shared" si="1"/>
        <v>0</v>
      </c>
      <c r="AL23" s="70">
        <f t="shared" si="0"/>
        <v>0</v>
      </c>
      <c r="AM23" s="239"/>
      <c r="AN23" s="239"/>
    </row>
    <row r="24" spans="1:40" ht="18" customHeight="1">
      <c r="A24" s="73">
        <v>13</v>
      </c>
      <c r="B24" s="98"/>
      <c r="C24" s="81"/>
      <c r="D24" s="99"/>
      <c r="E24" s="100"/>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9">
        <f t="shared" si="1"/>
        <v>0</v>
      </c>
      <c r="AL24" s="70">
        <f t="shared" si="0"/>
        <v>0</v>
      </c>
      <c r="AM24" s="239"/>
      <c r="AN24" s="239"/>
    </row>
    <row r="25" spans="1:40" ht="18" customHeight="1">
      <c r="A25" s="73">
        <v>14</v>
      </c>
      <c r="B25" s="98"/>
      <c r="C25" s="81"/>
      <c r="D25" s="99"/>
      <c r="E25" s="100"/>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9">
        <f t="shared" si="1"/>
        <v>0</v>
      </c>
      <c r="AL25" s="70">
        <f t="shared" si="0"/>
        <v>0</v>
      </c>
      <c r="AM25" s="239"/>
      <c r="AN25" s="239"/>
    </row>
    <row r="26" spans="1:40" ht="18" customHeight="1">
      <c r="A26" s="73">
        <v>15</v>
      </c>
      <c r="B26" s="98"/>
      <c r="C26" s="81"/>
      <c r="D26" s="99"/>
      <c r="E26" s="100"/>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9">
        <f t="shared" si="1"/>
        <v>0</v>
      </c>
      <c r="AL26" s="70">
        <f t="shared" si="0"/>
        <v>0</v>
      </c>
      <c r="AM26" s="239"/>
      <c r="AN26" s="239"/>
    </row>
    <row r="27" spans="1:40" ht="18" customHeight="1">
      <c r="A27" s="73">
        <v>16</v>
      </c>
      <c r="B27" s="98"/>
      <c r="C27" s="81"/>
      <c r="D27" s="99"/>
      <c r="E27" s="100"/>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9">
        <f t="shared" si="1"/>
        <v>0</v>
      </c>
      <c r="AL27" s="70">
        <f t="shared" si="0"/>
        <v>0</v>
      </c>
      <c r="AM27" s="239"/>
      <c r="AN27" s="239"/>
    </row>
    <row r="28" spans="1:40" ht="18" customHeight="1">
      <c r="A28" s="73">
        <v>17</v>
      </c>
      <c r="B28" s="98"/>
      <c r="C28" s="81"/>
      <c r="D28" s="99"/>
      <c r="E28" s="100"/>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9">
        <f t="shared" si="1"/>
        <v>0</v>
      </c>
      <c r="AL28" s="70">
        <f t="shared" si="0"/>
        <v>0</v>
      </c>
      <c r="AM28" s="239"/>
      <c r="AN28" s="239"/>
    </row>
    <row r="29" spans="1:40" ht="18" customHeight="1">
      <c r="A29" s="73">
        <v>18</v>
      </c>
      <c r="B29" s="98"/>
      <c r="C29" s="81"/>
      <c r="D29" s="99"/>
      <c r="E29" s="100"/>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9">
        <f t="shared" si="1"/>
        <v>0</v>
      </c>
      <c r="AL29" s="70">
        <f t="shared" si="0"/>
        <v>0</v>
      </c>
      <c r="AM29" s="239"/>
      <c r="AN29" s="239"/>
    </row>
    <row r="30" spans="1:40" ht="18" customHeight="1">
      <c r="A30" s="73">
        <v>19</v>
      </c>
      <c r="B30" s="98"/>
      <c r="C30" s="81"/>
      <c r="D30" s="99"/>
      <c r="E30" s="100"/>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9">
        <f t="shared" si="1"/>
        <v>0</v>
      </c>
      <c r="AL30" s="70">
        <f t="shared" si="0"/>
        <v>0</v>
      </c>
      <c r="AM30" s="239"/>
      <c r="AN30" s="239"/>
    </row>
    <row r="31" spans="1:40" ht="18" customHeight="1">
      <c r="A31" s="73">
        <v>20</v>
      </c>
      <c r="B31" s="98"/>
      <c r="C31" s="81"/>
      <c r="D31" s="99"/>
      <c r="E31" s="100"/>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9">
        <f t="shared" si="1"/>
        <v>0</v>
      </c>
      <c r="AL31" s="70">
        <f t="shared" si="0"/>
        <v>0</v>
      </c>
      <c r="AM31" s="239"/>
      <c r="AN31" s="239"/>
    </row>
    <row r="32" spans="1:40" ht="18" customHeight="1">
      <c r="A32" s="242" t="s">
        <v>94</v>
      </c>
      <c r="B32" s="243"/>
      <c r="C32" s="243"/>
      <c r="D32" s="243"/>
      <c r="E32" s="243"/>
      <c r="F32" s="71">
        <f>+SUM(F12:F31)</f>
        <v>0</v>
      </c>
      <c r="G32" s="71">
        <f t="shared" ref="G32:AJ32" si="2">+SUM(G12:G31)</f>
        <v>0</v>
      </c>
      <c r="H32" s="71">
        <f t="shared" si="2"/>
        <v>0</v>
      </c>
      <c r="I32" s="71">
        <f t="shared" si="2"/>
        <v>0</v>
      </c>
      <c r="J32" s="71">
        <f t="shared" si="2"/>
        <v>0</v>
      </c>
      <c r="K32" s="71">
        <f t="shared" si="2"/>
        <v>0</v>
      </c>
      <c r="L32" s="71">
        <f t="shared" si="2"/>
        <v>0</v>
      </c>
      <c r="M32" s="71">
        <f t="shared" si="2"/>
        <v>0</v>
      </c>
      <c r="N32" s="71">
        <f t="shared" si="2"/>
        <v>0</v>
      </c>
      <c r="O32" s="71">
        <f t="shared" si="2"/>
        <v>0</v>
      </c>
      <c r="P32" s="71">
        <f t="shared" si="2"/>
        <v>0</v>
      </c>
      <c r="Q32" s="71">
        <f t="shared" si="2"/>
        <v>0</v>
      </c>
      <c r="R32" s="71">
        <f t="shared" si="2"/>
        <v>0</v>
      </c>
      <c r="S32" s="71">
        <f t="shared" si="2"/>
        <v>0</v>
      </c>
      <c r="T32" s="71">
        <f t="shared" si="2"/>
        <v>0</v>
      </c>
      <c r="U32" s="71">
        <f t="shared" si="2"/>
        <v>0</v>
      </c>
      <c r="V32" s="71">
        <f t="shared" si="2"/>
        <v>0</v>
      </c>
      <c r="W32" s="71">
        <f t="shared" si="2"/>
        <v>0</v>
      </c>
      <c r="X32" s="71">
        <f t="shared" si="2"/>
        <v>0</v>
      </c>
      <c r="Y32" s="71">
        <f t="shared" si="2"/>
        <v>0</v>
      </c>
      <c r="Z32" s="71">
        <f t="shared" si="2"/>
        <v>0</v>
      </c>
      <c r="AA32" s="71">
        <f t="shared" si="2"/>
        <v>0</v>
      </c>
      <c r="AB32" s="71">
        <f t="shared" si="2"/>
        <v>0</v>
      </c>
      <c r="AC32" s="71">
        <f t="shared" si="2"/>
        <v>0</v>
      </c>
      <c r="AD32" s="71">
        <f t="shared" si="2"/>
        <v>0</v>
      </c>
      <c r="AE32" s="71">
        <f t="shared" si="2"/>
        <v>0</v>
      </c>
      <c r="AF32" s="71">
        <f t="shared" si="2"/>
        <v>0</v>
      </c>
      <c r="AG32" s="71">
        <f t="shared" si="2"/>
        <v>0</v>
      </c>
      <c r="AH32" s="71">
        <f t="shared" si="2"/>
        <v>0</v>
      </c>
      <c r="AI32" s="71">
        <f t="shared" si="2"/>
        <v>0</v>
      </c>
      <c r="AJ32" s="71">
        <f t="shared" si="2"/>
        <v>0</v>
      </c>
      <c r="AK32" s="69">
        <f t="shared" si="1"/>
        <v>0</v>
      </c>
      <c r="AL32" s="70">
        <f t="shared" si="0"/>
        <v>0</v>
      </c>
      <c r="AM32" s="244"/>
      <c r="AN32" s="244"/>
    </row>
    <row r="33" spans="1:40" ht="18" customHeight="1">
      <c r="A33" s="243" t="s">
        <v>95</v>
      </c>
      <c r="B33" s="243"/>
      <c r="C33" s="243"/>
      <c r="D33" s="243"/>
      <c r="E33" s="245"/>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71"/>
      <c r="AL33" s="72"/>
      <c r="AM33" s="244"/>
      <c r="AN33" s="244"/>
    </row>
    <row r="34" spans="1:40" ht="15" customHeight="1">
      <c r="A34" s="66"/>
      <c r="B34" s="66"/>
      <c r="C34" s="66"/>
      <c r="D34" s="66"/>
      <c r="E34" s="66"/>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6"/>
      <c r="AL34" s="66"/>
      <c r="AM34" s="62"/>
    </row>
    <row r="35" spans="1:40" ht="15" customHeight="1">
      <c r="A35" s="66"/>
      <c r="B35" s="66"/>
      <c r="C35" s="66"/>
      <c r="D35" s="66"/>
      <c r="E35" s="66"/>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6"/>
      <c r="AL35" s="66"/>
      <c r="AM35" s="62"/>
    </row>
    <row r="36" spans="1:40" ht="21" customHeight="1">
      <c r="A36" s="67" t="s">
        <v>180</v>
      </c>
      <c r="B36" s="59"/>
      <c r="C36" s="63"/>
      <c r="D36" s="63"/>
      <c r="E36" s="63"/>
      <c r="F36" s="63"/>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3"/>
      <c r="AM36" s="63"/>
      <c r="AN36" s="62"/>
    </row>
    <row r="37" spans="1:40" ht="24.9" customHeight="1">
      <c r="A37" s="62"/>
      <c r="B37" s="66"/>
      <c r="C37" s="231" t="str">
        <f>IF(VLOOKUP($AK$1,選択肢!$A$1:$J$8,C42,FALSE)=0,"-",VLOOKUP($AK$1,選択肢!$A$1:$J$8,C42,FALSE))</f>
        <v>管理者</v>
      </c>
      <c r="D37" s="232"/>
      <c r="E37" s="240" t="str">
        <f>IF(VLOOKUP($AK$1,選択肢!$A$1:$J$8,E42,FALSE)=0,"-",VLOOKUP($AK$1,選択肢!$A$1:$J$8,E42,FALSE))</f>
        <v>児童発達支援管理責任者</v>
      </c>
      <c r="F37" s="240"/>
      <c r="G37" s="240"/>
      <c r="H37" s="240"/>
      <c r="I37" s="231" t="str">
        <f>IF(VLOOKUP($AK$1,選択肢!$A$1:$J$8,I42,FALSE)=0,"-",VLOOKUP($AK$1,選択肢!$A$1:$J$8,I42,FALSE))</f>
        <v>嘱託医</v>
      </c>
      <c r="J37" s="232"/>
      <c r="K37" s="232"/>
      <c r="L37" s="232"/>
      <c r="M37" s="232"/>
      <c r="N37" s="233"/>
      <c r="O37" s="231" t="str">
        <f>IF(VLOOKUP($AK$1,選択肢!$A$1:$J$8,O42,FALSE)=0,"-",VLOOKUP($AK$1,選択肢!$A$1:$J$8,O42,FALSE))</f>
        <v>看護職員</v>
      </c>
      <c r="P37" s="232"/>
      <c r="Q37" s="232"/>
      <c r="R37" s="232"/>
      <c r="S37" s="232"/>
      <c r="T37" s="233"/>
      <c r="U37" s="231" t="str">
        <f>IF(VLOOKUP($AK$1,選択肢!$A$1:$J$8,U42,FALSE)=0,"-",VLOOKUP($AK$1,選択肢!$A$1:$J$8,U42,FALSE))</f>
        <v>児童指導員</v>
      </c>
      <c r="V37" s="232"/>
      <c r="W37" s="232"/>
      <c r="X37" s="232"/>
      <c r="Y37" s="232"/>
      <c r="Z37" s="233"/>
      <c r="AA37" s="231" t="str">
        <f>IF(VLOOKUP($AK$1,選択肢!$A$1:$J$8,AA42,FALSE)=0,"-",VLOOKUP($AK$1,選択肢!$A$1:$J$8,AA42,FALSE))</f>
        <v>保育士</v>
      </c>
      <c r="AB37" s="232"/>
      <c r="AC37" s="232"/>
      <c r="AD37" s="232"/>
      <c r="AE37" s="232"/>
      <c r="AF37" s="233"/>
      <c r="AG37" s="240" t="str">
        <f>IF(VLOOKUP($AK$1,選択肢!$A$1:$J$8,AG42,FALSE)=0,"-",VLOOKUP($AK$1,選択肢!$A$1:$J$8,AG42,FALSE))</f>
        <v>機能訓練担当職員</v>
      </c>
      <c r="AH37" s="240"/>
      <c r="AI37" s="240"/>
      <c r="AJ37" s="240"/>
      <c r="AK37" s="240"/>
      <c r="AL37" s="240" t="str">
        <f>IF(VLOOKUP($AK$1,選択肢!$A$1:$J$8,AL42,FALSE)=0,"-",VLOOKUP($AK$1,選択肢!$A$1:$J$8,AL42,FALSE))</f>
        <v>その他職員</v>
      </c>
      <c r="AM37" s="240"/>
      <c r="AN37" s="62"/>
    </row>
    <row r="38" spans="1:40" ht="18" customHeight="1">
      <c r="A38" s="62"/>
      <c r="B38" s="66"/>
      <c r="C38" s="97" t="s">
        <v>56</v>
      </c>
      <c r="D38" s="97" t="s">
        <v>57</v>
      </c>
      <c r="E38" s="96" t="s">
        <v>56</v>
      </c>
      <c r="F38" s="241" t="s">
        <v>57</v>
      </c>
      <c r="G38" s="241"/>
      <c r="H38" s="241"/>
      <c r="I38" s="236" t="s">
        <v>56</v>
      </c>
      <c r="J38" s="237"/>
      <c r="K38" s="238"/>
      <c r="L38" s="236" t="s">
        <v>57</v>
      </c>
      <c r="M38" s="237"/>
      <c r="N38" s="238"/>
      <c r="O38" s="236" t="s">
        <v>56</v>
      </c>
      <c r="P38" s="237"/>
      <c r="Q38" s="238"/>
      <c r="R38" s="236" t="s">
        <v>57</v>
      </c>
      <c r="S38" s="237"/>
      <c r="T38" s="238"/>
      <c r="U38" s="236" t="s">
        <v>56</v>
      </c>
      <c r="V38" s="237"/>
      <c r="W38" s="238"/>
      <c r="X38" s="236" t="s">
        <v>57</v>
      </c>
      <c r="Y38" s="237"/>
      <c r="Z38" s="238"/>
      <c r="AA38" s="236" t="s">
        <v>56</v>
      </c>
      <c r="AB38" s="237"/>
      <c r="AC38" s="238"/>
      <c r="AD38" s="236" t="s">
        <v>57</v>
      </c>
      <c r="AE38" s="237"/>
      <c r="AF38" s="238"/>
      <c r="AG38" s="236" t="s">
        <v>56</v>
      </c>
      <c r="AH38" s="237"/>
      <c r="AI38" s="238"/>
      <c r="AJ38" s="236" t="s">
        <v>57</v>
      </c>
      <c r="AK38" s="238"/>
      <c r="AL38" s="96" t="s">
        <v>19</v>
      </c>
      <c r="AM38" s="96" t="s">
        <v>18</v>
      </c>
      <c r="AN38" s="62"/>
    </row>
    <row r="39" spans="1:40" ht="18" customHeight="1">
      <c r="A39" s="62"/>
      <c r="B39" s="74" t="s">
        <v>101</v>
      </c>
      <c r="C39" s="96">
        <f>COUNTIFS($B$12:$B$31,C$37,$C$12:$C$31,"A",$E$12:$E$31,"*")</f>
        <v>0</v>
      </c>
      <c r="D39" s="96">
        <f>COUNTIFS($B$12:$B$31,C$37,$C$12:$C$31,"B",$E$12:$E$31,"*")</f>
        <v>0</v>
      </c>
      <c r="E39" s="96">
        <f>COUNTIFS($B$12:$B$31,E$37,$C$12:$C$31,"A",$E$12:$E$31,"*")</f>
        <v>0</v>
      </c>
      <c r="F39" s="236">
        <f>COUNTIFS($B$12:$B$31,E$37,$C$12:$C$31,"B",$E$12:$E$31,"*")</f>
        <v>0</v>
      </c>
      <c r="G39" s="237"/>
      <c r="H39" s="238"/>
      <c r="I39" s="236">
        <f>COUNTIFS($B$12:$B$31,I$37,$C$12:$C$31,"A",$E$12:$E$31,"*")</f>
        <v>0</v>
      </c>
      <c r="J39" s="237"/>
      <c r="K39" s="238"/>
      <c r="L39" s="236">
        <f>COUNTIFS($B$12:$B$31,I$37,$C$12:$C$31,"B",$E$12:$E$31,"*")</f>
        <v>0</v>
      </c>
      <c r="M39" s="237"/>
      <c r="N39" s="238"/>
      <c r="O39" s="236">
        <f>COUNTIFS($B$12:$B$31,O$37,$C$12:$C$31,"A",$E$12:$E$31,"*")</f>
        <v>0</v>
      </c>
      <c r="P39" s="237"/>
      <c r="Q39" s="238"/>
      <c r="R39" s="236">
        <f>COUNTIFS($B$12:$B$31,O$37,$C$12:$C$31,"B",$E$12:$E$31,"*")</f>
        <v>0</v>
      </c>
      <c r="S39" s="237"/>
      <c r="T39" s="238"/>
      <c r="U39" s="236">
        <f>COUNTIFS($B$12:$B$31,U$37,$C$12:$C$31,"A",$E$12:$E$31,"*")</f>
        <v>0</v>
      </c>
      <c r="V39" s="237"/>
      <c r="W39" s="238"/>
      <c r="X39" s="236">
        <f>COUNTIFS($B$12:$B$31,U$37,$C$12:$C$31,"B",$E$12:$E$31,"*")</f>
        <v>0</v>
      </c>
      <c r="Y39" s="237"/>
      <c r="Z39" s="238"/>
      <c r="AA39" s="236">
        <f>COUNTIFS($B$12:$B$31,AA$37,$C$12:$C$31,"A",$E$12:$E$31,"*")</f>
        <v>0</v>
      </c>
      <c r="AB39" s="237"/>
      <c r="AC39" s="238"/>
      <c r="AD39" s="236">
        <f>COUNTIFS($B$12:$B$31,AA$37,$C$12:$C$31,"B",$E$12:$E$31,"*")</f>
        <v>0</v>
      </c>
      <c r="AE39" s="237"/>
      <c r="AF39" s="238"/>
      <c r="AG39" s="236">
        <f>COUNTIFS($B$12:$B$31,AG$37,$C$12:$C$31,"A",$E$12:$E$31,"*")</f>
        <v>0</v>
      </c>
      <c r="AH39" s="237"/>
      <c r="AI39" s="238"/>
      <c r="AJ39" s="236">
        <f>COUNTIFS($B$12:$B$31,AG$37,$C$12:$C$31,"B",$E$12:$E$31,"*")</f>
        <v>0</v>
      </c>
      <c r="AK39" s="238"/>
      <c r="AL39" s="96">
        <f>COUNTIFS($B$12:$B$31,AL$37,$C$12:$C$31,"A",$E$12:$E$31,"*")</f>
        <v>0</v>
      </c>
      <c r="AM39" s="96">
        <f>COUNTIFS($B$12:$B$31,AL$37,$C$12:$C$31,"B",$E$12:$E$31,"*")</f>
        <v>0</v>
      </c>
      <c r="AN39" s="62"/>
    </row>
    <row r="40" spans="1:40" ht="18" customHeight="1">
      <c r="A40" s="62"/>
      <c r="B40" s="80" t="s">
        <v>102</v>
      </c>
      <c r="C40" s="96">
        <f>COUNTIFS($B$12:$B$31,C$37,$C$12:$C$31,"C",$E$12:$E$31,"*")</f>
        <v>0</v>
      </c>
      <c r="D40" s="96">
        <f>COUNTIFS($B$12:$B$31,C$37,$C$12:$C$31,"D",$E$12:$E$31,"*")</f>
        <v>0</v>
      </c>
      <c r="E40" s="96">
        <f>COUNTIFS($B$12:$B$31,E$37,$C$12:$C$31,"C",$E$12:$E$31,"*")</f>
        <v>0</v>
      </c>
      <c r="F40" s="236">
        <f>COUNTIFS($B$12:$B$31,E$37,$C$12:$C$31,"D",$E$12:$E$31,"*")</f>
        <v>0</v>
      </c>
      <c r="G40" s="237"/>
      <c r="H40" s="238"/>
      <c r="I40" s="236">
        <f>COUNTIFS($B$12:$B$31,I$37,$C$12:$C$31,"C",$E$12:$E$31,"*")</f>
        <v>0</v>
      </c>
      <c r="J40" s="237"/>
      <c r="K40" s="238"/>
      <c r="L40" s="236">
        <f>COUNTIFS($B$12:$B$31,I$37,$C$12:$C$31,"D",$E$12:$E$31,"*")</f>
        <v>0</v>
      </c>
      <c r="M40" s="237"/>
      <c r="N40" s="238"/>
      <c r="O40" s="236">
        <f>COUNTIFS($B$12:$B$31,O$37,$C$12:$C$31,"C",$E$12:$E$31,"*")</f>
        <v>0</v>
      </c>
      <c r="P40" s="237"/>
      <c r="Q40" s="238"/>
      <c r="R40" s="236">
        <f>COUNTIFS($B$12:$B$31,O$37,$C$12:$C$31,"D",$E$12:$E$31,"*")</f>
        <v>0</v>
      </c>
      <c r="S40" s="237"/>
      <c r="T40" s="238"/>
      <c r="U40" s="236">
        <f>COUNTIFS($B$12:$B$31,U$37,$C$12:$C$31,"C",$E$12:$E$31,"*")</f>
        <v>0</v>
      </c>
      <c r="V40" s="237"/>
      <c r="W40" s="238"/>
      <c r="X40" s="236">
        <f>COUNTIFS($B$12:$B$31,U$37,$C$12:$C$31,"D",$E$12:$E$31,"*")</f>
        <v>0</v>
      </c>
      <c r="Y40" s="237"/>
      <c r="Z40" s="238"/>
      <c r="AA40" s="236">
        <f>COUNTIFS($B$12:$B$31,AA$37,$C$12:$C$31,"C",$E$12:$E$31,"*")</f>
        <v>0</v>
      </c>
      <c r="AB40" s="237"/>
      <c r="AC40" s="238"/>
      <c r="AD40" s="236">
        <f>COUNTIFS($B$12:$B$31,AA$37,$C$12:$C$31,"D",$E$12:$E$31,"*")</f>
        <v>0</v>
      </c>
      <c r="AE40" s="237"/>
      <c r="AF40" s="238"/>
      <c r="AG40" s="236">
        <f>COUNTIFS($B$12:$B$31,AG$37,$C$12:$C$31,"C",$E$12:$E$31,"*")</f>
        <v>0</v>
      </c>
      <c r="AH40" s="237"/>
      <c r="AI40" s="238"/>
      <c r="AJ40" s="236">
        <f>COUNTIFS($B$12:$B$31,AG$37,$C$12:$C$31,"D",$E$12:$E$31,"*")</f>
        <v>0</v>
      </c>
      <c r="AK40" s="238"/>
      <c r="AL40" s="96">
        <f>COUNTIFS($B$12:$B$31,AL$37,$C$12:$C$31,"C",$E$12:$E$31,"*")</f>
        <v>0</v>
      </c>
      <c r="AM40" s="96">
        <f>COUNTIFS($B$12:$B$31,AL$37,$C$12:$C$31,"D",$E$12:$E$31,"*")</f>
        <v>0</v>
      </c>
      <c r="AN40" s="62"/>
    </row>
    <row r="41" spans="1:40" ht="24.9" customHeight="1">
      <c r="A41" s="62"/>
      <c r="B41" s="80" t="s">
        <v>175</v>
      </c>
      <c r="C41" s="231" t="str">
        <f>IF($AK$3="４週",SUMIFS($AK$12:$AK$31,$B$12:$B$31,C37)/4/$AH$6,IF($AK$3="歴月",SUMIFS($AK$12:$AK$31,$B$12:$B$31,C37)/$AL$6,"記載する期間を選択してください"))</f>
        <v>記載する期間を選択してください</v>
      </c>
      <c r="D41" s="233"/>
      <c r="E41" s="231" t="str">
        <f>IF($AK$3="４週",SUMIFS($AK$12:$AK$31,$B$12:$B$31,E37)/4/$AH$6,IF($AK$3="歴月",SUMIFS($AK$12:$AK$31,$B$12:$B$31,E37)/$AL$6,"記載する期間を選択してください"))</f>
        <v>記載する期間を選択してください</v>
      </c>
      <c r="F41" s="232"/>
      <c r="G41" s="232"/>
      <c r="H41" s="233"/>
      <c r="I41" s="231" t="str">
        <f>IF($AK$3="４週",SUMIFS($AK$12:$AK$31,$B$12:$B$31,I37)/4/$AH$6,IF($AK$3="歴月",SUMIFS($AK$12:$AK$31,$B$12:$B$31,I37)/$AL$6,"記載する期間を選択してください"))</f>
        <v>記載する期間を選択してください</v>
      </c>
      <c r="J41" s="232"/>
      <c r="K41" s="232"/>
      <c r="L41" s="232"/>
      <c r="M41" s="232"/>
      <c r="N41" s="233"/>
      <c r="O41" s="231" t="str">
        <f>IF($AK$3="４週",SUMIFS($AK$12:$AK$31,$B$12:$B$31,O37)/4/$AH$6,IF($AK$3="歴月",SUMIFS($AK$12:$AK$31,$B$12:$B$31,O37)/$AL$6,"記載する期間を選択してください"))</f>
        <v>記載する期間を選択してください</v>
      </c>
      <c r="P41" s="232"/>
      <c r="Q41" s="232"/>
      <c r="R41" s="232"/>
      <c r="S41" s="232"/>
      <c r="T41" s="233"/>
      <c r="U41" s="231" t="str">
        <f>IF($AK$3="４週",SUMIFS($AK$12:$AK$31,$B$12:$B$31,U37)/4/$AH$6,IF($AK$3="歴月",SUMIFS($AK$12:$AK$31,$B$12:$B$31,U37)/$AL$6,"記載する期間を選択してください"))</f>
        <v>記載する期間を選択してください</v>
      </c>
      <c r="V41" s="232"/>
      <c r="W41" s="232"/>
      <c r="X41" s="232"/>
      <c r="Y41" s="232"/>
      <c r="Z41" s="233"/>
      <c r="AA41" s="231" t="str">
        <f>IF($AK$3="４週",SUMIFS($AK$12:$AK$31,$B$12:$B$31,AA37)/4/$AH$6,IF($AK$3="歴月",SUMIFS($AK$12:$AK$31,$B$12:$B$31,AA37)/$AL$6,"記載する期間を選択してください"))</f>
        <v>記載する期間を選択してください</v>
      </c>
      <c r="AB41" s="232"/>
      <c r="AC41" s="232"/>
      <c r="AD41" s="232"/>
      <c r="AE41" s="232"/>
      <c r="AF41" s="233"/>
      <c r="AG41" s="231" t="str">
        <f>IF($AK$3="４週",SUMIFS($AK$12:$AK$31,$B$12:$B$31,AG37)/4/$AH$6,IF($AK$3="歴月",SUMIFS($AK$12:$AK$31,$B$12:$B$31,AG37)/$AL$6,"記載する期間を選択してください"))</f>
        <v>記載する期間を選択してください</v>
      </c>
      <c r="AH41" s="232"/>
      <c r="AI41" s="232"/>
      <c r="AJ41" s="232"/>
      <c r="AK41" s="233"/>
      <c r="AL41" s="231" t="str">
        <f>IF($AK$3="４週",SUMIFS($AK$12:$AK$31,$B$12:$B$31,AL37)/4/$AH$6,IF($AK$3="歴月",SUMIFS($AK$12:$AK$31,$B$12:$B$31,AL37)/$AL$6,"記載する期間を選択してください"))</f>
        <v>記載する期間を選択してください</v>
      </c>
      <c r="AM41" s="233"/>
      <c r="AN41" s="62"/>
    </row>
    <row r="42" spans="1:40" ht="5.0999999999999996" customHeight="1">
      <c r="A42" s="62"/>
      <c r="B42" s="59"/>
      <c r="C42" s="76">
        <v>2</v>
      </c>
      <c r="D42" s="76"/>
      <c r="E42" s="76">
        <v>3</v>
      </c>
      <c r="F42" s="76"/>
      <c r="G42" s="76"/>
      <c r="H42" s="76"/>
      <c r="I42" s="76">
        <v>4</v>
      </c>
      <c r="J42" s="76"/>
      <c r="K42" s="76"/>
      <c r="L42" s="76"/>
      <c r="M42" s="76"/>
      <c r="N42" s="76"/>
      <c r="O42" s="76">
        <v>5</v>
      </c>
      <c r="P42" s="76"/>
      <c r="Q42" s="76"/>
      <c r="R42" s="76"/>
      <c r="S42" s="76"/>
      <c r="T42" s="76"/>
      <c r="U42" s="76">
        <v>6</v>
      </c>
      <c r="V42" s="76"/>
      <c r="W42" s="76"/>
      <c r="X42" s="76"/>
      <c r="Y42" s="76"/>
      <c r="Z42" s="76"/>
      <c r="AA42" s="76">
        <v>7</v>
      </c>
      <c r="AB42" s="76"/>
      <c r="AC42" s="76"/>
      <c r="AD42" s="76"/>
      <c r="AE42" s="76"/>
      <c r="AF42" s="76"/>
      <c r="AG42" s="76">
        <v>8</v>
      </c>
      <c r="AH42" s="76"/>
      <c r="AI42" s="76"/>
      <c r="AJ42" s="76"/>
      <c r="AK42" s="76"/>
      <c r="AL42" s="76">
        <v>9</v>
      </c>
      <c r="AM42" s="95"/>
      <c r="AN42" s="62"/>
    </row>
    <row r="43" spans="1:40" ht="15" customHeight="1">
      <c r="A43" s="60" t="s">
        <v>140</v>
      </c>
      <c r="B43" s="87"/>
      <c r="C43" s="88"/>
      <c r="D43" s="88"/>
      <c r="E43" s="88"/>
      <c r="F43" s="89"/>
      <c r="G43" s="88"/>
      <c r="H43" s="76"/>
      <c r="I43" s="76"/>
      <c r="J43" s="76"/>
      <c r="K43" s="76"/>
      <c r="L43" s="76"/>
      <c r="M43" s="76"/>
      <c r="N43" s="76"/>
      <c r="O43" s="76"/>
      <c r="P43" s="76"/>
      <c r="Q43" s="76"/>
      <c r="R43" s="76">
        <v>6</v>
      </c>
      <c r="S43" s="76"/>
      <c r="T43" s="76"/>
      <c r="U43" s="76"/>
      <c r="V43" s="76"/>
      <c r="W43" s="76"/>
      <c r="X43" s="76">
        <v>7</v>
      </c>
      <c r="Y43" s="76"/>
      <c r="Z43" s="76"/>
      <c r="AA43" s="76"/>
      <c r="AB43" s="76"/>
      <c r="AC43" s="76"/>
      <c r="AD43" s="76">
        <v>8</v>
      </c>
      <c r="AE43" s="76"/>
      <c r="AF43" s="76"/>
      <c r="AG43" s="77"/>
      <c r="AH43" s="77"/>
      <c r="AI43" s="77"/>
      <c r="AJ43" s="77">
        <v>9</v>
      </c>
      <c r="AK43" s="75"/>
      <c r="AL43" s="75"/>
      <c r="AM43" s="62"/>
    </row>
    <row r="44" spans="1:40" s="60" customFormat="1" ht="15" customHeight="1">
      <c r="A44" s="60" t="s">
        <v>141</v>
      </c>
      <c r="B44" s="83"/>
      <c r="C44" s="83"/>
      <c r="D44" s="83"/>
      <c r="E44" s="83"/>
      <c r="F44" s="83"/>
      <c r="G44" s="83"/>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row>
    <row r="45" spans="1:40" s="60" customFormat="1" ht="15" customHeight="1">
      <c r="A45" s="60" t="s">
        <v>181</v>
      </c>
      <c r="B45" s="83"/>
      <c r="C45" s="83"/>
      <c r="D45" s="83"/>
      <c r="E45" s="83"/>
      <c r="F45" s="83"/>
      <c r="G45" s="83"/>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row>
    <row r="46" spans="1:40" s="60" customFormat="1" ht="15" customHeight="1">
      <c r="A46" s="83" t="s">
        <v>201</v>
      </c>
      <c r="C46" s="83"/>
      <c r="D46" s="83"/>
      <c r="E46" s="83"/>
      <c r="F46" s="83"/>
      <c r="G46" s="83"/>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row>
    <row r="47" spans="1:40" s="60" customFormat="1" ht="15" customHeight="1">
      <c r="A47" s="60" t="s">
        <v>142</v>
      </c>
      <c r="B47" s="83"/>
      <c r="C47" s="83"/>
      <c r="D47" s="83"/>
      <c r="E47" s="83"/>
      <c r="F47" s="83"/>
      <c r="G47" s="83"/>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row>
    <row r="48" spans="1:40" s="60" customFormat="1" ht="15" customHeight="1">
      <c r="A48" s="60" t="s">
        <v>143</v>
      </c>
      <c r="B48" s="83"/>
      <c r="C48" s="83"/>
      <c r="D48" s="83"/>
      <c r="E48" s="83"/>
      <c r="F48" s="83"/>
      <c r="G48" s="83"/>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row>
    <row r="49" spans="1:33" ht="15" customHeight="1">
      <c r="A49" s="60" t="s">
        <v>144</v>
      </c>
      <c r="B49" s="90"/>
      <c r="C49" s="60"/>
      <c r="D49" s="60"/>
      <c r="E49" s="60"/>
      <c r="F49" s="60"/>
      <c r="G49" s="60"/>
    </row>
    <row r="50" spans="1:33" ht="15" customHeight="1">
      <c r="A50" s="60" t="s">
        <v>145</v>
      </c>
      <c r="B50" s="90"/>
      <c r="C50" s="60"/>
      <c r="D50" s="60"/>
      <c r="E50" s="60"/>
      <c r="F50" s="60"/>
      <c r="G50" s="60"/>
    </row>
    <row r="51" spans="1:33" ht="15" customHeight="1">
      <c r="A51" s="60"/>
      <c r="B51" s="74" t="s">
        <v>146</v>
      </c>
      <c r="C51" s="234" t="s">
        <v>147</v>
      </c>
      <c r="D51" s="234"/>
      <c r="E51" s="234"/>
      <c r="F51" s="60"/>
      <c r="G51" s="60"/>
    </row>
    <row r="52" spans="1:33" ht="15" customHeight="1">
      <c r="A52" s="60"/>
      <c r="B52" s="93" t="s">
        <v>164</v>
      </c>
      <c r="C52" s="235" t="s">
        <v>148</v>
      </c>
      <c r="D52" s="235"/>
      <c r="E52" s="235"/>
      <c r="F52" s="60"/>
      <c r="G52" s="60"/>
    </row>
    <row r="53" spans="1:33" ht="15" customHeight="1">
      <c r="A53" s="60"/>
      <c r="B53" s="93" t="s">
        <v>165</v>
      </c>
      <c r="C53" s="235" t="s">
        <v>149</v>
      </c>
      <c r="D53" s="235"/>
      <c r="E53" s="235"/>
      <c r="F53" s="60"/>
      <c r="G53" s="60"/>
    </row>
    <row r="54" spans="1:33" ht="15" customHeight="1">
      <c r="A54" s="60"/>
      <c r="B54" s="93" t="s">
        <v>166</v>
      </c>
      <c r="C54" s="235" t="s">
        <v>150</v>
      </c>
      <c r="D54" s="235"/>
      <c r="E54" s="235"/>
      <c r="F54" s="60"/>
      <c r="G54" s="60"/>
    </row>
    <row r="55" spans="1:33" ht="15" customHeight="1">
      <c r="A55" s="60"/>
      <c r="B55" s="93" t="s">
        <v>167</v>
      </c>
      <c r="C55" s="235" t="s">
        <v>151</v>
      </c>
      <c r="D55" s="235"/>
      <c r="E55" s="235"/>
      <c r="F55" s="60"/>
      <c r="G55" s="60"/>
    </row>
    <row r="56" spans="1:33" ht="15" customHeight="1">
      <c r="A56" s="60"/>
      <c r="B56" s="60" t="s">
        <v>152</v>
      </c>
      <c r="C56" s="60"/>
      <c r="D56" s="60"/>
      <c r="E56" s="60"/>
      <c r="F56" s="60"/>
      <c r="G56" s="60"/>
    </row>
    <row r="57" spans="1:33" ht="15" customHeight="1">
      <c r="A57" s="60"/>
      <c r="B57" s="60" t="s">
        <v>169</v>
      </c>
      <c r="C57" s="60"/>
      <c r="D57" s="60"/>
      <c r="E57" s="60"/>
      <c r="F57" s="60"/>
      <c r="G57" s="60"/>
    </row>
    <row r="58" spans="1:33" ht="15" customHeight="1">
      <c r="A58" s="60"/>
      <c r="B58" s="60" t="s">
        <v>153</v>
      </c>
      <c r="C58" s="60"/>
      <c r="D58" s="60"/>
      <c r="E58" s="60"/>
      <c r="F58" s="60"/>
      <c r="G58" s="60"/>
    </row>
    <row r="59" spans="1:33" ht="15" customHeight="1">
      <c r="A59" s="60" t="s">
        <v>154</v>
      </c>
      <c r="B59" s="90"/>
      <c r="C59" s="60"/>
      <c r="D59" s="60"/>
      <c r="E59" s="60"/>
      <c r="F59" s="60"/>
      <c r="G59" s="60"/>
    </row>
    <row r="60" spans="1:33" ht="15" customHeight="1">
      <c r="A60" s="60" t="s">
        <v>203</v>
      </c>
      <c r="B60" s="90"/>
      <c r="C60" s="60"/>
      <c r="D60" s="60"/>
      <c r="E60" s="60"/>
      <c r="F60" s="60"/>
      <c r="G60" s="60"/>
    </row>
    <row r="61" spans="1:33" ht="15" customHeight="1">
      <c r="A61" s="60" t="s">
        <v>220</v>
      </c>
      <c r="B61" s="90"/>
      <c r="C61" s="60"/>
      <c r="D61" s="60"/>
      <c r="E61" s="60"/>
      <c r="F61" s="60"/>
      <c r="G61" s="60"/>
    </row>
    <row r="62" spans="1:33" ht="15" customHeight="1">
      <c r="A62" s="60"/>
      <c r="B62" s="74" t="s">
        <v>146</v>
      </c>
      <c r="C62" s="242" t="s">
        <v>147</v>
      </c>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5"/>
    </row>
    <row r="63" spans="1:33" ht="14.4">
      <c r="A63" s="60"/>
      <c r="B63" s="93" t="s">
        <v>164</v>
      </c>
      <c r="C63" s="262" t="s">
        <v>204</v>
      </c>
      <c r="D63" s="260"/>
      <c r="E63" s="260"/>
      <c r="F63" s="260"/>
      <c r="G63" s="260"/>
      <c r="H63" s="260"/>
      <c r="I63" s="260"/>
      <c r="J63" s="260"/>
      <c r="K63" s="260"/>
      <c r="L63" s="260"/>
      <c r="M63" s="260"/>
      <c r="N63" s="260"/>
      <c r="O63" s="260"/>
      <c r="P63" s="260"/>
      <c r="Q63" s="260"/>
      <c r="R63" s="260"/>
      <c r="S63" s="260"/>
      <c r="T63" s="260"/>
      <c r="U63" s="260"/>
      <c r="V63" s="260"/>
      <c r="W63" s="260"/>
      <c r="X63" s="260"/>
      <c r="Y63" s="260"/>
      <c r="Z63" s="260"/>
      <c r="AA63" s="260"/>
      <c r="AB63" s="260"/>
      <c r="AC63" s="260"/>
      <c r="AD63" s="260"/>
      <c r="AE63" s="260"/>
      <c r="AF63" s="260"/>
      <c r="AG63" s="261"/>
    </row>
    <row r="64" spans="1:33" ht="14.4">
      <c r="A64" s="60"/>
      <c r="B64" s="93" t="s">
        <v>165</v>
      </c>
      <c r="C64" s="262" t="s">
        <v>205</v>
      </c>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1"/>
    </row>
    <row r="65" spans="1:33" ht="14.4">
      <c r="A65" s="60"/>
      <c r="B65" s="93" t="s">
        <v>166</v>
      </c>
      <c r="C65" s="262" t="s">
        <v>206</v>
      </c>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1"/>
    </row>
    <row r="66" spans="1:33" ht="24" customHeight="1">
      <c r="A66" s="60"/>
      <c r="B66" s="93" t="s">
        <v>167</v>
      </c>
      <c r="C66" s="259" t="s">
        <v>211</v>
      </c>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c r="AB66" s="260"/>
      <c r="AC66" s="260"/>
      <c r="AD66" s="260"/>
      <c r="AE66" s="260"/>
      <c r="AF66" s="260"/>
      <c r="AG66" s="261"/>
    </row>
    <row r="67" spans="1:33" ht="24" customHeight="1">
      <c r="A67" s="60"/>
      <c r="B67" s="93" t="s">
        <v>207</v>
      </c>
      <c r="C67" s="259" t="s">
        <v>214</v>
      </c>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c r="AB67" s="260"/>
      <c r="AC67" s="260"/>
      <c r="AD67" s="260"/>
      <c r="AE67" s="260"/>
      <c r="AF67" s="260"/>
      <c r="AG67" s="261"/>
    </row>
    <row r="68" spans="1:33" ht="22.8" customHeight="1">
      <c r="A68" s="60"/>
      <c r="B68" s="93" t="s">
        <v>208</v>
      </c>
      <c r="C68" s="259" t="s">
        <v>215</v>
      </c>
      <c r="D68" s="260"/>
      <c r="E68" s="260"/>
      <c r="F68" s="260"/>
      <c r="G68" s="260"/>
      <c r="H68" s="260"/>
      <c r="I68" s="260"/>
      <c r="J68" s="260"/>
      <c r="K68" s="260"/>
      <c r="L68" s="260"/>
      <c r="M68" s="260"/>
      <c r="N68" s="260"/>
      <c r="O68" s="260"/>
      <c r="P68" s="260"/>
      <c r="Q68" s="260"/>
      <c r="R68" s="260"/>
      <c r="S68" s="260"/>
      <c r="T68" s="260"/>
      <c r="U68" s="260"/>
      <c r="V68" s="260"/>
      <c r="W68" s="260"/>
      <c r="X68" s="260"/>
      <c r="Y68" s="260"/>
      <c r="Z68" s="260"/>
      <c r="AA68" s="260"/>
      <c r="AB68" s="260"/>
      <c r="AC68" s="260"/>
      <c r="AD68" s="260"/>
      <c r="AE68" s="260"/>
      <c r="AF68" s="260"/>
      <c r="AG68" s="261"/>
    </row>
    <row r="69" spans="1:33" ht="21.6" customHeight="1">
      <c r="A69" s="60"/>
      <c r="B69" s="93" t="s">
        <v>209</v>
      </c>
      <c r="C69" s="259" t="s">
        <v>216</v>
      </c>
      <c r="D69" s="260"/>
      <c r="E69" s="260"/>
      <c r="F69" s="260"/>
      <c r="G69" s="260"/>
      <c r="H69" s="260"/>
      <c r="I69" s="260"/>
      <c r="J69" s="260"/>
      <c r="K69" s="260"/>
      <c r="L69" s="260"/>
      <c r="M69" s="260"/>
      <c r="N69" s="260"/>
      <c r="O69" s="260"/>
      <c r="P69" s="260"/>
      <c r="Q69" s="260"/>
      <c r="R69" s="260"/>
      <c r="S69" s="260"/>
      <c r="T69" s="260"/>
      <c r="U69" s="260"/>
      <c r="V69" s="260"/>
      <c r="W69" s="260"/>
      <c r="X69" s="260"/>
      <c r="Y69" s="260"/>
      <c r="Z69" s="260"/>
      <c r="AA69" s="260"/>
      <c r="AB69" s="260"/>
      <c r="AC69" s="260"/>
      <c r="AD69" s="260"/>
      <c r="AE69" s="260"/>
      <c r="AF69" s="260"/>
      <c r="AG69" s="261"/>
    </row>
    <row r="70" spans="1:33" ht="39.6" customHeight="1">
      <c r="A70" s="60"/>
      <c r="B70" s="93" t="s">
        <v>210</v>
      </c>
      <c r="C70" s="259" t="s">
        <v>218</v>
      </c>
      <c r="D70" s="260"/>
      <c r="E70" s="260"/>
      <c r="F70" s="260"/>
      <c r="G70" s="260"/>
      <c r="H70" s="260"/>
      <c r="I70" s="260"/>
      <c r="J70" s="260"/>
      <c r="K70" s="260"/>
      <c r="L70" s="260"/>
      <c r="M70" s="260"/>
      <c r="N70" s="260"/>
      <c r="O70" s="260"/>
      <c r="P70" s="260"/>
      <c r="Q70" s="260"/>
      <c r="R70" s="260"/>
      <c r="S70" s="260"/>
      <c r="T70" s="260"/>
      <c r="U70" s="260"/>
      <c r="V70" s="260"/>
      <c r="W70" s="260"/>
      <c r="X70" s="260"/>
      <c r="Y70" s="260"/>
      <c r="Z70" s="260"/>
      <c r="AA70" s="260"/>
      <c r="AB70" s="260"/>
      <c r="AC70" s="260"/>
      <c r="AD70" s="260"/>
      <c r="AE70" s="260"/>
      <c r="AF70" s="260"/>
      <c r="AG70" s="261"/>
    </row>
    <row r="71" spans="1:33" ht="27" customHeight="1">
      <c r="A71" s="60"/>
      <c r="B71" s="93" t="s">
        <v>212</v>
      </c>
      <c r="C71" s="259" t="s">
        <v>219</v>
      </c>
      <c r="D71" s="260"/>
      <c r="E71" s="260"/>
      <c r="F71" s="260"/>
      <c r="G71" s="260"/>
      <c r="H71" s="260"/>
      <c r="I71" s="260"/>
      <c r="J71" s="260"/>
      <c r="K71" s="260"/>
      <c r="L71" s="260"/>
      <c r="M71" s="260"/>
      <c r="N71" s="260"/>
      <c r="O71" s="260"/>
      <c r="P71" s="260"/>
      <c r="Q71" s="260"/>
      <c r="R71" s="260"/>
      <c r="S71" s="260"/>
      <c r="T71" s="260"/>
      <c r="U71" s="260"/>
      <c r="V71" s="260"/>
      <c r="W71" s="260"/>
      <c r="X71" s="260"/>
      <c r="Y71" s="260"/>
      <c r="Z71" s="260"/>
      <c r="AA71" s="260"/>
      <c r="AB71" s="260"/>
      <c r="AC71" s="260"/>
      <c r="AD71" s="260"/>
      <c r="AE71" s="260"/>
      <c r="AF71" s="260"/>
      <c r="AG71" s="261"/>
    </row>
    <row r="72" spans="1:33" ht="14.4">
      <c r="A72" s="60"/>
      <c r="B72" s="93" t="s">
        <v>213</v>
      </c>
      <c r="C72" s="259" t="s">
        <v>217</v>
      </c>
      <c r="D72" s="260"/>
      <c r="E72" s="260"/>
      <c r="F72" s="260"/>
      <c r="G72" s="260"/>
      <c r="H72" s="260"/>
      <c r="I72" s="260"/>
      <c r="J72" s="260"/>
      <c r="K72" s="260"/>
      <c r="L72" s="260"/>
      <c r="M72" s="260"/>
      <c r="N72" s="260"/>
      <c r="O72" s="260"/>
      <c r="P72" s="260"/>
      <c r="Q72" s="260"/>
      <c r="R72" s="260"/>
      <c r="S72" s="260"/>
      <c r="T72" s="260"/>
      <c r="U72" s="260"/>
      <c r="V72" s="260"/>
      <c r="W72" s="260"/>
      <c r="X72" s="260"/>
      <c r="Y72" s="260"/>
      <c r="Z72" s="260"/>
      <c r="AA72" s="260"/>
      <c r="AB72" s="260"/>
      <c r="AC72" s="260"/>
      <c r="AD72" s="260"/>
      <c r="AE72" s="260"/>
      <c r="AF72" s="260"/>
      <c r="AG72" s="261"/>
    </row>
    <row r="73" spans="1:33" ht="15" customHeight="1">
      <c r="A73" s="108" t="s">
        <v>221</v>
      </c>
      <c r="B73" s="107"/>
      <c r="C73" s="60"/>
      <c r="D73" s="60"/>
      <c r="E73" s="60"/>
      <c r="F73" s="60"/>
      <c r="G73" s="60"/>
    </row>
    <row r="74" spans="1:33" ht="15" customHeight="1">
      <c r="A74" s="108"/>
      <c r="B74" s="107"/>
      <c r="C74" s="60"/>
      <c r="D74" s="60"/>
      <c r="E74" s="60"/>
      <c r="F74" s="60"/>
      <c r="G74" s="60"/>
    </row>
    <row r="75" spans="1:33" ht="15" customHeight="1">
      <c r="A75" s="60" t="s">
        <v>156</v>
      </c>
      <c r="B75" s="90"/>
      <c r="C75" s="60"/>
      <c r="D75" s="60"/>
      <c r="E75" s="60"/>
      <c r="F75" s="60"/>
      <c r="G75" s="60"/>
    </row>
    <row r="76" spans="1:33" ht="15" customHeight="1">
      <c r="A76" s="60" t="s">
        <v>199</v>
      </c>
      <c r="B76" s="90"/>
      <c r="C76" s="60"/>
      <c r="D76" s="60"/>
      <c r="E76" s="60"/>
      <c r="F76" s="60"/>
      <c r="G76" s="60"/>
    </row>
    <row r="77" spans="1:33" ht="15" customHeight="1">
      <c r="A77" s="60" t="s">
        <v>157</v>
      </c>
      <c r="B77" s="90"/>
      <c r="C77" s="60"/>
      <c r="D77" s="60"/>
      <c r="E77" s="60"/>
      <c r="F77" s="60"/>
      <c r="G77" s="60"/>
    </row>
    <row r="78" spans="1:33" ht="15" customHeight="1">
      <c r="A78" s="60" t="s">
        <v>158</v>
      </c>
      <c r="B78" s="90"/>
      <c r="C78" s="60"/>
      <c r="D78" s="60"/>
      <c r="E78" s="60"/>
      <c r="F78" s="60"/>
      <c r="G78" s="60"/>
    </row>
    <row r="79" spans="1:33" ht="15" customHeight="1">
      <c r="A79" s="60" t="s">
        <v>159</v>
      </c>
      <c r="B79" s="90"/>
      <c r="C79" s="60"/>
      <c r="D79" s="60"/>
      <c r="E79" s="60"/>
      <c r="F79" s="60"/>
      <c r="G79" s="60"/>
    </row>
    <row r="80" spans="1:33" ht="15" customHeight="1">
      <c r="A80" s="60" t="s">
        <v>160</v>
      </c>
      <c r="B80" s="90"/>
      <c r="C80" s="60"/>
      <c r="D80" s="60"/>
      <c r="E80" s="60"/>
      <c r="F80" s="60"/>
      <c r="G80" s="60"/>
    </row>
    <row r="81" spans="1:7" ht="15" customHeight="1">
      <c r="A81" s="60" t="s">
        <v>161</v>
      </c>
      <c r="B81" s="90"/>
      <c r="C81" s="60"/>
      <c r="D81" s="60"/>
      <c r="E81" s="60"/>
      <c r="F81" s="60"/>
      <c r="G81" s="60"/>
    </row>
    <row r="82" spans="1:7" ht="15" customHeight="1">
      <c r="A82" s="60" t="s">
        <v>162</v>
      </c>
      <c r="B82" s="90"/>
      <c r="C82" s="60"/>
      <c r="D82" s="60"/>
      <c r="E82" s="60"/>
      <c r="F82" s="60"/>
      <c r="G82" s="60"/>
    </row>
    <row r="83" spans="1:7" ht="15" customHeight="1">
      <c r="A83" s="60" t="s">
        <v>163</v>
      </c>
      <c r="B83" s="90"/>
      <c r="C83" s="60"/>
      <c r="D83" s="60"/>
      <c r="E83" s="60"/>
      <c r="F83" s="60"/>
      <c r="G83" s="60"/>
    </row>
    <row r="84" spans="1:7" ht="15" customHeight="1">
      <c r="A84" s="60" t="s">
        <v>168</v>
      </c>
      <c r="B84" s="90"/>
      <c r="C84" s="60"/>
      <c r="D84" s="60"/>
      <c r="E84" s="60"/>
      <c r="F84" s="60"/>
      <c r="G84" s="60"/>
    </row>
  </sheetData>
  <mergeCells count="112">
    <mergeCell ref="C71:AG71"/>
    <mergeCell ref="C72:AG72"/>
    <mergeCell ref="C62:AG62"/>
    <mergeCell ref="C63:AG63"/>
    <mergeCell ref="C64:AG64"/>
    <mergeCell ref="C65:AG65"/>
    <mergeCell ref="C66:AG66"/>
    <mergeCell ref="C67:AG67"/>
    <mergeCell ref="C68:AG68"/>
    <mergeCell ref="C69:AG69"/>
    <mergeCell ref="C70:AG70"/>
    <mergeCell ref="M2:P2"/>
    <mergeCell ref="Q2:R2"/>
    <mergeCell ref="S2:T2"/>
    <mergeCell ref="U2:V2"/>
    <mergeCell ref="AK2:AN2"/>
    <mergeCell ref="AH6:AJ6"/>
    <mergeCell ref="A8:A11"/>
    <mergeCell ref="B8:B11"/>
    <mergeCell ref="C8:C11"/>
    <mergeCell ref="D8:D11"/>
    <mergeCell ref="E8:E11"/>
    <mergeCell ref="F8:AJ8"/>
    <mergeCell ref="F9:L9"/>
    <mergeCell ref="M9:S9"/>
    <mergeCell ref="T9:Z9"/>
    <mergeCell ref="AA9:AG9"/>
    <mergeCell ref="AH9:AJ9"/>
    <mergeCell ref="AK3:AN3"/>
    <mergeCell ref="AK4:AN4"/>
    <mergeCell ref="AK8:AK11"/>
    <mergeCell ref="AK5:AN5"/>
    <mergeCell ref="AM17:AN17"/>
    <mergeCell ref="AL8:AL11"/>
    <mergeCell ref="AM8:AN11"/>
    <mergeCell ref="AM12:AN12"/>
    <mergeCell ref="AM13:AN13"/>
    <mergeCell ref="AM14:AN14"/>
    <mergeCell ref="AM15:AN15"/>
    <mergeCell ref="AM16:AN16"/>
    <mergeCell ref="AK1:AN1"/>
    <mergeCell ref="AM29:AN29"/>
    <mergeCell ref="AM18:AN18"/>
    <mergeCell ref="AM19:AN19"/>
    <mergeCell ref="AM20:AN20"/>
    <mergeCell ref="AM21:AN21"/>
    <mergeCell ref="AM22:AN22"/>
    <mergeCell ref="AM23:AN23"/>
    <mergeCell ref="AM24:AN24"/>
    <mergeCell ref="AM25:AN25"/>
    <mergeCell ref="AM26:AN26"/>
    <mergeCell ref="AM27:AN27"/>
    <mergeCell ref="AM28:AN28"/>
    <mergeCell ref="C37:D37"/>
    <mergeCell ref="E37:H37"/>
    <mergeCell ref="I37:N37"/>
    <mergeCell ref="O37:T37"/>
    <mergeCell ref="U37:Z37"/>
    <mergeCell ref="AM30:AN30"/>
    <mergeCell ref="AM31:AN31"/>
    <mergeCell ref="A32:E32"/>
    <mergeCell ref="AM32:AN33"/>
    <mergeCell ref="A33:E33"/>
    <mergeCell ref="AL37:AM37"/>
    <mergeCell ref="AG37:AK37"/>
    <mergeCell ref="F38:H38"/>
    <mergeCell ref="I38:K38"/>
    <mergeCell ref="L38:N38"/>
    <mergeCell ref="O38:Q38"/>
    <mergeCell ref="R38:T38"/>
    <mergeCell ref="U38:W38"/>
    <mergeCell ref="X38:Z38"/>
    <mergeCell ref="AA38:AC38"/>
    <mergeCell ref="AA37:AF37"/>
    <mergeCell ref="AD38:AF38"/>
    <mergeCell ref="AG38:AI38"/>
    <mergeCell ref="AJ38:AK38"/>
    <mergeCell ref="AJ40:AK40"/>
    <mergeCell ref="F39:H39"/>
    <mergeCell ref="I39:K39"/>
    <mergeCell ref="L39:N39"/>
    <mergeCell ref="O39:Q39"/>
    <mergeCell ref="R39:T39"/>
    <mergeCell ref="AJ39:AK39"/>
    <mergeCell ref="F40:H40"/>
    <mergeCell ref="I40:K40"/>
    <mergeCell ref="L40:N40"/>
    <mergeCell ref="O40:Q40"/>
    <mergeCell ref="R40:T40"/>
    <mergeCell ref="U40:W40"/>
    <mergeCell ref="U39:W39"/>
    <mergeCell ref="X39:Z39"/>
    <mergeCell ref="AA39:AC39"/>
    <mergeCell ref="AD39:AF39"/>
    <mergeCell ref="AG39:AI39"/>
    <mergeCell ref="X40:Z40"/>
    <mergeCell ref="AA40:AC40"/>
    <mergeCell ref="AD40:AF40"/>
    <mergeCell ref="AG40:AI40"/>
    <mergeCell ref="C54:E54"/>
    <mergeCell ref="C55:E55"/>
    <mergeCell ref="AA41:AF41"/>
    <mergeCell ref="AG41:AK41"/>
    <mergeCell ref="AL41:AM41"/>
    <mergeCell ref="C51:E51"/>
    <mergeCell ref="C52:E52"/>
    <mergeCell ref="C53:E53"/>
    <mergeCell ref="C41:D41"/>
    <mergeCell ref="E41:H41"/>
    <mergeCell ref="I41:N41"/>
    <mergeCell ref="O41:T41"/>
    <mergeCell ref="U41:Z41"/>
  </mergeCells>
  <phoneticPr fontId="3"/>
  <dataValidations count="4">
    <dataValidation type="list" allowBlank="1" showInputMessage="1" showErrorMessage="1" sqref="C12:C31" xr:uid="{00000000-0002-0000-1800-000000000000}">
      <formula1>"A,B,C,D"</formula1>
    </dataValidation>
    <dataValidation type="list" allowBlank="1" showInputMessage="1" showErrorMessage="1" sqref="AK4:AN4" xr:uid="{00000000-0002-0000-1800-000001000000}">
      <formula1>"予定,実績"</formula1>
    </dataValidation>
    <dataValidation type="list" allowBlank="1" showInputMessage="1" showErrorMessage="1" sqref="AK3:AN3" xr:uid="{00000000-0002-0000-1800-000002000000}">
      <formula1>"４週,歴月"</formula1>
    </dataValidation>
    <dataValidation type="list" allowBlank="1" showInputMessage="1" showErrorMessage="1" sqref="B12:B31" xr:uid="{00000000-0002-0000-1800-000003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65" fitToWidth="0" fitToHeight="0" orientation="landscape" r:id="rId1"/>
  <headerFooter alignWithMargins="0">
    <oddHeader>&amp;L&amp;"ＭＳ ゴシック,標準"&amp;10（参考様式）</oddHeader>
  </headerFooter>
  <rowBreaks count="1" manualBreakCount="1">
    <brk id="35"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N86"/>
  <sheetViews>
    <sheetView showGridLines="0" view="pageBreakPreview" topLeftCell="A61" zoomScaleNormal="100" zoomScaleSheetLayoutView="100" workbookViewId="0">
      <selection activeCell="K70" sqref="K70"/>
    </sheetView>
  </sheetViews>
  <sheetFormatPr defaultColWidth="8.19921875" defaultRowHeight="21" customHeight="1"/>
  <cols>
    <col min="1" max="1" width="2.59765625" style="59" customWidth="1"/>
    <col min="2" max="2" width="14.398437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c r="A1" s="91" t="s">
        <v>96</v>
      </c>
      <c r="C1" s="78"/>
      <c r="D1" s="78"/>
      <c r="E1" s="78"/>
      <c r="F1" s="78"/>
      <c r="G1" s="78"/>
      <c r="H1" s="78"/>
      <c r="I1" s="78"/>
      <c r="J1" s="78"/>
      <c r="K1" s="78"/>
      <c r="L1" s="78"/>
      <c r="M1" s="78"/>
      <c r="N1" s="78"/>
      <c r="O1" s="78"/>
      <c r="P1" s="78"/>
      <c r="Q1" s="78"/>
      <c r="R1" s="78"/>
      <c r="S1" s="78"/>
      <c r="T1" s="78"/>
      <c r="U1" s="78"/>
      <c r="V1" s="78"/>
      <c r="W1" s="78"/>
      <c r="X1" s="67"/>
      <c r="Y1" s="67"/>
      <c r="Z1" s="62"/>
      <c r="AA1" s="62"/>
      <c r="AB1" s="62"/>
      <c r="AC1" s="62"/>
      <c r="AD1" s="84"/>
      <c r="AE1" s="84"/>
      <c r="AF1" s="84"/>
      <c r="AG1" s="84"/>
      <c r="AH1" s="84"/>
      <c r="AI1" s="79" t="s">
        <v>129</v>
      </c>
      <c r="AJ1" s="79"/>
      <c r="AK1" s="255" t="s">
        <v>185</v>
      </c>
      <c r="AL1" s="255"/>
      <c r="AM1" s="255"/>
      <c r="AN1" s="255"/>
    </row>
    <row r="2" spans="1:40" ht="18" customHeight="1">
      <c r="A2" s="62"/>
      <c r="B2" s="63"/>
      <c r="C2" s="63"/>
      <c r="D2" s="63"/>
      <c r="E2" s="63"/>
      <c r="F2" s="63"/>
      <c r="G2" s="63"/>
      <c r="H2" s="63"/>
      <c r="I2" s="63"/>
      <c r="J2" s="63"/>
      <c r="K2" s="63"/>
      <c r="L2" s="63"/>
      <c r="M2" s="256">
        <v>2025</v>
      </c>
      <c r="N2" s="256"/>
      <c r="O2" s="256"/>
      <c r="P2" s="256"/>
      <c r="Q2" s="257" t="s">
        <v>125</v>
      </c>
      <c r="R2" s="257"/>
      <c r="S2" s="256"/>
      <c r="T2" s="256"/>
      <c r="U2" s="257" t="s">
        <v>126</v>
      </c>
      <c r="V2" s="257"/>
      <c r="W2" s="63"/>
      <c r="X2" s="63"/>
      <c r="Y2" s="63"/>
      <c r="Z2" s="62"/>
      <c r="AA2" s="62"/>
      <c r="AC2" s="79"/>
      <c r="AD2" s="63"/>
      <c r="AE2" s="63"/>
      <c r="AF2" s="63"/>
      <c r="AG2" s="63"/>
      <c r="AH2" s="63"/>
      <c r="AI2" s="79" t="s">
        <v>130</v>
      </c>
      <c r="AJ2" s="79"/>
      <c r="AK2" s="258"/>
      <c r="AL2" s="258"/>
      <c r="AM2" s="258"/>
      <c r="AN2" s="258"/>
    </row>
    <row r="3" spans="1:40" ht="18" customHeight="1">
      <c r="A3" s="82"/>
      <c r="B3" s="82"/>
      <c r="C3" s="82"/>
      <c r="D3" s="82"/>
      <c r="E3" s="82"/>
      <c r="F3" s="82"/>
      <c r="G3" s="82"/>
      <c r="H3" s="82"/>
      <c r="I3" s="82"/>
      <c r="J3" s="82"/>
      <c r="K3" s="82"/>
      <c r="L3" s="82"/>
      <c r="M3" s="82"/>
      <c r="N3" s="82"/>
      <c r="O3" s="82"/>
      <c r="P3" s="82"/>
      <c r="Q3" s="82"/>
      <c r="R3" s="82"/>
      <c r="S3" s="82"/>
      <c r="T3" s="82"/>
      <c r="U3" s="82"/>
      <c r="V3" s="82"/>
      <c r="W3" s="82"/>
      <c r="Y3" s="85"/>
      <c r="Z3" s="85"/>
      <c r="AA3" s="85"/>
      <c r="AB3" s="62"/>
      <c r="AC3" s="85"/>
      <c r="AD3" s="85"/>
      <c r="AE3" s="85"/>
      <c r="AF3" s="85"/>
      <c r="AG3" s="85"/>
      <c r="AH3" s="85"/>
      <c r="AI3" s="86" t="s">
        <v>133</v>
      </c>
      <c r="AJ3" s="79"/>
      <c r="AK3" s="251"/>
      <c r="AL3" s="251"/>
      <c r="AM3" s="251"/>
      <c r="AN3" s="251"/>
    </row>
    <row r="4" spans="1:40" ht="18" customHeight="1">
      <c r="A4" s="82"/>
      <c r="B4" s="82"/>
      <c r="C4" s="82"/>
      <c r="D4" s="82"/>
      <c r="E4" s="82"/>
      <c r="F4" s="82"/>
      <c r="G4" s="82"/>
      <c r="H4" s="82"/>
      <c r="I4" s="82"/>
      <c r="J4" s="82"/>
      <c r="K4" s="82"/>
      <c r="L4" s="82"/>
      <c r="M4" s="82"/>
      <c r="N4" s="82"/>
      <c r="O4" s="82"/>
      <c r="P4" s="82"/>
      <c r="Q4" s="82"/>
      <c r="R4" s="82"/>
      <c r="S4" s="82"/>
      <c r="T4" s="82"/>
      <c r="U4" s="82"/>
      <c r="V4" s="82"/>
      <c r="W4" s="82"/>
      <c r="Y4" s="85"/>
      <c r="Z4" s="85"/>
      <c r="AA4" s="85"/>
      <c r="AB4" s="62"/>
      <c r="AC4" s="85"/>
      <c r="AD4" s="85"/>
      <c r="AE4" s="85"/>
      <c r="AF4" s="85"/>
      <c r="AG4" s="85"/>
      <c r="AH4" s="85"/>
      <c r="AI4" s="86" t="s">
        <v>134</v>
      </c>
      <c r="AJ4" s="79"/>
      <c r="AK4" s="251"/>
      <c r="AL4" s="251"/>
      <c r="AM4" s="251"/>
      <c r="AN4" s="251"/>
    </row>
    <row r="5" spans="1:40" ht="18" customHeight="1">
      <c r="A5" s="82"/>
      <c r="B5" s="82"/>
      <c r="C5" s="82"/>
      <c r="D5" s="82"/>
      <c r="E5" s="82"/>
      <c r="F5" s="82"/>
      <c r="G5" s="82"/>
      <c r="H5" s="82"/>
      <c r="I5" s="82"/>
      <c r="J5" s="82"/>
      <c r="K5" s="82"/>
      <c r="L5" s="82"/>
      <c r="M5" s="82"/>
      <c r="N5" s="82"/>
      <c r="O5" s="82"/>
      <c r="P5" s="82"/>
      <c r="Q5" s="82"/>
      <c r="R5" s="82"/>
      <c r="S5" s="82"/>
      <c r="T5" s="82"/>
      <c r="U5" s="82"/>
      <c r="V5" s="82"/>
      <c r="W5" s="82"/>
      <c r="Y5" s="85"/>
      <c r="Z5" s="85"/>
      <c r="AA5" s="85"/>
      <c r="AB5" s="62"/>
      <c r="AC5" s="85"/>
      <c r="AD5" s="85"/>
      <c r="AE5" s="85"/>
      <c r="AF5" s="104"/>
      <c r="AG5" s="104"/>
      <c r="AH5" s="104"/>
      <c r="AI5" s="105" t="s">
        <v>200</v>
      </c>
      <c r="AJ5" s="79"/>
      <c r="AK5" s="251"/>
      <c r="AL5" s="251"/>
      <c r="AM5" s="251"/>
      <c r="AN5" s="251"/>
    </row>
    <row r="6" spans="1:40" ht="18" customHeight="1">
      <c r="A6" s="82"/>
      <c r="B6" s="82"/>
      <c r="C6" s="82"/>
      <c r="D6" s="82"/>
      <c r="E6" s="82"/>
      <c r="F6" s="82"/>
      <c r="G6" s="82"/>
      <c r="H6" s="82"/>
      <c r="I6" s="82"/>
      <c r="J6" s="82"/>
      <c r="K6" s="82"/>
      <c r="L6" s="82"/>
      <c r="M6" s="82"/>
      <c r="N6" s="82"/>
      <c r="O6" s="82"/>
      <c r="P6" s="82"/>
      <c r="Q6" s="82"/>
      <c r="R6" s="82"/>
      <c r="S6" s="82"/>
      <c r="U6" s="82"/>
      <c r="V6" s="82"/>
      <c r="W6" s="82"/>
      <c r="Y6" s="85"/>
      <c r="Z6" s="85"/>
      <c r="AA6" s="85"/>
      <c r="AB6" s="62"/>
      <c r="AC6" s="85"/>
      <c r="AD6" s="85"/>
      <c r="AE6" s="85"/>
      <c r="AF6" s="85"/>
      <c r="AG6" s="86" t="s">
        <v>135</v>
      </c>
      <c r="AH6" s="252"/>
      <c r="AI6" s="252"/>
      <c r="AJ6" s="252"/>
      <c r="AK6" s="85" t="s">
        <v>131</v>
      </c>
      <c r="AL6" s="94"/>
      <c r="AM6" s="85" t="s">
        <v>132</v>
      </c>
      <c r="AN6" s="62"/>
    </row>
    <row r="7" spans="1:40" ht="9.9" customHeight="1">
      <c r="A7" s="62"/>
      <c r="B7" s="66"/>
      <c r="C7" s="66"/>
      <c r="D7" s="66"/>
      <c r="E7" s="66"/>
      <c r="F7" s="66"/>
      <c r="G7" s="66"/>
      <c r="H7" s="66"/>
      <c r="I7" s="66"/>
      <c r="J7" s="66"/>
      <c r="K7" s="66"/>
      <c r="L7" s="66"/>
      <c r="M7" s="66"/>
      <c r="N7" s="66"/>
      <c r="O7" s="66"/>
      <c r="P7" s="66"/>
      <c r="Q7" s="66"/>
      <c r="R7" s="66"/>
      <c r="S7" s="66"/>
      <c r="T7" s="66"/>
      <c r="U7" s="66"/>
      <c r="V7" s="66"/>
      <c r="W7" s="66"/>
      <c r="X7" s="63"/>
      <c r="Y7" s="63"/>
      <c r="Z7" s="63"/>
      <c r="AA7" s="63"/>
      <c r="AB7" s="63"/>
      <c r="AC7" s="63"/>
      <c r="AD7" s="63"/>
      <c r="AE7" s="63"/>
      <c r="AF7" s="63"/>
      <c r="AG7" s="63"/>
      <c r="AH7" s="63"/>
      <c r="AI7" s="63"/>
      <c r="AJ7" s="63"/>
      <c r="AK7" s="63"/>
      <c r="AL7" s="63"/>
      <c r="AM7" s="62"/>
      <c r="AN7" s="62"/>
    </row>
    <row r="8" spans="1:40" ht="15" customHeight="1">
      <c r="A8" s="244" t="s">
        <v>128</v>
      </c>
      <c r="B8" s="234" t="s">
        <v>136</v>
      </c>
      <c r="C8" s="246" t="s">
        <v>137</v>
      </c>
      <c r="D8" s="234" t="s">
        <v>138</v>
      </c>
      <c r="E8" s="242" t="s">
        <v>139</v>
      </c>
      <c r="F8" s="253" t="s">
        <v>171</v>
      </c>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4" t="s">
        <v>172</v>
      </c>
      <c r="AL8" s="249" t="s">
        <v>173</v>
      </c>
      <c r="AM8" s="250" t="s">
        <v>174</v>
      </c>
      <c r="AN8" s="250"/>
    </row>
    <row r="9" spans="1:40" ht="15" customHeight="1">
      <c r="A9" s="244"/>
      <c r="B9" s="234"/>
      <c r="C9" s="247"/>
      <c r="D9" s="234"/>
      <c r="E9" s="242"/>
      <c r="F9" s="234" t="s">
        <v>97</v>
      </c>
      <c r="G9" s="234"/>
      <c r="H9" s="234"/>
      <c r="I9" s="234"/>
      <c r="J9" s="234"/>
      <c r="K9" s="234"/>
      <c r="L9" s="234"/>
      <c r="M9" s="234" t="s">
        <v>98</v>
      </c>
      <c r="N9" s="234"/>
      <c r="O9" s="234"/>
      <c r="P9" s="234"/>
      <c r="Q9" s="234"/>
      <c r="R9" s="234"/>
      <c r="S9" s="234"/>
      <c r="T9" s="234" t="s">
        <v>99</v>
      </c>
      <c r="U9" s="234"/>
      <c r="V9" s="234"/>
      <c r="W9" s="234"/>
      <c r="X9" s="234"/>
      <c r="Y9" s="234"/>
      <c r="Z9" s="234"/>
      <c r="AA9" s="234" t="s">
        <v>100</v>
      </c>
      <c r="AB9" s="234"/>
      <c r="AC9" s="234"/>
      <c r="AD9" s="234"/>
      <c r="AE9" s="234"/>
      <c r="AF9" s="234"/>
      <c r="AG9" s="234"/>
      <c r="AH9" s="234" t="s">
        <v>103</v>
      </c>
      <c r="AI9" s="234"/>
      <c r="AJ9" s="234"/>
      <c r="AK9" s="254"/>
      <c r="AL9" s="249"/>
      <c r="AM9" s="250"/>
      <c r="AN9" s="250"/>
    </row>
    <row r="10" spans="1:40" ht="15" customHeight="1">
      <c r="A10" s="244"/>
      <c r="B10" s="234"/>
      <c r="C10" s="247"/>
      <c r="D10" s="234"/>
      <c r="E10" s="242"/>
      <c r="F10" s="64">
        <f>DATE($M$2,$S$2,1)</f>
        <v>45627</v>
      </c>
      <c r="G10" s="64">
        <f>DATE($M$2,$S$2,2)</f>
        <v>45628</v>
      </c>
      <c r="H10" s="64">
        <f>DATE($M$2,$S$2,3)</f>
        <v>45629</v>
      </c>
      <c r="I10" s="64">
        <f>DATE($M$2,$S$2,4)</f>
        <v>45630</v>
      </c>
      <c r="J10" s="64">
        <f>DATE($M$2,$S$2,5)</f>
        <v>45631</v>
      </c>
      <c r="K10" s="64">
        <f>DATE($M$2,$S$2,6)</f>
        <v>45632</v>
      </c>
      <c r="L10" s="64">
        <f>DATE($M$2,$S$2,7)</f>
        <v>45633</v>
      </c>
      <c r="M10" s="64">
        <f>DATE($M$2,$S$2,8)</f>
        <v>45634</v>
      </c>
      <c r="N10" s="64">
        <f>DATE($M$2,$S$2,9)</f>
        <v>45635</v>
      </c>
      <c r="O10" s="64">
        <f>DATE($M$2,$S$2,10)</f>
        <v>45636</v>
      </c>
      <c r="P10" s="64">
        <f>DATE($M$2,$S$2,11)</f>
        <v>45637</v>
      </c>
      <c r="Q10" s="64">
        <f>DATE($M$2,$S$2,12)</f>
        <v>45638</v>
      </c>
      <c r="R10" s="64">
        <f>DATE($M$2,$S$2,13)</f>
        <v>45639</v>
      </c>
      <c r="S10" s="64">
        <f>DATE($M$2,$S$2,14)</f>
        <v>45640</v>
      </c>
      <c r="T10" s="64">
        <f>DATE($M$2,$S$2,15)</f>
        <v>45641</v>
      </c>
      <c r="U10" s="64">
        <f>DATE($M$2,$S$2,16)</f>
        <v>45642</v>
      </c>
      <c r="V10" s="64">
        <f>DATE($M$2,$S$2,17)</f>
        <v>45643</v>
      </c>
      <c r="W10" s="64">
        <f>DATE($M$2,$S$2,18)</f>
        <v>45644</v>
      </c>
      <c r="X10" s="64">
        <f>DATE($M$2,$S$2,19)</f>
        <v>45645</v>
      </c>
      <c r="Y10" s="64">
        <f>DATE($M$2,$S$2,20)</f>
        <v>45646</v>
      </c>
      <c r="Z10" s="64">
        <f>DATE($M$2,$S$2,21)</f>
        <v>45647</v>
      </c>
      <c r="AA10" s="64">
        <f>DATE($M$2,$S$2,22)</f>
        <v>45648</v>
      </c>
      <c r="AB10" s="64">
        <f>DATE($M$2,$S$2,23)</f>
        <v>45649</v>
      </c>
      <c r="AC10" s="64">
        <f>DATE($M$2,$S$2,24)</f>
        <v>45650</v>
      </c>
      <c r="AD10" s="64">
        <f>DATE($M$2,$S$2,25)</f>
        <v>45651</v>
      </c>
      <c r="AE10" s="64">
        <f>DATE($M$2,$S$2,26)</f>
        <v>45652</v>
      </c>
      <c r="AF10" s="64">
        <f>DATE($M$2,$S$2,27)</f>
        <v>45653</v>
      </c>
      <c r="AG10" s="64">
        <f>DATE($M$2,$S$2,28)</f>
        <v>45654</v>
      </c>
      <c r="AH10" s="64">
        <f>IF(DAY(EOMONTH(F10,0))&lt;29,"",DATE($M$2,$S$2,29))</f>
        <v>45655</v>
      </c>
      <c r="AI10" s="64">
        <f>IF(DAY(EOMONTH(F10,0))&lt;30,"",DATE($M$2,$S$2,30))</f>
        <v>45656</v>
      </c>
      <c r="AJ10" s="64">
        <f>IF(DAY(EOMONTH(F10,0))&lt;31,"",DATE($M$2,$S$2,31))</f>
        <v>45657</v>
      </c>
      <c r="AK10" s="254"/>
      <c r="AL10" s="249"/>
      <c r="AM10" s="250"/>
      <c r="AN10" s="250"/>
    </row>
    <row r="11" spans="1:40" ht="15" customHeight="1">
      <c r="A11" s="244"/>
      <c r="B11" s="234"/>
      <c r="C11" s="248"/>
      <c r="D11" s="234"/>
      <c r="E11" s="242"/>
      <c r="F11" s="65">
        <f>DATE($M$2,$S$2,1)</f>
        <v>45627</v>
      </c>
      <c r="G11" s="65">
        <f>DATE($M$2,$S$2,2)</f>
        <v>45628</v>
      </c>
      <c r="H11" s="65">
        <f>DATE($M$2,$S$2,3)</f>
        <v>45629</v>
      </c>
      <c r="I11" s="65">
        <f>DATE($M$2,$S$2,4)</f>
        <v>45630</v>
      </c>
      <c r="J11" s="65">
        <f>DATE($M$2,$S$2,5)</f>
        <v>45631</v>
      </c>
      <c r="K11" s="65">
        <f>DATE($M$2,$S$2,6)</f>
        <v>45632</v>
      </c>
      <c r="L11" s="65">
        <f>DATE($M$2,$S$2,7)</f>
        <v>45633</v>
      </c>
      <c r="M11" s="65">
        <f>DATE($M$2,$S$2,8)</f>
        <v>45634</v>
      </c>
      <c r="N11" s="65">
        <f>DATE($M$2,$S$2,9)</f>
        <v>45635</v>
      </c>
      <c r="O11" s="65">
        <f>DATE($M$2,$S$2,10)</f>
        <v>45636</v>
      </c>
      <c r="P11" s="65">
        <f>DATE($M$2,$S$2,11)</f>
        <v>45637</v>
      </c>
      <c r="Q11" s="65">
        <f>DATE($M$2,$S$2,12)</f>
        <v>45638</v>
      </c>
      <c r="R11" s="65">
        <f>DATE($M$2,$S$2,13)</f>
        <v>45639</v>
      </c>
      <c r="S11" s="65">
        <f>DATE($M$2,$S$2,14)</f>
        <v>45640</v>
      </c>
      <c r="T11" s="65">
        <f>DATE($M$2,$S$2,15)</f>
        <v>45641</v>
      </c>
      <c r="U11" s="65">
        <f>DATE($M$2,$S$2,16)</f>
        <v>45642</v>
      </c>
      <c r="V11" s="65">
        <f>DATE($M$2,$S$2,17)</f>
        <v>45643</v>
      </c>
      <c r="W11" s="65">
        <f>DATE($M$2,$S$2,18)</f>
        <v>45644</v>
      </c>
      <c r="X11" s="65">
        <f>DATE($M$2,$S$2,19)</f>
        <v>45645</v>
      </c>
      <c r="Y11" s="65">
        <f>DATE($M$2,$S$2,20)</f>
        <v>45646</v>
      </c>
      <c r="Z11" s="65">
        <f>DATE($M$2,$S$2,21)</f>
        <v>45647</v>
      </c>
      <c r="AA11" s="65">
        <f>DATE($M$2,$S$2,22)</f>
        <v>45648</v>
      </c>
      <c r="AB11" s="65">
        <f>DATE($M$2,$S$2,23)</f>
        <v>45649</v>
      </c>
      <c r="AC11" s="65">
        <f>DATE($M$2,$S$2,24)</f>
        <v>45650</v>
      </c>
      <c r="AD11" s="65">
        <f>DATE($M$2,$S$2,25)</f>
        <v>45651</v>
      </c>
      <c r="AE11" s="65">
        <f>DATE($M$2,$S$2,26)</f>
        <v>45652</v>
      </c>
      <c r="AF11" s="65">
        <f>DATE($M$2,$S$2,27)</f>
        <v>45653</v>
      </c>
      <c r="AG11" s="65">
        <f>DATE($M$2,$S$2,28)</f>
        <v>45654</v>
      </c>
      <c r="AH11" s="65">
        <f>IF(DAY(EOMONTH(F11,0))&lt;29,"",DATE($M$2,$S$2,29))</f>
        <v>45655</v>
      </c>
      <c r="AI11" s="65">
        <f>IF(DAY(EOMONTH(F11,0))&lt;30,"",DATE($M$2,$S$2,30))</f>
        <v>45656</v>
      </c>
      <c r="AJ11" s="65">
        <f>IF(DAY(EOMONTH(F11,0))&lt;31,"",DATE($M$2,$S$2,31))</f>
        <v>45657</v>
      </c>
      <c r="AK11" s="254"/>
      <c r="AL11" s="249"/>
      <c r="AM11" s="250"/>
      <c r="AN11" s="250"/>
    </row>
    <row r="12" spans="1:40" ht="18" customHeight="1">
      <c r="A12" s="73">
        <v>1</v>
      </c>
      <c r="B12" s="98" t="s">
        <v>111</v>
      </c>
      <c r="C12" s="81"/>
      <c r="D12" s="99"/>
      <c r="E12" s="100"/>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9">
        <f>+SUM(F12:AJ12)</f>
        <v>0</v>
      </c>
      <c r="AL12" s="70">
        <f t="shared" ref="AL12:AL32" si="0">IF($AK$3="４週",AK12/4,AK12/(DAY(EOMONTH($F$10,0))/7))</f>
        <v>0</v>
      </c>
      <c r="AM12" s="239"/>
      <c r="AN12" s="239"/>
    </row>
    <row r="13" spans="1:40" ht="18" customHeight="1">
      <c r="A13" s="73">
        <v>2</v>
      </c>
      <c r="B13" s="98" t="s">
        <v>112</v>
      </c>
      <c r="C13" s="81"/>
      <c r="D13" s="99"/>
      <c r="E13" s="100"/>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9">
        <f t="shared" ref="AK13:AK32" si="1">+SUM(F13:AJ13)</f>
        <v>0</v>
      </c>
      <c r="AL13" s="70">
        <f t="shared" si="0"/>
        <v>0</v>
      </c>
      <c r="AM13" s="239"/>
      <c r="AN13" s="239"/>
    </row>
    <row r="14" spans="1:40" ht="18" customHeight="1">
      <c r="A14" s="73">
        <v>3</v>
      </c>
      <c r="B14" s="98" t="s">
        <v>113</v>
      </c>
      <c r="C14" s="81"/>
      <c r="D14" s="99"/>
      <c r="E14" s="100"/>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9">
        <f t="shared" si="1"/>
        <v>0</v>
      </c>
      <c r="AL14" s="70">
        <f t="shared" si="0"/>
        <v>0</v>
      </c>
      <c r="AM14" s="239"/>
      <c r="AN14" s="239"/>
    </row>
    <row r="15" spans="1:40" ht="18" customHeight="1">
      <c r="A15" s="73">
        <v>4</v>
      </c>
      <c r="B15" s="98" t="s">
        <v>114</v>
      </c>
      <c r="C15" s="81"/>
      <c r="D15" s="99"/>
      <c r="E15" s="100"/>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9">
        <f t="shared" si="1"/>
        <v>0</v>
      </c>
      <c r="AL15" s="70">
        <f t="shared" si="0"/>
        <v>0</v>
      </c>
      <c r="AM15" s="239"/>
      <c r="AN15" s="239"/>
    </row>
    <row r="16" spans="1:40" ht="18" customHeight="1">
      <c r="A16" s="73">
        <v>5</v>
      </c>
      <c r="B16" s="98"/>
      <c r="C16" s="81"/>
      <c r="D16" s="99"/>
      <c r="E16" s="100"/>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9">
        <f t="shared" si="1"/>
        <v>0</v>
      </c>
      <c r="AL16" s="70">
        <f t="shared" si="0"/>
        <v>0</v>
      </c>
      <c r="AM16" s="239"/>
      <c r="AN16" s="239"/>
    </row>
    <row r="17" spans="1:40" ht="18" customHeight="1">
      <c r="A17" s="73">
        <v>6</v>
      </c>
      <c r="B17" s="98"/>
      <c r="C17" s="81"/>
      <c r="D17" s="99"/>
      <c r="E17" s="100"/>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9">
        <f t="shared" si="1"/>
        <v>0</v>
      </c>
      <c r="AL17" s="70">
        <f t="shared" si="0"/>
        <v>0</v>
      </c>
      <c r="AM17" s="239"/>
      <c r="AN17" s="239"/>
    </row>
    <row r="18" spans="1:40" ht="18" customHeight="1">
      <c r="A18" s="73">
        <v>7</v>
      </c>
      <c r="B18" s="98"/>
      <c r="C18" s="81"/>
      <c r="D18" s="99"/>
      <c r="E18" s="100"/>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9">
        <f t="shared" si="1"/>
        <v>0</v>
      </c>
      <c r="AL18" s="70">
        <f t="shared" si="0"/>
        <v>0</v>
      </c>
      <c r="AM18" s="239"/>
      <c r="AN18" s="239"/>
    </row>
    <row r="19" spans="1:40" ht="18" customHeight="1">
      <c r="A19" s="73">
        <v>8</v>
      </c>
      <c r="B19" s="98"/>
      <c r="C19" s="81"/>
      <c r="D19" s="99"/>
      <c r="E19" s="100"/>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9">
        <f t="shared" si="1"/>
        <v>0</v>
      </c>
      <c r="AL19" s="70">
        <f t="shared" si="0"/>
        <v>0</v>
      </c>
      <c r="AM19" s="239"/>
      <c r="AN19" s="239"/>
    </row>
    <row r="20" spans="1:40" ht="18" customHeight="1">
      <c r="A20" s="73">
        <v>9</v>
      </c>
      <c r="B20" s="98"/>
      <c r="C20" s="81"/>
      <c r="D20" s="99"/>
      <c r="E20" s="100"/>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9">
        <f t="shared" si="1"/>
        <v>0</v>
      </c>
      <c r="AL20" s="70">
        <f t="shared" si="0"/>
        <v>0</v>
      </c>
      <c r="AM20" s="239"/>
      <c r="AN20" s="239"/>
    </row>
    <row r="21" spans="1:40" ht="18" customHeight="1">
      <c r="A21" s="73">
        <v>10</v>
      </c>
      <c r="B21" s="98"/>
      <c r="C21" s="81"/>
      <c r="D21" s="99"/>
      <c r="E21" s="100"/>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9">
        <f t="shared" si="1"/>
        <v>0</v>
      </c>
      <c r="AL21" s="70">
        <f t="shared" si="0"/>
        <v>0</v>
      </c>
      <c r="AM21" s="239"/>
      <c r="AN21" s="239"/>
    </row>
    <row r="22" spans="1:40" ht="18" customHeight="1">
      <c r="A22" s="73">
        <v>11</v>
      </c>
      <c r="B22" s="98"/>
      <c r="C22" s="81"/>
      <c r="D22" s="99"/>
      <c r="E22" s="100"/>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9">
        <f t="shared" si="1"/>
        <v>0</v>
      </c>
      <c r="AL22" s="70">
        <f t="shared" si="0"/>
        <v>0</v>
      </c>
      <c r="AM22" s="239"/>
      <c r="AN22" s="239"/>
    </row>
    <row r="23" spans="1:40" ht="18" customHeight="1">
      <c r="A23" s="73">
        <v>12</v>
      </c>
      <c r="B23" s="98"/>
      <c r="C23" s="81"/>
      <c r="D23" s="99"/>
      <c r="E23" s="100"/>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9">
        <f t="shared" si="1"/>
        <v>0</v>
      </c>
      <c r="AL23" s="70">
        <f t="shared" si="0"/>
        <v>0</v>
      </c>
      <c r="AM23" s="239"/>
      <c r="AN23" s="239"/>
    </row>
    <row r="24" spans="1:40" ht="18" customHeight="1">
      <c r="A24" s="73">
        <v>13</v>
      </c>
      <c r="B24" s="98"/>
      <c r="C24" s="81"/>
      <c r="D24" s="99"/>
      <c r="E24" s="100"/>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9">
        <f t="shared" si="1"/>
        <v>0</v>
      </c>
      <c r="AL24" s="70">
        <f t="shared" si="0"/>
        <v>0</v>
      </c>
      <c r="AM24" s="239"/>
      <c r="AN24" s="239"/>
    </row>
    <row r="25" spans="1:40" ht="18" customHeight="1">
      <c r="A25" s="73">
        <v>14</v>
      </c>
      <c r="B25" s="98"/>
      <c r="C25" s="81"/>
      <c r="D25" s="99"/>
      <c r="E25" s="100"/>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9">
        <f t="shared" si="1"/>
        <v>0</v>
      </c>
      <c r="AL25" s="70">
        <f t="shared" si="0"/>
        <v>0</v>
      </c>
      <c r="AM25" s="239"/>
      <c r="AN25" s="239"/>
    </row>
    <row r="26" spans="1:40" ht="18" customHeight="1">
      <c r="A26" s="73">
        <v>15</v>
      </c>
      <c r="B26" s="98"/>
      <c r="C26" s="81"/>
      <c r="D26" s="99"/>
      <c r="E26" s="100"/>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9">
        <f t="shared" si="1"/>
        <v>0</v>
      </c>
      <c r="AL26" s="70">
        <f t="shared" si="0"/>
        <v>0</v>
      </c>
      <c r="AM26" s="239"/>
      <c r="AN26" s="239"/>
    </row>
    <row r="27" spans="1:40" ht="18" customHeight="1">
      <c r="A27" s="73">
        <v>16</v>
      </c>
      <c r="B27" s="98"/>
      <c r="C27" s="81"/>
      <c r="D27" s="99"/>
      <c r="E27" s="100"/>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9">
        <f t="shared" si="1"/>
        <v>0</v>
      </c>
      <c r="AL27" s="70">
        <f t="shared" si="0"/>
        <v>0</v>
      </c>
      <c r="AM27" s="239"/>
      <c r="AN27" s="239"/>
    </row>
    <row r="28" spans="1:40" ht="18" customHeight="1">
      <c r="A28" s="73">
        <v>17</v>
      </c>
      <c r="B28" s="98"/>
      <c r="C28" s="81"/>
      <c r="D28" s="99"/>
      <c r="E28" s="100"/>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9">
        <f t="shared" si="1"/>
        <v>0</v>
      </c>
      <c r="AL28" s="70">
        <f t="shared" si="0"/>
        <v>0</v>
      </c>
      <c r="AM28" s="239"/>
      <c r="AN28" s="239"/>
    </row>
    <row r="29" spans="1:40" ht="18" customHeight="1">
      <c r="A29" s="73">
        <v>18</v>
      </c>
      <c r="B29" s="98"/>
      <c r="C29" s="81"/>
      <c r="D29" s="99"/>
      <c r="E29" s="100"/>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9">
        <f t="shared" si="1"/>
        <v>0</v>
      </c>
      <c r="AL29" s="70">
        <f t="shared" si="0"/>
        <v>0</v>
      </c>
      <c r="AM29" s="239"/>
      <c r="AN29" s="239"/>
    </row>
    <row r="30" spans="1:40" ht="18" customHeight="1">
      <c r="A30" s="73">
        <v>19</v>
      </c>
      <c r="B30" s="98"/>
      <c r="C30" s="81"/>
      <c r="D30" s="99"/>
      <c r="E30" s="100"/>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9">
        <f t="shared" si="1"/>
        <v>0</v>
      </c>
      <c r="AL30" s="70">
        <f t="shared" si="0"/>
        <v>0</v>
      </c>
      <c r="AM30" s="239"/>
      <c r="AN30" s="239"/>
    </row>
    <row r="31" spans="1:40" ht="18" customHeight="1">
      <c r="A31" s="73">
        <v>20</v>
      </c>
      <c r="B31" s="98"/>
      <c r="C31" s="81"/>
      <c r="D31" s="99"/>
      <c r="E31" s="100"/>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9">
        <f t="shared" si="1"/>
        <v>0</v>
      </c>
      <c r="AL31" s="70">
        <f t="shared" si="0"/>
        <v>0</v>
      </c>
      <c r="AM31" s="239"/>
      <c r="AN31" s="239"/>
    </row>
    <row r="32" spans="1:40" ht="18" customHeight="1">
      <c r="A32" s="242" t="s">
        <v>94</v>
      </c>
      <c r="B32" s="243"/>
      <c r="C32" s="243"/>
      <c r="D32" s="243"/>
      <c r="E32" s="243"/>
      <c r="F32" s="71">
        <f>+SUM(F12:F31)</f>
        <v>0</v>
      </c>
      <c r="G32" s="71">
        <f t="shared" ref="G32:AJ32" si="2">+SUM(G12:G31)</f>
        <v>0</v>
      </c>
      <c r="H32" s="71">
        <f t="shared" si="2"/>
        <v>0</v>
      </c>
      <c r="I32" s="71">
        <f t="shared" si="2"/>
        <v>0</v>
      </c>
      <c r="J32" s="71">
        <f t="shared" si="2"/>
        <v>0</v>
      </c>
      <c r="K32" s="71">
        <f t="shared" si="2"/>
        <v>0</v>
      </c>
      <c r="L32" s="71">
        <f t="shared" si="2"/>
        <v>0</v>
      </c>
      <c r="M32" s="71">
        <f t="shared" si="2"/>
        <v>0</v>
      </c>
      <c r="N32" s="71">
        <f t="shared" si="2"/>
        <v>0</v>
      </c>
      <c r="O32" s="71">
        <f t="shared" si="2"/>
        <v>0</v>
      </c>
      <c r="P32" s="71">
        <f t="shared" si="2"/>
        <v>0</v>
      </c>
      <c r="Q32" s="71">
        <f t="shared" si="2"/>
        <v>0</v>
      </c>
      <c r="R32" s="71">
        <f t="shared" si="2"/>
        <v>0</v>
      </c>
      <c r="S32" s="71">
        <f t="shared" si="2"/>
        <v>0</v>
      </c>
      <c r="T32" s="71">
        <f t="shared" si="2"/>
        <v>0</v>
      </c>
      <c r="U32" s="71">
        <f t="shared" si="2"/>
        <v>0</v>
      </c>
      <c r="V32" s="71">
        <f t="shared" si="2"/>
        <v>0</v>
      </c>
      <c r="W32" s="71">
        <f t="shared" si="2"/>
        <v>0</v>
      </c>
      <c r="X32" s="71">
        <f t="shared" si="2"/>
        <v>0</v>
      </c>
      <c r="Y32" s="71">
        <f t="shared" si="2"/>
        <v>0</v>
      </c>
      <c r="Z32" s="71">
        <f t="shared" si="2"/>
        <v>0</v>
      </c>
      <c r="AA32" s="71">
        <f t="shared" si="2"/>
        <v>0</v>
      </c>
      <c r="AB32" s="71">
        <f t="shared" si="2"/>
        <v>0</v>
      </c>
      <c r="AC32" s="71">
        <f t="shared" si="2"/>
        <v>0</v>
      </c>
      <c r="AD32" s="71">
        <f t="shared" si="2"/>
        <v>0</v>
      </c>
      <c r="AE32" s="71">
        <f t="shared" si="2"/>
        <v>0</v>
      </c>
      <c r="AF32" s="71">
        <f t="shared" si="2"/>
        <v>0</v>
      </c>
      <c r="AG32" s="71">
        <f t="shared" si="2"/>
        <v>0</v>
      </c>
      <c r="AH32" s="71">
        <f t="shared" si="2"/>
        <v>0</v>
      </c>
      <c r="AI32" s="71">
        <f t="shared" si="2"/>
        <v>0</v>
      </c>
      <c r="AJ32" s="71">
        <f t="shared" si="2"/>
        <v>0</v>
      </c>
      <c r="AK32" s="69">
        <f t="shared" si="1"/>
        <v>0</v>
      </c>
      <c r="AL32" s="70">
        <f t="shared" si="0"/>
        <v>0</v>
      </c>
      <c r="AM32" s="244"/>
      <c r="AN32" s="244"/>
    </row>
    <row r="33" spans="1:40" ht="18" customHeight="1">
      <c r="A33" s="243" t="s">
        <v>95</v>
      </c>
      <c r="B33" s="243"/>
      <c r="C33" s="243"/>
      <c r="D33" s="243"/>
      <c r="E33" s="245"/>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71"/>
      <c r="AL33" s="72"/>
      <c r="AM33" s="244"/>
      <c r="AN33" s="244"/>
    </row>
    <row r="34" spans="1:40" ht="15" customHeight="1">
      <c r="A34" s="66"/>
      <c r="B34" s="66"/>
      <c r="C34" s="66"/>
      <c r="D34" s="66"/>
      <c r="E34" s="66"/>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6"/>
      <c r="AL34" s="66"/>
      <c r="AM34" s="62"/>
    </row>
    <row r="35" spans="1:40" ht="15" customHeight="1">
      <c r="A35" s="66"/>
      <c r="B35" s="66"/>
      <c r="C35" s="66"/>
      <c r="D35" s="66"/>
      <c r="E35" s="66"/>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6"/>
      <c r="AL35" s="66"/>
      <c r="AM35" s="62"/>
    </row>
    <row r="36" spans="1:40" ht="15" customHeight="1">
      <c r="A36" s="66"/>
      <c r="B36" s="66"/>
      <c r="C36" s="66"/>
      <c r="D36" s="66"/>
      <c r="E36" s="66"/>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6"/>
      <c r="AL36" s="66"/>
      <c r="AM36" s="62"/>
    </row>
    <row r="37" spans="1:40" ht="21" customHeight="1">
      <c r="A37" s="67" t="s">
        <v>180</v>
      </c>
      <c r="B37" s="59"/>
      <c r="C37" s="63"/>
      <c r="D37" s="63"/>
      <c r="E37" s="63"/>
      <c r="F37" s="63"/>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3"/>
      <c r="AM37" s="63"/>
      <c r="AN37" s="62"/>
    </row>
    <row r="38" spans="1:40" ht="24.9" customHeight="1">
      <c r="A38" s="62"/>
      <c r="B38" s="66"/>
      <c r="C38" s="231" t="str">
        <f>IF(VLOOKUP($AK$1,選択肢!$A$1:$J$8,C43,FALSE)=0,"-",VLOOKUP($AK$1,選択肢!$A$1:$J$8,C43,FALSE))</f>
        <v>管理者</v>
      </c>
      <c r="D38" s="232"/>
      <c r="E38" s="240" t="str">
        <f>IF(VLOOKUP($AK$1,選択肢!$A$1:$J$8,E43,FALSE)=0,"-",VLOOKUP($AK$1,選択肢!$A$1:$J$8,E43,FALSE))</f>
        <v>児童発達支援管理責任者</v>
      </c>
      <c r="F38" s="240"/>
      <c r="G38" s="240"/>
      <c r="H38" s="240"/>
      <c r="I38" s="231" t="str">
        <f>IF(VLOOKUP($AK$1,選択肢!$A$1:$J$8,I43,FALSE)=0,"-",VLOOKUP($AK$1,選択肢!$A$1:$J$8,I43,FALSE))</f>
        <v>嘱託医</v>
      </c>
      <c r="J38" s="232"/>
      <c r="K38" s="232"/>
      <c r="L38" s="232"/>
      <c r="M38" s="232"/>
      <c r="N38" s="233"/>
      <c r="O38" s="231" t="str">
        <f>IF(VLOOKUP($AK$1,選択肢!$A$1:$J$8,O43,FALSE)=0,"-",VLOOKUP($AK$1,選択肢!$A$1:$J$8,O43,FALSE))</f>
        <v>児童指導員</v>
      </c>
      <c r="P38" s="232"/>
      <c r="Q38" s="232"/>
      <c r="R38" s="232"/>
      <c r="S38" s="232"/>
      <c r="T38" s="233"/>
      <c r="U38" s="231" t="str">
        <f>IF(VLOOKUP($AK$1,選択肢!$A$1:$J$8,U43,FALSE)=0,"-",VLOOKUP($AK$1,選択肢!$A$1:$J$8,U43,FALSE))</f>
        <v>保育士</v>
      </c>
      <c r="V38" s="232"/>
      <c r="W38" s="232"/>
      <c r="X38" s="232"/>
      <c r="Y38" s="232"/>
      <c r="Z38" s="233"/>
      <c r="AA38" s="231" t="str">
        <f>IF(VLOOKUP($AK$1,選択肢!$A$1:$J$8,AA43,FALSE)=0,"-",VLOOKUP($AK$1,選択肢!$A$1:$J$8,AA43,FALSE))</f>
        <v>栄養士</v>
      </c>
      <c r="AB38" s="232"/>
      <c r="AC38" s="232"/>
      <c r="AD38" s="232"/>
      <c r="AE38" s="232"/>
      <c r="AF38" s="233"/>
      <c r="AG38" s="240" t="str">
        <f>IF(VLOOKUP($AK$1,選択肢!$A$1:$J$8,AG43,FALSE)=0,"-",VLOOKUP($AK$1,選択肢!$A$1:$J$8,AG43,FALSE))</f>
        <v>調理員</v>
      </c>
      <c r="AH38" s="240"/>
      <c r="AI38" s="240"/>
      <c r="AJ38" s="240"/>
      <c r="AK38" s="240"/>
      <c r="AL38" s="240" t="str">
        <f>IF(VLOOKUP($AK$1,選択肢!$A$1:$J$8,AL43,FALSE)=0,"-",VLOOKUP($AK$1,選択肢!$A$1:$J$8,AL43,FALSE))</f>
        <v>機能訓練担当職員</v>
      </c>
      <c r="AM38" s="240"/>
      <c r="AN38" s="62"/>
    </row>
    <row r="39" spans="1:40" ht="18" customHeight="1">
      <c r="A39" s="62"/>
      <c r="B39" s="66"/>
      <c r="C39" s="97" t="s">
        <v>56</v>
      </c>
      <c r="D39" s="97" t="s">
        <v>57</v>
      </c>
      <c r="E39" s="96" t="s">
        <v>56</v>
      </c>
      <c r="F39" s="241" t="s">
        <v>57</v>
      </c>
      <c r="G39" s="241"/>
      <c r="H39" s="241"/>
      <c r="I39" s="236" t="s">
        <v>56</v>
      </c>
      <c r="J39" s="237"/>
      <c r="K39" s="238"/>
      <c r="L39" s="236" t="s">
        <v>57</v>
      </c>
      <c r="M39" s="237"/>
      <c r="N39" s="238"/>
      <c r="O39" s="236" t="s">
        <v>56</v>
      </c>
      <c r="P39" s="237"/>
      <c r="Q39" s="238"/>
      <c r="R39" s="236" t="s">
        <v>57</v>
      </c>
      <c r="S39" s="237"/>
      <c r="T39" s="238"/>
      <c r="U39" s="236" t="s">
        <v>56</v>
      </c>
      <c r="V39" s="237"/>
      <c r="W39" s="238"/>
      <c r="X39" s="236" t="s">
        <v>57</v>
      </c>
      <c r="Y39" s="237"/>
      <c r="Z39" s="238"/>
      <c r="AA39" s="236" t="s">
        <v>56</v>
      </c>
      <c r="AB39" s="237"/>
      <c r="AC39" s="238"/>
      <c r="AD39" s="236" t="s">
        <v>57</v>
      </c>
      <c r="AE39" s="237"/>
      <c r="AF39" s="238"/>
      <c r="AG39" s="236" t="s">
        <v>56</v>
      </c>
      <c r="AH39" s="237"/>
      <c r="AI39" s="238"/>
      <c r="AJ39" s="236" t="s">
        <v>57</v>
      </c>
      <c r="AK39" s="238"/>
      <c r="AL39" s="96" t="s">
        <v>19</v>
      </c>
      <c r="AM39" s="96" t="s">
        <v>18</v>
      </c>
      <c r="AN39" s="62"/>
    </row>
    <row r="40" spans="1:40" ht="18" customHeight="1">
      <c r="A40" s="62"/>
      <c r="B40" s="74" t="s">
        <v>101</v>
      </c>
      <c r="C40" s="96">
        <f>COUNTIFS($B$12:$B$31,C$38,$C$12:$C$31,"A",$E$12:$E$31,"*")</f>
        <v>0</v>
      </c>
      <c r="D40" s="96">
        <f>COUNTIFS($B$12:$B$31,C$38,$C$12:$C$31,"B",$E$12:$E$31,"*")</f>
        <v>0</v>
      </c>
      <c r="E40" s="96">
        <f>COUNTIFS($B$12:$B$31,E$38,$C$12:$C$31,"A",$E$12:$E$31,"*")</f>
        <v>0</v>
      </c>
      <c r="F40" s="236">
        <f>COUNTIFS($B$12:$B$31,E$38,$C$12:$C$31,"B",$E$12:$E$31,"*")</f>
        <v>0</v>
      </c>
      <c r="G40" s="237"/>
      <c r="H40" s="238"/>
      <c r="I40" s="236">
        <f>COUNTIFS($B$12:$B$31,I$38,$C$12:$C$31,"A",$E$12:$E$31,"*")</f>
        <v>0</v>
      </c>
      <c r="J40" s="237"/>
      <c r="K40" s="238"/>
      <c r="L40" s="236">
        <f>COUNTIFS($B$12:$B$31,I$38,$C$12:$C$31,"B",$E$12:$E$31,"*")</f>
        <v>0</v>
      </c>
      <c r="M40" s="237"/>
      <c r="N40" s="238"/>
      <c r="O40" s="236">
        <f>COUNTIFS($B$12:$B$31,O$38,$C$12:$C$31,"A",$E$12:$E$31,"*")</f>
        <v>0</v>
      </c>
      <c r="P40" s="237"/>
      <c r="Q40" s="238"/>
      <c r="R40" s="236">
        <f>COUNTIFS($B$12:$B$31,O$38,$C$12:$C$31,"B",$E$12:$E$31,"*")</f>
        <v>0</v>
      </c>
      <c r="S40" s="237"/>
      <c r="T40" s="238"/>
      <c r="U40" s="236">
        <f>COUNTIFS($B$12:$B$31,U$38,$C$12:$C$31,"A",$E$12:$E$31,"*")</f>
        <v>0</v>
      </c>
      <c r="V40" s="237"/>
      <c r="W40" s="238"/>
      <c r="X40" s="236">
        <f>COUNTIFS($B$12:$B$31,U$38,$C$12:$C$31,"B",$E$12:$E$31,"*")</f>
        <v>0</v>
      </c>
      <c r="Y40" s="237"/>
      <c r="Z40" s="238"/>
      <c r="AA40" s="236">
        <f>COUNTIFS($B$12:$B$31,AA$38,$C$12:$C$31,"A",$E$12:$E$31,"*")</f>
        <v>0</v>
      </c>
      <c r="AB40" s="237"/>
      <c r="AC40" s="238"/>
      <c r="AD40" s="236">
        <f>COUNTIFS($B$12:$B$31,AA$38,$C$12:$C$31,"B",$E$12:$E$31,"*")</f>
        <v>0</v>
      </c>
      <c r="AE40" s="237"/>
      <c r="AF40" s="238"/>
      <c r="AG40" s="236">
        <f>COUNTIFS($B$12:$B$31,AG$38,$C$12:$C$31,"A",$E$12:$E$31,"*")</f>
        <v>0</v>
      </c>
      <c r="AH40" s="237"/>
      <c r="AI40" s="238"/>
      <c r="AJ40" s="236">
        <f>COUNTIFS($B$12:$B$31,AG$38,$C$12:$C$31,"B",$E$12:$E$31,"*")</f>
        <v>0</v>
      </c>
      <c r="AK40" s="238"/>
      <c r="AL40" s="96">
        <f>COUNTIFS($B$12:$B$31,AL$38,$C$12:$C$31,"A",$E$12:$E$31,"*")</f>
        <v>0</v>
      </c>
      <c r="AM40" s="96">
        <f>COUNTIFS($B$12:$B$31,AL$38,$C$12:$C$31,"B",$E$12:$E$31,"*")</f>
        <v>0</v>
      </c>
      <c r="AN40" s="62"/>
    </row>
    <row r="41" spans="1:40" ht="18" customHeight="1">
      <c r="A41" s="62"/>
      <c r="B41" s="80" t="s">
        <v>102</v>
      </c>
      <c r="C41" s="96">
        <f>COUNTIFS($B$12:$B$31,C$38,$C$12:$C$31,"C",$E$12:$E$31,"*")</f>
        <v>0</v>
      </c>
      <c r="D41" s="96">
        <f>COUNTIFS($B$12:$B$31,C$38,$C$12:$C$31,"D",$E$12:$E$31,"*")</f>
        <v>0</v>
      </c>
      <c r="E41" s="96">
        <f>COUNTIFS($B$12:$B$31,E$38,$C$12:$C$31,"C",$E$12:$E$31,"*")</f>
        <v>0</v>
      </c>
      <c r="F41" s="236">
        <f>COUNTIFS($B$12:$B$31,E$38,$C$12:$C$31,"D",$E$12:$E$31,"*")</f>
        <v>0</v>
      </c>
      <c r="G41" s="237"/>
      <c r="H41" s="238"/>
      <c r="I41" s="236">
        <f>COUNTIFS($B$12:$B$31,I$38,$C$12:$C$31,"C",$E$12:$E$31,"*")</f>
        <v>0</v>
      </c>
      <c r="J41" s="237"/>
      <c r="K41" s="238"/>
      <c r="L41" s="236">
        <f>COUNTIFS($B$12:$B$31,I$38,$C$12:$C$31,"D",$E$12:$E$31,"*")</f>
        <v>0</v>
      </c>
      <c r="M41" s="237"/>
      <c r="N41" s="238"/>
      <c r="O41" s="236">
        <f>COUNTIFS($B$12:$B$31,O$38,$C$12:$C$31,"C",$E$12:$E$31,"*")</f>
        <v>0</v>
      </c>
      <c r="P41" s="237"/>
      <c r="Q41" s="238"/>
      <c r="R41" s="236">
        <f>COUNTIFS($B$12:$B$31,O$38,$C$12:$C$31,"D",$E$12:$E$31,"*")</f>
        <v>0</v>
      </c>
      <c r="S41" s="237"/>
      <c r="T41" s="238"/>
      <c r="U41" s="236">
        <f>COUNTIFS($B$12:$B$31,U$38,$C$12:$C$31,"C",$E$12:$E$31,"*")</f>
        <v>0</v>
      </c>
      <c r="V41" s="237"/>
      <c r="W41" s="238"/>
      <c r="X41" s="236">
        <f>COUNTIFS($B$12:$B$31,U$38,$C$12:$C$31,"D",$E$12:$E$31,"*")</f>
        <v>0</v>
      </c>
      <c r="Y41" s="237"/>
      <c r="Z41" s="238"/>
      <c r="AA41" s="236">
        <f>COUNTIFS($B$12:$B$31,AA$38,$C$12:$C$31,"C",$E$12:$E$31,"*")</f>
        <v>0</v>
      </c>
      <c r="AB41" s="237"/>
      <c r="AC41" s="238"/>
      <c r="AD41" s="236">
        <f>COUNTIFS($B$12:$B$31,AA$38,$C$12:$C$31,"D",$E$12:$E$31,"*")</f>
        <v>0</v>
      </c>
      <c r="AE41" s="237"/>
      <c r="AF41" s="238"/>
      <c r="AG41" s="236">
        <f>COUNTIFS($B$12:$B$31,AG$38,$C$12:$C$31,"C",$E$12:$E$31,"*")</f>
        <v>0</v>
      </c>
      <c r="AH41" s="237"/>
      <c r="AI41" s="238"/>
      <c r="AJ41" s="236">
        <f>COUNTIFS($B$12:$B$31,AG$38,$C$12:$C$31,"D",$E$12:$E$31,"*")</f>
        <v>0</v>
      </c>
      <c r="AK41" s="238"/>
      <c r="AL41" s="96">
        <f>COUNTIFS($B$12:$B$31,AL$38,$C$12:$C$31,"C",$E$12:$E$31,"*")</f>
        <v>0</v>
      </c>
      <c r="AM41" s="96">
        <f>COUNTIFS($B$12:$B$31,AL$38,$C$12:$C$31,"D",$E$12:$E$31,"*")</f>
        <v>0</v>
      </c>
      <c r="AN41" s="62"/>
    </row>
    <row r="42" spans="1:40" ht="24.9" customHeight="1">
      <c r="A42" s="62"/>
      <c r="B42" s="80" t="s">
        <v>175</v>
      </c>
      <c r="C42" s="231" t="str">
        <f>IF($AK$3="４週",SUMIFS($AK$12:$AK$31,$B$12:$B$31,C38)/4/$AH$6,IF($AK$3="歴月",SUMIFS($AK$12:$AK$31,$B$12:$B$31,C38)/$AL$6,"記載する期間を選択してください"))</f>
        <v>記載する期間を選択してください</v>
      </c>
      <c r="D42" s="233"/>
      <c r="E42" s="231" t="str">
        <f>IF($AK$3="４週",SUMIFS($AK$12:$AK$31,$B$12:$B$31,E38)/4/$AH$6,IF($AK$3="歴月",SUMIFS($AK$12:$AK$31,$B$12:$B$31,E38)/$AL$6,"記載する期間を選択してください"))</f>
        <v>記載する期間を選択してください</v>
      </c>
      <c r="F42" s="232"/>
      <c r="G42" s="232"/>
      <c r="H42" s="233"/>
      <c r="I42" s="231" t="str">
        <f>IF($AK$3="４週",SUMIFS($AK$12:$AK$31,$B$12:$B$31,I38)/4/$AH$6,IF($AK$3="歴月",SUMIFS($AK$12:$AK$31,$B$12:$B$31,I38)/$AL$6,"記載する期間を選択してください"))</f>
        <v>記載する期間を選択してください</v>
      </c>
      <c r="J42" s="232"/>
      <c r="K42" s="232"/>
      <c r="L42" s="232"/>
      <c r="M42" s="232"/>
      <c r="N42" s="233"/>
      <c r="O42" s="231" t="str">
        <f>IF($AK$3="４週",SUMIFS($AK$12:$AK$31,$B$12:$B$31,O38)/4/$AH$6,IF($AK$3="歴月",SUMIFS($AK$12:$AK$31,$B$12:$B$31,O38)/$AL$6,"記載する期間を選択してください"))</f>
        <v>記載する期間を選択してください</v>
      </c>
      <c r="P42" s="232"/>
      <c r="Q42" s="232"/>
      <c r="R42" s="232"/>
      <c r="S42" s="232"/>
      <c r="T42" s="233"/>
      <c r="U42" s="231" t="str">
        <f>IF($AK$3="４週",SUMIFS($AK$12:$AK$31,$B$12:$B$31,U38)/4/$AH$6,IF($AK$3="歴月",SUMIFS($AK$12:$AK$31,$B$12:$B$31,U38)/$AL$6,"記載する期間を選択してください"))</f>
        <v>記載する期間を選択してください</v>
      </c>
      <c r="V42" s="232"/>
      <c r="W42" s="232"/>
      <c r="X42" s="232"/>
      <c r="Y42" s="232"/>
      <c r="Z42" s="233"/>
      <c r="AA42" s="231" t="str">
        <f>IF($AK$3="４週",SUMIFS($AK$12:$AK$31,$B$12:$B$31,AA38)/4/$AH$6,IF($AK$3="歴月",SUMIFS($AK$12:$AK$31,$B$12:$B$31,AA38)/$AL$6,"記載する期間を選択してください"))</f>
        <v>記載する期間を選択してください</v>
      </c>
      <c r="AB42" s="232"/>
      <c r="AC42" s="232"/>
      <c r="AD42" s="232"/>
      <c r="AE42" s="232"/>
      <c r="AF42" s="233"/>
      <c r="AG42" s="231" t="str">
        <f>IF($AK$3="４週",SUMIFS($AK$12:$AK$31,$B$12:$B$31,AG38)/4/$AH$6,IF($AK$3="歴月",SUMIFS($AK$12:$AK$31,$B$12:$B$31,AG38)/$AL$6,"記載する期間を選択してください"))</f>
        <v>記載する期間を選択してください</v>
      </c>
      <c r="AH42" s="232"/>
      <c r="AI42" s="232"/>
      <c r="AJ42" s="232"/>
      <c r="AK42" s="233"/>
      <c r="AL42" s="231" t="str">
        <f>IF($AK$3="４週",SUMIFS($AK$12:$AK$31,$B$12:$B$31,AL38)/4/$AH$6,IF($AK$3="歴月",SUMIFS($AK$12:$AK$31,$B$12:$B$31,AL38)/$AL$6,"記載する期間を選択してください"))</f>
        <v>記載する期間を選択してください</v>
      </c>
      <c r="AM42" s="233"/>
      <c r="AN42" s="62"/>
    </row>
    <row r="43" spans="1:40" ht="5.0999999999999996" customHeight="1">
      <c r="A43" s="62"/>
      <c r="B43" s="59"/>
      <c r="C43" s="76">
        <v>2</v>
      </c>
      <c r="D43" s="76"/>
      <c r="E43" s="76">
        <v>3</v>
      </c>
      <c r="F43" s="76"/>
      <c r="G43" s="76"/>
      <c r="H43" s="76"/>
      <c r="I43" s="76">
        <v>4</v>
      </c>
      <c r="J43" s="76"/>
      <c r="K43" s="76"/>
      <c r="L43" s="76"/>
      <c r="M43" s="76"/>
      <c r="N43" s="76"/>
      <c r="O43" s="76">
        <v>5</v>
      </c>
      <c r="P43" s="76"/>
      <c r="Q43" s="76"/>
      <c r="R43" s="76"/>
      <c r="S43" s="76"/>
      <c r="T43" s="76"/>
      <c r="U43" s="76">
        <v>6</v>
      </c>
      <c r="V43" s="76"/>
      <c r="W43" s="76"/>
      <c r="X43" s="76"/>
      <c r="Y43" s="76"/>
      <c r="Z43" s="76"/>
      <c r="AA43" s="76">
        <v>7</v>
      </c>
      <c r="AB43" s="76"/>
      <c r="AC43" s="76"/>
      <c r="AD43" s="76"/>
      <c r="AE43" s="76"/>
      <c r="AF43" s="76"/>
      <c r="AG43" s="76">
        <v>8</v>
      </c>
      <c r="AH43" s="76"/>
      <c r="AI43" s="76"/>
      <c r="AJ43" s="76"/>
      <c r="AK43" s="76"/>
      <c r="AL43" s="76">
        <v>9</v>
      </c>
      <c r="AM43" s="95"/>
      <c r="AN43" s="62"/>
    </row>
    <row r="44" spans="1:40" ht="15" customHeight="1">
      <c r="A44" s="60" t="s">
        <v>140</v>
      </c>
      <c r="B44" s="87"/>
      <c r="C44" s="88"/>
      <c r="D44" s="88"/>
      <c r="E44" s="88"/>
      <c r="F44" s="89"/>
      <c r="G44" s="88"/>
      <c r="H44" s="76"/>
      <c r="I44" s="76"/>
      <c r="J44" s="76"/>
      <c r="K44" s="76"/>
      <c r="L44" s="76"/>
      <c r="M44" s="76"/>
      <c r="N44" s="76"/>
      <c r="O44" s="76"/>
      <c r="P44" s="76"/>
      <c r="Q44" s="76"/>
      <c r="R44" s="76">
        <v>6</v>
      </c>
      <c r="S44" s="76"/>
      <c r="T44" s="76"/>
      <c r="U44" s="76"/>
      <c r="V44" s="76"/>
      <c r="W44" s="76"/>
      <c r="X44" s="76">
        <v>7</v>
      </c>
      <c r="Y44" s="76"/>
      <c r="Z44" s="76"/>
      <c r="AA44" s="76"/>
      <c r="AB44" s="76"/>
      <c r="AC44" s="76"/>
      <c r="AD44" s="76">
        <v>8</v>
      </c>
      <c r="AE44" s="76"/>
      <c r="AF44" s="76"/>
      <c r="AG44" s="77"/>
      <c r="AH44" s="77"/>
      <c r="AI44" s="77"/>
      <c r="AJ44" s="77">
        <v>9</v>
      </c>
      <c r="AK44" s="75"/>
      <c r="AL44" s="75"/>
      <c r="AM44" s="62"/>
    </row>
    <row r="45" spans="1:40" s="60" customFormat="1" ht="15" customHeight="1">
      <c r="A45" s="60" t="s">
        <v>141</v>
      </c>
      <c r="B45" s="83"/>
      <c r="C45" s="83"/>
      <c r="D45" s="83"/>
      <c r="E45" s="83"/>
      <c r="F45" s="83"/>
      <c r="G45" s="83"/>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row>
    <row r="46" spans="1:40" s="60" customFormat="1" ht="15" customHeight="1">
      <c r="A46" s="60" t="s">
        <v>181</v>
      </c>
      <c r="B46" s="83"/>
      <c r="C46" s="83"/>
      <c r="D46" s="83"/>
      <c r="E46" s="83"/>
      <c r="F46" s="83"/>
      <c r="G46" s="83"/>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row>
    <row r="47" spans="1:40" s="60" customFormat="1" ht="15" customHeight="1">
      <c r="A47" s="83" t="s">
        <v>201</v>
      </c>
      <c r="C47" s="83"/>
      <c r="D47" s="83"/>
      <c r="E47" s="83"/>
      <c r="F47" s="83"/>
      <c r="G47" s="83"/>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row>
    <row r="48" spans="1:40" s="60" customFormat="1" ht="15" customHeight="1">
      <c r="A48" s="60" t="s">
        <v>142</v>
      </c>
      <c r="B48" s="83"/>
      <c r="C48" s="83"/>
      <c r="D48" s="83"/>
      <c r="E48" s="83"/>
      <c r="F48" s="83"/>
      <c r="G48" s="83"/>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row>
    <row r="49" spans="1:39" s="60" customFormat="1" ht="15" customHeight="1">
      <c r="A49" s="60" t="s">
        <v>143</v>
      </c>
      <c r="B49" s="83"/>
      <c r="C49" s="83"/>
      <c r="D49" s="83"/>
      <c r="E49" s="83"/>
      <c r="F49" s="83"/>
      <c r="G49" s="83"/>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row>
    <row r="50" spans="1:39" ht="15" customHeight="1">
      <c r="A50" s="60" t="s">
        <v>144</v>
      </c>
      <c r="B50" s="90"/>
      <c r="C50" s="60"/>
      <c r="D50" s="60"/>
      <c r="E50" s="60"/>
      <c r="F50" s="60"/>
      <c r="G50" s="60"/>
    </row>
    <row r="51" spans="1:39" ht="15" customHeight="1">
      <c r="A51" s="60" t="s">
        <v>220</v>
      </c>
      <c r="B51" s="90"/>
      <c r="C51" s="60"/>
      <c r="D51" s="60"/>
      <c r="E51" s="60"/>
      <c r="F51" s="60"/>
      <c r="G51" s="60"/>
    </row>
    <row r="52" spans="1:39" ht="15" customHeight="1">
      <c r="A52" s="60"/>
      <c r="B52" s="74" t="s">
        <v>146</v>
      </c>
      <c r="C52" s="242" t="s">
        <v>147</v>
      </c>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5"/>
    </row>
    <row r="53" spans="1:39" ht="14.4">
      <c r="A53" s="60"/>
      <c r="B53" s="93" t="s">
        <v>164</v>
      </c>
      <c r="C53" s="262" t="s">
        <v>204</v>
      </c>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1"/>
    </row>
    <row r="54" spans="1:39" ht="14.4">
      <c r="A54" s="60"/>
      <c r="B54" s="93" t="s">
        <v>165</v>
      </c>
      <c r="C54" s="262" t="s">
        <v>205</v>
      </c>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1"/>
    </row>
    <row r="55" spans="1:39" ht="14.4">
      <c r="A55" s="60"/>
      <c r="B55" s="93" t="s">
        <v>166</v>
      </c>
      <c r="C55" s="262" t="s">
        <v>206</v>
      </c>
      <c r="D55" s="260"/>
      <c r="E55" s="260"/>
      <c r="F55" s="260"/>
      <c r="G55" s="260"/>
      <c r="H55" s="260"/>
      <c r="I55" s="260"/>
      <c r="J55" s="260"/>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1"/>
    </row>
    <row r="56" spans="1:39" ht="24" customHeight="1">
      <c r="A56" s="60"/>
      <c r="B56" s="93" t="s">
        <v>167</v>
      </c>
      <c r="C56" s="259" t="s">
        <v>211</v>
      </c>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1"/>
    </row>
    <row r="57" spans="1:39" ht="24" customHeight="1">
      <c r="A57" s="60"/>
      <c r="B57" s="93" t="s">
        <v>207</v>
      </c>
      <c r="C57" s="259" t="s">
        <v>214</v>
      </c>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1"/>
    </row>
    <row r="58" spans="1:39" ht="22.8" customHeight="1">
      <c r="A58" s="60"/>
      <c r="B58" s="93" t="s">
        <v>208</v>
      </c>
      <c r="C58" s="259" t="s">
        <v>215</v>
      </c>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1"/>
    </row>
    <row r="59" spans="1:39" ht="21.6" customHeight="1">
      <c r="A59" s="60"/>
      <c r="B59" s="93" t="s">
        <v>209</v>
      </c>
      <c r="C59" s="259" t="s">
        <v>216</v>
      </c>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1"/>
    </row>
    <row r="60" spans="1:39" ht="39.6" customHeight="1">
      <c r="A60" s="60"/>
      <c r="B60" s="93" t="s">
        <v>210</v>
      </c>
      <c r="C60" s="259" t="s">
        <v>218</v>
      </c>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c r="AB60" s="260"/>
      <c r="AC60" s="260"/>
      <c r="AD60" s="260"/>
      <c r="AE60" s="260"/>
      <c r="AF60" s="260"/>
      <c r="AG60" s="261"/>
    </row>
    <row r="61" spans="1:39" ht="27" customHeight="1">
      <c r="A61" s="60"/>
      <c r="B61" s="93" t="s">
        <v>212</v>
      </c>
      <c r="C61" s="259" t="s">
        <v>219</v>
      </c>
      <c r="D61" s="260"/>
      <c r="E61" s="260"/>
      <c r="F61" s="260"/>
      <c r="G61" s="260"/>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E61" s="260"/>
      <c r="AF61" s="260"/>
      <c r="AG61" s="261"/>
    </row>
    <row r="62" spans="1:39" ht="14.4">
      <c r="A62" s="60"/>
      <c r="B62" s="93" t="s">
        <v>213</v>
      </c>
      <c r="C62" s="259" t="s">
        <v>217</v>
      </c>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1"/>
    </row>
    <row r="63" spans="1:39" ht="15" customHeight="1">
      <c r="A63" s="108" t="s">
        <v>221</v>
      </c>
      <c r="B63" s="107"/>
      <c r="C63" s="60"/>
      <c r="D63" s="60"/>
      <c r="E63" s="60"/>
      <c r="F63" s="60"/>
      <c r="G63" s="60"/>
    </row>
    <row r="64" spans="1:39" ht="15" customHeight="1">
      <c r="A64" s="108"/>
      <c r="B64" s="107"/>
      <c r="C64" s="60"/>
      <c r="D64" s="60"/>
      <c r="E64" s="60"/>
      <c r="F64" s="60"/>
      <c r="G64" s="60"/>
    </row>
    <row r="65" spans="1:7" ht="15" customHeight="1">
      <c r="A65" s="60" t="s">
        <v>145</v>
      </c>
      <c r="B65" s="90"/>
      <c r="C65" s="60"/>
      <c r="D65" s="60"/>
      <c r="E65" s="60"/>
      <c r="F65" s="60"/>
      <c r="G65" s="60"/>
    </row>
    <row r="66" spans="1:7" ht="15" customHeight="1">
      <c r="A66" s="60"/>
      <c r="B66" s="74" t="s">
        <v>146</v>
      </c>
      <c r="C66" s="234" t="s">
        <v>147</v>
      </c>
      <c r="D66" s="234"/>
      <c r="E66" s="234"/>
      <c r="F66" s="60"/>
      <c r="G66" s="60"/>
    </row>
    <row r="67" spans="1:7" ht="15" customHeight="1">
      <c r="A67" s="60"/>
      <c r="B67" s="93" t="s">
        <v>164</v>
      </c>
      <c r="C67" s="235" t="s">
        <v>148</v>
      </c>
      <c r="D67" s="235"/>
      <c r="E67" s="235"/>
      <c r="F67" s="60"/>
      <c r="G67" s="60"/>
    </row>
    <row r="68" spans="1:7" ht="15" customHeight="1">
      <c r="A68" s="60"/>
      <c r="B68" s="93" t="s">
        <v>165</v>
      </c>
      <c r="C68" s="235" t="s">
        <v>149</v>
      </c>
      <c r="D68" s="235"/>
      <c r="E68" s="235"/>
      <c r="F68" s="60"/>
      <c r="G68" s="60"/>
    </row>
    <row r="69" spans="1:7" ht="15" customHeight="1">
      <c r="A69" s="60"/>
      <c r="B69" s="93" t="s">
        <v>166</v>
      </c>
      <c r="C69" s="235" t="s">
        <v>150</v>
      </c>
      <c r="D69" s="235"/>
      <c r="E69" s="235"/>
      <c r="F69" s="60"/>
      <c r="G69" s="60"/>
    </row>
    <row r="70" spans="1:7" ht="15" customHeight="1">
      <c r="A70" s="60"/>
      <c r="B70" s="93" t="s">
        <v>167</v>
      </c>
      <c r="C70" s="235" t="s">
        <v>151</v>
      </c>
      <c r="D70" s="235"/>
      <c r="E70" s="235"/>
      <c r="F70" s="60"/>
      <c r="G70" s="60"/>
    </row>
    <row r="71" spans="1:7" ht="15" customHeight="1">
      <c r="A71" s="60"/>
      <c r="B71" s="60" t="s">
        <v>152</v>
      </c>
      <c r="C71" s="60"/>
      <c r="D71" s="60"/>
      <c r="E71" s="60"/>
      <c r="F71" s="60"/>
      <c r="G71" s="60"/>
    </row>
    <row r="72" spans="1:7" ht="15" customHeight="1">
      <c r="A72" s="60"/>
      <c r="B72" s="60" t="s">
        <v>169</v>
      </c>
      <c r="C72" s="60"/>
      <c r="D72" s="60"/>
      <c r="E72" s="60"/>
      <c r="F72" s="60"/>
      <c r="G72" s="60"/>
    </row>
    <row r="73" spans="1:7" ht="15" customHeight="1">
      <c r="A73" s="60"/>
      <c r="B73" s="60" t="s">
        <v>153</v>
      </c>
      <c r="C73" s="60"/>
      <c r="D73" s="60"/>
      <c r="E73" s="60"/>
      <c r="F73" s="60"/>
      <c r="G73" s="60"/>
    </row>
    <row r="74" spans="1:7" ht="15" customHeight="1">
      <c r="A74" s="60" t="s">
        <v>154</v>
      </c>
      <c r="B74" s="90"/>
      <c r="C74" s="60"/>
      <c r="D74" s="60"/>
      <c r="E74" s="60"/>
      <c r="F74" s="60"/>
      <c r="G74" s="60"/>
    </row>
    <row r="75" spans="1:7" ht="15" customHeight="1">
      <c r="A75" s="60" t="s">
        <v>203</v>
      </c>
      <c r="B75" s="90"/>
      <c r="C75" s="60"/>
      <c r="D75" s="60"/>
      <c r="E75" s="60"/>
      <c r="F75" s="60"/>
      <c r="G75" s="60"/>
    </row>
    <row r="76" spans="1:7" ht="15" customHeight="1">
      <c r="A76" s="60" t="s">
        <v>170</v>
      </c>
      <c r="B76" s="90"/>
      <c r="C76" s="60"/>
      <c r="D76" s="60"/>
      <c r="E76" s="60"/>
      <c r="F76" s="60"/>
      <c r="G76" s="60"/>
    </row>
    <row r="77" spans="1:7" ht="15" customHeight="1">
      <c r="A77" s="60" t="s">
        <v>156</v>
      </c>
      <c r="B77" s="90"/>
      <c r="C77" s="60"/>
      <c r="D77" s="60"/>
      <c r="E77" s="60"/>
      <c r="F77" s="60"/>
      <c r="G77" s="60"/>
    </row>
    <row r="78" spans="1:7" ht="15" customHeight="1">
      <c r="A78" s="60" t="s">
        <v>199</v>
      </c>
      <c r="B78" s="90"/>
      <c r="C78" s="60"/>
      <c r="D78" s="60"/>
      <c r="E78" s="60"/>
      <c r="F78" s="60"/>
      <c r="G78" s="60"/>
    </row>
    <row r="79" spans="1:7" ht="15" customHeight="1">
      <c r="A79" s="60" t="s">
        <v>157</v>
      </c>
      <c r="B79" s="90"/>
      <c r="C79" s="60"/>
      <c r="D79" s="60"/>
      <c r="E79" s="60"/>
      <c r="F79" s="60"/>
      <c r="G79" s="60"/>
    </row>
    <row r="80" spans="1:7" ht="15" customHeight="1">
      <c r="A80" s="60" t="s">
        <v>158</v>
      </c>
      <c r="B80" s="90"/>
      <c r="C80" s="60"/>
      <c r="D80" s="60"/>
      <c r="E80" s="60"/>
      <c r="F80" s="60"/>
      <c r="G80" s="60"/>
    </row>
    <row r="81" spans="1:7" ht="15" customHeight="1">
      <c r="A81" s="60" t="s">
        <v>159</v>
      </c>
      <c r="B81" s="90"/>
      <c r="C81" s="60"/>
      <c r="D81" s="60"/>
      <c r="E81" s="60"/>
      <c r="F81" s="60"/>
      <c r="G81" s="60"/>
    </row>
    <row r="82" spans="1:7" ht="15" customHeight="1">
      <c r="A82" s="60" t="s">
        <v>160</v>
      </c>
      <c r="B82" s="90"/>
      <c r="C82" s="60"/>
      <c r="D82" s="60"/>
      <c r="E82" s="60"/>
      <c r="F82" s="60"/>
      <c r="G82" s="60"/>
    </row>
    <row r="83" spans="1:7" ht="15" customHeight="1">
      <c r="A83" s="60" t="s">
        <v>161</v>
      </c>
      <c r="B83" s="90"/>
      <c r="C83" s="60"/>
      <c r="D83" s="60"/>
      <c r="E83" s="60"/>
      <c r="F83" s="60"/>
      <c r="G83" s="60"/>
    </row>
    <row r="84" spans="1:7" ht="15" customHeight="1">
      <c r="A84" s="60" t="s">
        <v>162</v>
      </c>
      <c r="B84" s="90"/>
      <c r="C84" s="60"/>
      <c r="D84" s="60"/>
      <c r="E84" s="60"/>
      <c r="F84" s="60"/>
      <c r="G84" s="60"/>
    </row>
    <row r="85" spans="1:7" ht="15" customHeight="1">
      <c r="A85" s="60" t="s">
        <v>163</v>
      </c>
      <c r="B85" s="90"/>
      <c r="C85" s="60"/>
      <c r="D85" s="60"/>
      <c r="E85" s="60"/>
      <c r="F85" s="60"/>
      <c r="G85" s="60"/>
    </row>
    <row r="86" spans="1:7" ht="15" customHeight="1">
      <c r="A86" s="60" t="s">
        <v>168</v>
      </c>
      <c r="B86" s="90"/>
      <c r="C86" s="60"/>
      <c r="D86" s="60"/>
      <c r="E86" s="60"/>
      <c r="F86" s="60"/>
      <c r="G86" s="60"/>
    </row>
  </sheetData>
  <mergeCells count="112">
    <mergeCell ref="C62:AG62"/>
    <mergeCell ref="C53:AG53"/>
    <mergeCell ref="C54:AG54"/>
    <mergeCell ref="C55:AG55"/>
    <mergeCell ref="C56:AG56"/>
    <mergeCell ref="C57:AG57"/>
    <mergeCell ref="C58:AG58"/>
    <mergeCell ref="C59:AG59"/>
    <mergeCell ref="C60:AG60"/>
    <mergeCell ref="C61:AG61"/>
    <mergeCell ref="AK3:AN3"/>
    <mergeCell ref="AK4:AN4"/>
    <mergeCell ref="AH6:AJ6"/>
    <mergeCell ref="F8:AJ8"/>
    <mergeCell ref="AK8:AK11"/>
    <mergeCell ref="AM12:AN12"/>
    <mergeCell ref="AM13:AN13"/>
    <mergeCell ref="AK1:AN1"/>
    <mergeCell ref="M2:P2"/>
    <mergeCell ref="Q2:R2"/>
    <mergeCell ref="S2:T2"/>
    <mergeCell ref="U2:V2"/>
    <mergeCell ref="AK2:AN2"/>
    <mergeCell ref="F9:L9"/>
    <mergeCell ref="M9:S9"/>
    <mergeCell ref="T9:Z9"/>
    <mergeCell ref="AA9:AG9"/>
    <mergeCell ref="AH9:AJ9"/>
    <mergeCell ref="AK5:AN5"/>
    <mergeCell ref="A8:A11"/>
    <mergeCell ref="B8:B11"/>
    <mergeCell ref="C8:C11"/>
    <mergeCell ref="D8:D11"/>
    <mergeCell ref="E8:E11"/>
    <mergeCell ref="AM14:AN14"/>
    <mergeCell ref="AM15:AN15"/>
    <mergeCell ref="AM16:AN16"/>
    <mergeCell ref="AM17:AN17"/>
    <mergeCell ref="AL8:AL11"/>
    <mergeCell ref="AM8:AN11"/>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M31:AN31"/>
    <mergeCell ref="A32:E32"/>
    <mergeCell ref="AM32:AN33"/>
    <mergeCell ref="A33:E33"/>
    <mergeCell ref="AD39:AF39"/>
    <mergeCell ref="AG39:AI39"/>
    <mergeCell ref="AJ39:AK39"/>
    <mergeCell ref="C38:D38"/>
    <mergeCell ref="E38:H38"/>
    <mergeCell ref="I38:N38"/>
    <mergeCell ref="O38:T38"/>
    <mergeCell ref="U38:Z38"/>
    <mergeCell ref="AA38:AF38"/>
    <mergeCell ref="F40:H40"/>
    <mergeCell ref="I40:K40"/>
    <mergeCell ref="X41:Z41"/>
    <mergeCell ref="AD40:AF40"/>
    <mergeCell ref="AL38:AM38"/>
    <mergeCell ref="F39:H39"/>
    <mergeCell ref="I39:K39"/>
    <mergeCell ref="L39:N39"/>
    <mergeCell ref="O39:Q39"/>
    <mergeCell ref="R39:T39"/>
    <mergeCell ref="U39:W39"/>
    <mergeCell ref="X39:Z39"/>
    <mergeCell ref="AA39:AC39"/>
    <mergeCell ref="L40:N40"/>
    <mergeCell ref="O40:Q40"/>
    <mergeCell ref="R40:T40"/>
    <mergeCell ref="U40:W40"/>
    <mergeCell ref="X40:Z40"/>
    <mergeCell ref="AA40:AC40"/>
    <mergeCell ref="AG40:AI40"/>
    <mergeCell ref="AJ40:AK40"/>
    <mergeCell ref="AG38:AK38"/>
    <mergeCell ref="C70:E70"/>
    <mergeCell ref="AA42:AF42"/>
    <mergeCell ref="AG42:AK42"/>
    <mergeCell ref="AL42:AM42"/>
    <mergeCell ref="C66:E66"/>
    <mergeCell ref="C67:E67"/>
    <mergeCell ref="C68:E68"/>
    <mergeCell ref="C69:E69"/>
    <mergeCell ref="AA41:AC41"/>
    <mergeCell ref="AD41:AF41"/>
    <mergeCell ref="AG41:AI41"/>
    <mergeCell ref="AJ41:AK41"/>
    <mergeCell ref="C42:D42"/>
    <mergeCell ref="E42:H42"/>
    <mergeCell ref="I42:N42"/>
    <mergeCell ref="O42:T42"/>
    <mergeCell ref="U42:Z42"/>
    <mergeCell ref="F41:H41"/>
    <mergeCell ref="I41:K41"/>
    <mergeCell ref="L41:N41"/>
    <mergeCell ref="O41:Q41"/>
    <mergeCell ref="R41:T41"/>
    <mergeCell ref="U41:W41"/>
    <mergeCell ref="C52:AG52"/>
  </mergeCells>
  <phoneticPr fontId="3"/>
  <dataValidations count="4">
    <dataValidation type="list" allowBlank="1" showInputMessage="1" showErrorMessage="1" sqref="C12:C31" xr:uid="{00000000-0002-0000-1900-000000000000}">
      <formula1>"A,B,C,D"</formula1>
    </dataValidation>
    <dataValidation type="list" allowBlank="1" showInputMessage="1" showErrorMessage="1" sqref="AK4:AN4" xr:uid="{00000000-0002-0000-1900-000003000000}">
      <formula1>"予定,実績"</formula1>
    </dataValidation>
    <dataValidation type="list" allowBlank="1" showInputMessage="1" showErrorMessage="1" sqref="AK3:AN3" xr:uid="{00000000-0002-0000-1900-000004000000}">
      <formula1>"４週,歴月"</formula1>
    </dataValidation>
    <dataValidation type="list" allowBlank="1" showInputMessage="1" showErrorMessage="1" sqref="B12:B31" xr:uid="{00000000-0002-0000-19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62" fitToWidth="0" fitToHeight="0" orientation="landscape" r:id="rId1"/>
  <headerFooter alignWithMargins="0">
    <oddHeader>&amp;L&amp;"ＭＳ ゴシック,標準"&amp;10（参考様式）</oddHeader>
  </headerFooter>
  <rowBreaks count="1" manualBreakCount="1">
    <brk id="35"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N69"/>
  <sheetViews>
    <sheetView showGridLines="0" view="pageBreakPreview" topLeftCell="A33" zoomScale="80" zoomScaleNormal="100" zoomScaleSheetLayoutView="80" workbookViewId="0">
      <selection activeCell="A60" sqref="A60:XFD60"/>
    </sheetView>
  </sheetViews>
  <sheetFormatPr defaultColWidth="8.19921875" defaultRowHeight="21" customHeight="1"/>
  <cols>
    <col min="1" max="1" width="2.59765625" style="59" customWidth="1"/>
    <col min="2" max="2" width="21"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c r="A1" s="91" t="s">
        <v>96</v>
      </c>
      <c r="C1" s="78"/>
      <c r="D1" s="78"/>
      <c r="E1" s="78"/>
      <c r="F1" s="78"/>
      <c r="G1" s="78"/>
      <c r="H1" s="78"/>
      <c r="I1" s="78"/>
      <c r="J1" s="78"/>
      <c r="K1" s="78"/>
      <c r="L1" s="78"/>
      <c r="M1" s="78"/>
      <c r="N1" s="78"/>
      <c r="O1" s="78"/>
      <c r="P1" s="78"/>
      <c r="Q1" s="78"/>
      <c r="R1" s="78"/>
      <c r="S1" s="78"/>
      <c r="T1" s="78"/>
      <c r="U1" s="78"/>
      <c r="V1" s="78"/>
      <c r="W1" s="78"/>
      <c r="X1" s="67"/>
      <c r="Y1" s="67"/>
      <c r="Z1" s="62"/>
      <c r="AA1" s="62"/>
      <c r="AB1" s="62"/>
      <c r="AC1" s="62"/>
      <c r="AD1" s="84"/>
      <c r="AE1" s="84"/>
      <c r="AF1" s="84"/>
      <c r="AG1" s="84"/>
      <c r="AH1" s="84"/>
      <c r="AI1" s="79" t="s">
        <v>129</v>
      </c>
      <c r="AJ1" s="79"/>
      <c r="AK1" s="255" t="s">
        <v>108</v>
      </c>
      <c r="AL1" s="255"/>
      <c r="AM1" s="255"/>
      <c r="AN1" s="255"/>
    </row>
    <row r="2" spans="1:40" ht="18" customHeight="1">
      <c r="A2" s="62"/>
      <c r="B2" s="63"/>
      <c r="C2" s="63"/>
      <c r="D2" s="63"/>
      <c r="E2" s="63"/>
      <c r="F2" s="63"/>
      <c r="G2" s="63"/>
      <c r="H2" s="63"/>
      <c r="I2" s="63"/>
      <c r="J2" s="63"/>
      <c r="K2" s="63"/>
      <c r="L2" s="63"/>
      <c r="M2" s="256">
        <v>2025</v>
      </c>
      <c r="N2" s="256"/>
      <c r="O2" s="256"/>
      <c r="P2" s="256"/>
      <c r="Q2" s="257" t="s">
        <v>125</v>
      </c>
      <c r="R2" s="257"/>
      <c r="S2" s="256"/>
      <c r="T2" s="256"/>
      <c r="U2" s="257" t="s">
        <v>126</v>
      </c>
      <c r="V2" s="257"/>
      <c r="W2" s="63"/>
      <c r="X2" s="63"/>
      <c r="Y2" s="63"/>
      <c r="Z2" s="62"/>
      <c r="AA2" s="62"/>
      <c r="AC2" s="79"/>
      <c r="AD2" s="63"/>
      <c r="AE2" s="63"/>
      <c r="AF2" s="63"/>
      <c r="AG2" s="63"/>
      <c r="AH2" s="63"/>
      <c r="AI2" s="79" t="s">
        <v>130</v>
      </c>
      <c r="AJ2" s="79"/>
      <c r="AK2" s="258"/>
      <c r="AL2" s="258"/>
      <c r="AM2" s="258"/>
      <c r="AN2" s="258"/>
    </row>
    <row r="3" spans="1:40" ht="18" customHeight="1">
      <c r="A3" s="82"/>
      <c r="B3" s="82"/>
      <c r="C3" s="82"/>
      <c r="D3" s="82"/>
      <c r="E3" s="82"/>
      <c r="F3" s="82"/>
      <c r="G3" s="82"/>
      <c r="H3" s="82"/>
      <c r="I3" s="82"/>
      <c r="J3" s="82"/>
      <c r="K3" s="82"/>
      <c r="L3" s="82"/>
      <c r="M3" s="82"/>
      <c r="N3" s="82"/>
      <c r="O3" s="82"/>
      <c r="P3" s="82"/>
      <c r="Q3" s="82"/>
      <c r="R3" s="82"/>
      <c r="S3" s="82"/>
      <c r="T3" s="82"/>
      <c r="U3" s="82"/>
      <c r="V3" s="82"/>
      <c r="W3" s="82"/>
      <c r="Y3" s="85"/>
      <c r="Z3" s="85"/>
      <c r="AA3" s="85"/>
      <c r="AB3" s="62"/>
      <c r="AC3" s="85"/>
      <c r="AD3" s="85"/>
      <c r="AE3" s="85"/>
      <c r="AF3" s="85"/>
      <c r="AG3" s="85"/>
      <c r="AH3" s="85"/>
      <c r="AI3" s="86" t="s">
        <v>133</v>
      </c>
      <c r="AJ3" s="79"/>
      <c r="AK3" s="251"/>
      <c r="AL3" s="251"/>
      <c r="AM3" s="251"/>
      <c r="AN3" s="251"/>
    </row>
    <row r="4" spans="1:40" ht="18" customHeight="1">
      <c r="A4" s="82"/>
      <c r="B4" s="82"/>
      <c r="C4" s="82"/>
      <c r="D4" s="82"/>
      <c r="E4" s="82"/>
      <c r="F4" s="82"/>
      <c r="G4" s="82"/>
      <c r="H4" s="82"/>
      <c r="I4" s="82"/>
      <c r="J4" s="82"/>
      <c r="K4" s="82"/>
      <c r="L4" s="82"/>
      <c r="M4" s="82"/>
      <c r="N4" s="82"/>
      <c r="O4" s="82"/>
      <c r="P4" s="82"/>
      <c r="Q4" s="82"/>
      <c r="R4" s="82"/>
      <c r="S4" s="82"/>
      <c r="T4" s="82"/>
      <c r="U4" s="82"/>
      <c r="V4" s="82"/>
      <c r="W4" s="82"/>
      <c r="Y4" s="85"/>
      <c r="Z4" s="85"/>
      <c r="AA4" s="85"/>
      <c r="AB4" s="62"/>
      <c r="AC4" s="85"/>
      <c r="AD4" s="85"/>
      <c r="AE4" s="85"/>
      <c r="AF4" s="85"/>
      <c r="AG4" s="85"/>
      <c r="AH4" s="85"/>
      <c r="AI4" s="86" t="s">
        <v>134</v>
      </c>
      <c r="AJ4" s="79"/>
      <c r="AK4" s="251"/>
      <c r="AL4" s="251"/>
      <c r="AM4" s="251"/>
      <c r="AN4" s="251"/>
    </row>
    <row r="5" spans="1:40" ht="18" customHeight="1">
      <c r="A5" s="82"/>
      <c r="B5" s="82"/>
      <c r="C5" s="82"/>
      <c r="D5" s="82"/>
      <c r="E5" s="82"/>
      <c r="F5" s="82"/>
      <c r="G5" s="82"/>
      <c r="H5" s="82"/>
      <c r="I5" s="82"/>
      <c r="J5" s="82"/>
      <c r="K5" s="82"/>
      <c r="L5" s="82"/>
      <c r="M5" s="82"/>
      <c r="N5" s="82"/>
      <c r="O5" s="82"/>
      <c r="P5" s="82"/>
      <c r="Q5" s="82"/>
      <c r="R5" s="82"/>
      <c r="S5" s="82"/>
      <c r="U5" s="82"/>
      <c r="V5" s="82"/>
      <c r="W5" s="82"/>
      <c r="Y5" s="85"/>
      <c r="Z5" s="85"/>
      <c r="AA5" s="85"/>
      <c r="AB5" s="62"/>
      <c r="AC5" s="85"/>
      <c r="AD5" s="85"/>
      <c r="AE5" s="85"/>
      <c r="AF5" s="85"/>
      <c r="AG5" s="86" t="s">
        <v>135</v>
      </c>
      <c r="AH5" s="252"/>
      <c r="AI5" s="252"/>
      <c r="AJ5" s="252"/>
      <c r="AK5" s="85" t="s">
        <v>131</v>
      </c>
      <c r="AL5" s="94"/>
      <c r="AM5" s="85" t="s">
        <v>132</v>
      </c>
      <c r="AN5" s="62"/>
    </row>
    <row r="6" spans="1:40" ht="9.9" customHeight="1">
      <c r="A6" s="62"/>
      <c r="B6" s="66"/>
      <c r="C6" s="66"/>
      <c r="D6" s="66"/>
      <c r="E6" s="66"/>
      <c r="F6" s="66"/>
      <c r="G6" s="66"/>
      <c r="H6" s="66"/>
      <c r="I6" s="66"/>
      <c r="J6" s="66"/>
      <c r="K6" s="66"/>
      <c r="L6" s="66"/>
      <c r="M6" s="66"/>
      <c r="N6" s="66"/>
      <c r="O6" s="66"/>
      <c r="P6" s="66"/>
      <c r="Q6" s="66"/>
      <c r="R6" s="66"/>
      <c r="S6" s="66"/>
      <c r="T6" s="66"/>
      <c r="U6" s="66"/>
      <c r="V6" s="66"/>
      <c r="W6" s="66"/>
      <c r="X6" s="63"/>
      <c r="Y6" s="63"/>
      <c r="Z6" s="63"/>
      <c r="AA6" s="63"/>
      <c r="AB6" s="63"/>
      <c r="AC6" s="63"/>
      <c r="AD6" s="63"/>
      <c r="AE6" s="63"/>
      <c r="AF6" s="63"/>
      <c r="AG6" s="63"/>
      <c r="AH6" s="63"/>
      <c r="AI6" s="63"/>
      <c r="AJ6" s="63"/>
      <c r="AK6" s="63"/>
      <c r="AL6" s="63"/>
      <c r="AM6" s="62"/>
      <c r="AN6" s="62"/>
    </row>
    <row r="7" spans="1:40" ht="15" customHeight="1">
      <c r="A7" s="244" t="s">
        <v>128</v>
      </c>
      <c r="B7" s="234" t="s">
        <v>136</v>
      </c>
      <c r="C7" s="246" t="s">
        <v>137</v>
      </c>
      <c r="D7" s="234" t="s">
        <v>138</v>
      </c>
      <c r="E7" s="242" t="s">
        <v>139</v>
      </c>
      <c r="F7" s="253" t="s">
        <v>171</v>
      </c>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4" t="s">
        <v>172</v>
      </c>
      <c r="AL7" s="249" t="s">
        <v>173</v>
      </c>
      <c r="AM7" s="250" t="s">
        <v>174</v>
      </c>
      <c r="AN7" s="250"/>
    </row>
    <row r="8" spans="1:40" ht="15" customHeight="1">
      <c r="A8" s="244"/>
      <c r="B8" s="234"/>
      <c r="C8" s="247"/>
      <c r="D8" s="234"/>
      <c r="E8" s="242"/>
      <c r="F8" s="234" t="s">
        <v>97</v>
      </c>
      <c r="G8" s="234"/>
      <c r="H8" s="234"/>
      <c r="I8" s="234"/>
      <c r="J8" s="234"/>
      <c r="K8" s="234"/>
      <c r="L8" s="234"/>
      <c r="M8" s="234" t="s">
        <v>98</v>
      </c>
      <c r="N8" s="234"/>
      <c r="O8" s="234"/>
      <c r="P8" s="234"/>
      <c r="Q8" s="234"/>
      <c r="R8" s="234"/>
      <c r="S8" s="234"/>
      <c r="T8" s="234" t="s">
        <v>99</v>
      </c>
      <c r="U8" s="234"/>
      <c r="V8" s="234"/>
      <c r="W8" s="234"/>
      <c r="X8" s="234"/>
      <c r="Y8" s="234"/>
      <c r="Z8" s="234"/>
      <c r="AA8" s="234" t="s">
        <v>100</v>
      </c>
      <c r="AB8" s="234"/>
      <c r="AC8" s="234"/>
      <c r="AD8" s="234"/>
      <c r="AE8" s="234"/>
      <c r="AF8" s="234"/>
      <c r="AG8" s="234"/>
      <c r="AH8" s="234" t="s">
        <v>103</v>
      </c>
      <c r="AI8" s="234"/>
      <c r="AJ8" s="234"/>
      <c r="AK8" s="254"/>
      <c r="AL8" s="249"/>
      <c r="AM8" s="250"/>
      <c r="AN8" s="250"/>
    </row>
    <row r="9" spans="1:40" ht="15" customHeight="1">
      <c r="A9" s="244"/>
      <c r="B9" s="234"/>
      <c r="C9" s="247"/>
      <c r="D9" s="234"/>
      <c r="E9" s="242"/>
      <c r="F9" s="64">
        <f>DATE($M$2,$S$2,1)</f>
        <v>45627</v>
      </c>
      <c r="G9" s="64">
        <f>DATE($M$2,$S$2,2)</f>
        <v>45628</v>
      </c>
      <c r="H9" s="64">
        <f>DATE($M$2,$S$2,3)</f>
        <v>45629</v>
      </c>
      <c r="I9" s="64">
        <f>DATE($M$2,$S$2,4)</f>
        <v>45630</v>
      </c>
      <c r="J9" s="64">
        <f>DATE($M$2,$S$2,5)</f>
        <v>45631</v>
      </c>
      <c r="K9" s="64">
        <f>DATE($M$2,$S$2,6)</f>
        <v>45632</v>
      </c>
      <c r="L9" s="64">
        <f>DATE($M$2,$S$2,7)</f>
        <v>45633</v>
      </c>
      <c r="M9" s="64">
        <f>DATE($M$2,$S$2,8)</f>
        <v>45634</v>
      </c>
      <c r="N9" s="64">
        <f>DATE($M$2,$S$2,9)</f>
        <v>45635</v>
      </c>
      <c r="O9" s="64">
        <f>DATE($M$2,$S$2,10)</f>
        <v>45636</v>
      </c>
      <c r="P9" s="64">
        <f>DATE($M$2,$S$2,11)</f>
        <v>45637</v>
      </c>
      <c r="Q9" s="64">
        <f>DATE($M$2,$S$2,12)</f>
        <v>45638</v>
      </c>
      <c r="R9" s="64">
        <f>DATE($M$2,$S$2,13)</f>
        <v>45639</v>
      </c>
      <c r="S9" s="64">
        <f>DATE($M$2,$S$2,14)</f>
        <v>45640</v>
      </c>
      <c r="T9" s="64">
        <f>DATE($M$2,$S$2,15)</f>
        <v>45641</v>
      </c>
      <c r="U9" s="64">
        <f>DATE($M$2,$S$2,16)</f>
        <v>45642</v>
      </c>
      <c r="V9" s="64">
        <f>DATE($M$2,$S$2,17)</f>
        <v>45643</v>
      </c>
      <c r="W9" s="64">
        <f>DATE($M$2,$S$2,18)</f>
        <v>45644</v>
      </c>
      <c r="X9" s="64">
        <f>DATE($M$2,$S$2,19)</f>
        <v>45645</v>
      </c>
      <c r="Y9" s="64">
        <f>DATE($M$2,$S$2,20)</f>
        <v>45646</v>
      </c>
      <c r="Z9" s="64">
        <f>DATE($M$2,$S$2,21)</f>
        <v>45647</v>
      </c>
      <c r="AA9" s="64">
        <f>DATE($M$2,$S$2,22)</f>
        <v>45648</v>
      </c>
      <c r="AB9" s="64">
        <f>DATE($M$2,$S$2,23)</f>
        <v>45649</v>
      </c>
      <c r="AC9" s="64">
        <f>DATE($M$2,$S$2,24)</f>
        <v>45650</v>
      </c>
      <c r="AD9" s="64">
        <f>DATE($M$2,$S$2,25)</f>
        <v>45651</v>
      </c>
      <c r="AE9" s="64">
        <f>DATE($M$2,$S$2,26)</f>
        <v>45652</v>
      </c>
      <c r="AF9" s="64">
        <f>DATE($M$2,$S$2,27)</f>
        <v>45653</v>
      </c>
      <c r="AG9" s="64">
        <f>DATE($M$2,$S$2,28)</f>
        <v>45654</v>
      </c>
      <c r="AH9" s="64">
        <f>IF(DAY(EOMONTH(F9,0))&lt;29,"",DATE($M$2,$S$2,29))</f>
        <v>45655</v>
      </c>
      <c r="AI9" s="64">
        <f>IF(DAY(EOMONTH(F9,0))&lt;30,"",DATE($M$2,$S$2,30))</f>
        <v>45656</v>
      </c>
      <c r="AJ9" s="64">
        <f>IF(DAY(EOMONTH(F9,0))&lt;31,"",DATE($M$2,$S$2,31))</f>
        <v>45657</v>
      </c>
      <c r="AK9" s="254"/>
      <c r="AL9" s="249"/>
      <c r="AM9" s="250"/>
      <c r="AN9" s="250"/>
    </row>
    <row r="10" spans="1:40" ht="15" customHeight="1">
      <c r="A10" s="244"/>
      <c r="B10" s="234"/>
      <c r="C10" s="248"/>
      <c r="D10" s="234"/>
      <c r="E10" s="242"/>
      <c r="F10" s="65">
        <f>DATE($M$2,$S$2,1)</f>
        <v>45627</v>
      </c>
      <c r="G10" s="65">
        <f>DATE($M$2,$S$2,2)</f>
        <v>45628</v>
      </c>
      <c r="H10" s="65">
        <f>DATE($M$2,$S$2,3)</f>
        <v>45629</v>
      </c>
      <c r="I10" s="65">
        <f>DATE($M$2,$S$2,4)</f>
        <v>45630</v>
      </c>
      <c r="J10" s="65">
        <f>DATE($M$2,$S$2,5)</f>
        <v>45631</v>
      </c>
      <c r="K10" s="65">
        <f>DATE($M$2,$S$2,6)</f>
        <v>45632</v>
      </c>
      <c r="L10" s="65">
        <f>DATE($M$2,$S$2,7)</f>
        <v>45633</v>
      </c>
      <c r="M10" s="65">
        <f>DATE($M$2,$S$2,8)</f>
        <v>45634</v>
      </c>
      <c r="N10" s="65">
        <f>DATE($M$2,$S$2,9)</f>
        <v>45635</v>
      </c>
      <c r="O10" s="65">
        <f>DATE($M$2,$S$2,10)</f>
        <v>45636</v>
      </c>
      <c r="P10" s="65">
        <f>DATE($M$2,$S$2,11)</f>
        <v>45637</v>
      </c>
      <c r="Q10" s="65">
        <f>DATE($M$2,$S$2,12)</f>
        <v>45638</v>
      </c>
      <c r="R10" s="65">
        <f>DATE($M$2,$S$2,13)</f>
        <v>45639</v>
      </c>
      <c r="S10" s="65">
        <f>DATE($M$2,$S$2,14)</f>
        <v>45640</v>
      </c>
      <c r="T10" s="65">
        <f>DATE($M$2,$S$2,15)</f>
        <v>45641</v>
      </c>
      <c r="U10" s="65">
        <f>DATE($M$2,$S$2,16)</f>
        <v>45642</v>
      </c>
      <c r="V10" s="65">
        <f>DATE($M$2,$S$2,17)</f>
        <v>45643</v>
      </c>
      <c r="W10" s="65">
        <f>DATE($M$2,$S$2,18)</f>
        <v>45644</v>
      </c>
      <c r="X10" s="65">
        <f>DATE($M$2,$S$2,19)</f>
        <v>45645</v>
      </c>
      <c r="Y10" s="65">
        <f>DATE($M$2,$S$2,20)</f>
        <v>45646</v>
      </c>
      <c r="Z10" s="65">
        <f>DATE($M$2,$S$2,21)</f>
        <v>45647</v>
      </c>
      <c r="AA10" s="65">
        <f>DATE($M$2,$S$2,22)</f>
        <v>45648</v>
      </c>
      <c r="AB10" s="65">
        <f>DATE($M$2,$S$2,23)</f>
        <v>45649</v>
      </c>
      <c r="AC10" s="65">
        <f>DATE($M$2,$S$2,24)</f>
        <v>45650</v>
      </c>
      <c r="AD10" s="65">
        <f>DATE($M$2,$S$2,25)</f>
        <v>45651</v>
      </c>
      <c r="AE10" s="65">
        <f>DATE($M$2,$S$2,26)</f>
        <v>45652</v>
      </c>
      <c r="AF10" s="65">
        <f>DATE($M$2,$S$2,27)</f>
        <v>45653</v>
      </c>
      <c r="AG10" s="65">
        <f>DATE($M$2,$S$2,28)</f>
        <v>45654</v>
      </c>
      <c r="AH10" s="65">
        <f>IF(DAY(EOMONTH(F10,0))&lt;29,"",DATE($M$2,$S$2,29))</f>
        <v>45655</v>
      </c>
      <c r="AI10" s="65">
        <f>IF(DAY(EOMONTH(F10,0))&lt;30,"",DATE($M$2,$S$2,30))</f>
        <v>45656</v>
      </c>
      <c r="AJ10" s="65">
        <f>IF(DAY(EOMONTH(F10,0))&lt;31,"",DATE($M$2,$S$2,31))</f>
        <v>45657</v>
      </c>
      <c r="AK10" s="254"/>
      <c r="AL10" s="249"/>
      <c r="AM10" s="250"/>
      <c r="AN10" s="250"/>
    </row>
    <row r="11" spans="1:40" ht="18" customHeight="1">
      <c r="A11" s="73">
        <v>1</v>
      </c>
      <c r="B11" s="98" t="s">
        <v>111</v>
      </c>
      <c r="C11" s="81"/>
      <c r="D11" s="99"/>
      <c r="E11" s="100"/>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f>+SUM(F11:AJ11)</f>
        <v>0</v>
      </c>
      <c r="AL11" s="70">
        <f>IF($AK$3="４週",AK11/4,AK11/(DAY(EOMONTH($F$9,0))/7))</f>
        <v>0</v>
      </c>
      <c r="AM11" s="239"/>
      <c r="AN11" s="239"/>
    </row>
    <row r="12" spans="1:40" ht="18" customHeight="1">
      <c r="A12" s="73">
        <v>2</v>
      </c>
      <c r="B12" s="98" t="s">
        <v>115</v>
      </c>
      <c r="C12" s="81"/>
      <c r="D12" s="99"/>
      <c r="E12" s="100"/>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9">
        <f t="shared" ref="AK12:AK31" si="0">+SUM(F12:AJ12)</f>
        <v>0</v>
      </c>
      <c r="AL12" s="70">
        <f>IF($AK$3="４週",AK12/4,AK12/(DAY(EOMONTH($F$9,0))/7))</f>
        <v>0</v>
      </c>
      <c r="AM12" s="239"/>
      <c r="AN12" s="239"/>
    </row>
    <row r="13" spans="1:40" ht="18" customHeight="1">
      <c r="A13" s="73">
        <v>3</v>
      </c>
      <c r="B13" s="98"/>
      <c r="C13" s="81"/>
      <c r="D13" s="99"/>
      <c r="E13" s="100"/>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9">
        <f t="shared" si="0"/>
        <v>0</v>
      </c>
      <c r="AL13" s="70">
        <f>IF($AK$3="４週",AK13/4,AK13/(DAY(EOMONTH($F$9,0))/7))</f>
        <v>0</v>
      </c>
      <c r="AM13" s="239"/>
      <c r="AN13" s="239"/>
    </row>
    <row r="14" spans="1:40" ht="18" customHeight="1">
      <c r="A14" s="73">
        <v>4</v>
      </c>
      <c r="B14" s="98"/>
      <c r="C14" s="81"/>
      <c r="D14" s="99"/>
      <c r="E14" s="100"/>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9">
        <f t="shared" si="0"/>
        <v>0</v>
      </c>
      <c r="AL14" s="70">
        <f>IF($AK$3="４週",AK14/4,AK14/(DAY(EOMONTH($F$9,0))/7))</f>
        <v>0</v>
      </c>
      <c r="AM14" s="239"/>
      <c r="AN14" s="239"/>
    </row>
    <row r="15" spans="1:40" ht="18" customHeight="1">
      <c r="A15" s="73">
        <v>5</v>
      </c>
      <c r="B15" s="98"/>
      <c r="C15" s="81"/>
      <c r="D15" s="99"/>
      <c r="E15" s="100"/>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9">
        <f t="shared" si="0"/>
        <v>0</v>
      </c>
      <c r="AL15" s="70">
        <f t="shared" ref="AL15:AL30" si="1">IF($AK$3="４週",AK15/4,AK15/(DAY(EOMONTH($F$9,0))/7))</f>
        <v>0</v>
      </c>
      <c r="AM15" s="239"/>
      <c r="AN15" s="239"/>
    </row>
    <row r="16" spans="1:40" ht="18" customHeight="1">
      <c r="A16" s="73">
        <v>6</v>
      </c>
      <c r="B16" s="98"/>
      <c r="C16" s="81"/>
      <c r="D16" s="99"/>
      <c r="E16" s="100"/>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9">
        <f t="shared" si="0"/>
        <v>0</v>
      </c>
      <c r="AL16" s="70">
        <f t="shared" si="1"/>
        <v>0</v>
      </c>
      <c r="AM16" s="239"/>
      <c r="AN16" s="239"/>
    </row>
    <row r="17" spans="1:40" ht="18" customHeight="1">
      <c r="A17" s="73">
        <v>7</v>
      </c>
      <c r="B17" s="98"/>
      <c r="C17" s="81"/>
      <c r="D17" s="99"/>
      <c r="E17" s="100"/>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9">
        <f t="shared" si="0"/>
        <v>0</v>
      </c>
      <c r="AL17" s="70">
        <f t="shared" si="1"/>
        <v>0</v>
      </c>
      <c r="AM17" s="239"/>
      <c r="AN17" s="239"/>
    </row>
    <row r="18" spans="1:40" ht="18" customHeight="1">
      <c r="A18" s="73">
        <v>8</v>
      </c>
      <c r="B18" s="98"/>
      <c r="C18" s="81"/>
      <c r="D18" s="99"/>
      <c r="E18" s="100"/>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9">
        <f t="shared" si="0"/>
        <v>0</v>
      </c>
      <c r="AL18" s="70">
        <f t="shared" si="1"/>
        <v>0</v>
      </c>
      <c r="AM18" s="239"/>
      <c r="AN18" s="239"/>
    </row>
    <row r="19" spans="1:40" ht="18" customHeight="1">
      <c r="A19" s="73">
        <v>9</v>
      </c>
      <c r="B19" s="98"/>
      <c r="C19" s="81"/>
      <c r="D19" s="99"/>
      <c r="E19" s="100"/>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9">
        <f t="shared" si="0"/>
        <v>0</v>
      </c>
      <c r="AL19" s="70">
        <f t="shared" si="1"/>
        <v>0</v>
      </c>
      <c r="AM19" s="239"/>
      <c r="AN19" s="239"/>
    </row>
    <row r="20" spans="1:40" ht="18" customHeight="1">
      <c r="A20" s="73">
        <v>10</v>
      </c>
      <c r="B20" s="98"/>
      <c r="C20" s="81"/>
      <c r="D20" s="99"/>
      <c r="E20" s="100"/>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9">
        <f t="shared" si="0"/>
        <v>0</v>
      </c>
      <c r="AL20" s="70">
        <f t="shared" si="1"/>
        <v>0</v>
      </c>
      <c r="AM20" s="239"/>
      <c r="AN20" s="239"/>
    </row>
    <row r="21" spans="1:40" ht="18" customHeight="1">
      <c r="A21" s="73">
        <v>11</v>
      </c>
      <c r="B21" s="98"/>
      <c r="C21" s="81"/>
      <c r="D21" s="99"/>
      <c r="E21" s="100"/>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9">
        <f t="shared" si="0"/>
        <v>0</v>
      </c>
      <c r="AL21" s="70">
        <f t="shared" si="1"/>
        <v>0</v>
      </c>
      <c r="AM21" s="239"/>
      <c r="AN21" s="239"/>
    </row>
    <row r="22" spans="1:40" ht="18" customHeight="1">
      <c r="A22" s="73">
        <v>12</v>
      </c>
      <c r="B22" s="98"/>
      <c r="C22" s="81"/>
      <c r="D22" s="99"/>
      <c r="E22" s="100"/>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9">
        <f t="shared" si="0"/>
        <v>0</v>
      </c>
      <c r="AL22" s="70">
        <f t="shared" si="1"/>
        <v>0</v>
      </c>
      <c r="AM22" s="239"/>
      <c r="AN22" s="239"/>
    </row>
    <row r="23" spans="1:40" ht="18" customHeight="1">
      <c r="A23" s="73">
        <v>13</v>
      </c>
      <c r="B23" s="98"/>
      <c r="C23" s="81"/>
      <c r="D23" s="99"/>
      <c r="E23" s="100"/>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9">
        <f t="shared" si="0"/>
        <v>0</v>
      </c>
      <c r="AL23" s="70">
        <f t="shared" si="1"/>
        <v>0</v>
      </c>
      <c r="AM23" s="239"/>
      <c r="AN23" s="239"/>
    </row>
    <row r="24" spans="1:40" ht="18" customHeight="1">
      <c r="A24" s="73">
        <v>14</v>
      </c>
      <c r="B24" s="98"/>
      <c r="C24" s="81"/>
      <c r="D24" s="99"/>
      <c r="E24" s="100"/>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9">
        <f t="shared" si="0"/>
        <v>0</v>
      </c>
      <c r="AL24" s="70">
        <f t="shared" si="1"/>
        <v>0</v>
      </c>
      <c r="AM24" s="239"/>
      <c r="AN24" s="239"/>
    </row>
    <row r="25" spans="1:40" ht="18" customHeight="1">
      <c r="A25" s="73">
        <v>15</v>
      </c>
      <c r="B25" s="98"/>
      <c r="C25" s="81"/>
      <c r="D25" s="99"/>
      <c r="E25" s="100"/>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9">
        <f t="shared" si="0"/>
        <v>0</v>
      </c>
      <c r="AL25" s="70">
        <f t="shared" si="1"/>
        <v>0</v>
      </c>
      <c r="AM25" s="239"/>
      <c r="AN25" s="239"/>
    </row>
    <row r="26" spans="1:40" ht="18" customHeight="1">
      <c r="A26" s="73">
        <v>16</v>
      </c>
      <c r="B26" s="98"/>
      <c r="C26" s="81"/>
      <c r="D26" s="99"/>
      <c r="E26" s="100"/>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9">
        <f t="shared" si="0"/>
        <v>0</v>
      </c>
      <c r="AL26" s="70">
        <f t="shared" si="1"/>
        <v>0</v>
      </c>
      <c r="AM26" s="239"/>
      <c r="AN26" s="239"/>
    </row>
    <row r="27" spans="1:40" ht="18" customHeight="1">
      <c r="A27" s="73">
        <v>17</v>
      </c>
      <c r="B27" s="98"/>
      <c r="C27" s="81"/>
      <c r="D27" s="99"/>
      <c r="E27" s="100"/>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9">
        <f t="shared" si="0"/>
        <v>0</v>
      </c>
      <c r="AL27" s="70">
        <f t="shared" si="1"/>
        <v>0</v>
      </c>
      <c r="AM27" s="239"/>
      <c r="AN27" s="239"/>
    </row>
    <row r="28" spans="1:40" ht="18" customHeight="1">
      <c r="A28" s="73">
        <v>18</v>
      </c>
      <c r="B28" s="98"/>
      <c r="C28" s="81"/>
      <c r="D28" s="99"/>
      <c r="E28" s="100"/>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9">
        <f t="shared" si="0"/>
        <v>0</v>
      </c>
      <c r="AL28" s="70">
        <f t="shared" si="1"/>
        <v>0</v>
      </c>
      <c r="AM28" s="239"/>
      <c r="AN28" s="239"/>
    </row>
    <row r="29" spans="1:40" ht="18" customHeight="1">
      <c r="A29" s="73">
        <v>19</v>
      </c>
      <c r="B29" s="98"/>
      <c r="C29" s="81"/>
      <c r="D29" s="99"/>
      <c r="E29" s="100"/>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9">
        <f t="shared" si="0"/>
        <v>0</v>
      </c>
      <c r="AL29" s="70">
        <f t="shared" si="1"/>
        <v>0</v>
      </c>
      <c r="AM29" s="239"/>
      <c r="AN29" s="239"/>
    </row>
    <row r="30" spans="1:40" ht="18" customHeight="1">
      <c r="A30" s="73">
        <v>20</v>
      </c>
      <c r="B30" s="98"/>
      <c r="C30" s="81"/>
      <c r="D30" s="99"/>
      <c r="E30" s="100"/>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9">
        <f t="shared" si="0"/>
        <v>0</v>
      </c>
      <c r="AL30" s="70">
        <f t="shared" si="1"/>
        <v>0</v>
      </c>
      <c r="AM30" s="239"/>
      <c r="AN30" s="239"/>
    </row>
    <row r="31" spans="1:40" ht="18" customHeight="1">
      <c r="A31" s="242" t="s">
        <v>94</v>
      </c>
      <c r="B31" s="243"/>
      <c r="C31" s="243"/>
      <c r="D31" s="243"/>
      <c r="E31" s="243"/>
      <c r="F31" s="71">
        <f>+SUM(F11:F30)</f>
        <v>0</v>
      </c>
      <c r="G31" s="71">
        <f t="shared" ref="G31:AJ31" si="2">+SUM(G11:G30)</f>
        <v>0</v>
      </c>
      <c r="H31" s="71">
        <f t="shared" si="2"/>
        <v>0</v>
      </c>
      <c r="I31" s="71">
        <f t="shared" si="2"/>
        <v>0</v>
      </c>
      <c r="J31" s="71">
        <f t="shared" si="2"/>
        <v>0</v>
      </c>
      <c r="K31" s="71">
        <f t="shared" si="2"/>
        <v>0</v>
      </c>
      <c r="L31" s="71">
        <f t="shared" si="2"/>
        <v>0</v>
      </c>
      <c r="M31" s="71">
        <f t="shared" si="2"/>
        <v>0</v>
      </c>
      <c r="N31" s="71">
        <f t="shared" si="2"/>
        <v>0</v>
      </c>
      <c r="O31" s="71">
        <f t="shared" si="2"/>
        <v>0</v>
      </c>
      <c r="P31" s="71">
        <f t="shared" si="2"/>
        <v>0</v>
      </c>
      <c r="Q31" s="71">
        <f t="shared" si="2"/>
        <v>0</v>
      </c>
      <c r="R31" s="71">
        <f t="shared" si="2"/>
        <v>0</v>
      </c>
      <c r="S31" s="71">
        <f t="shared" si="2"/>
        <v>0</v>
      </c>
      <c r="T31" s="71">
        <f t="shared" si="2"/>
        <v>0</v>
      </c>
      <c r="U31" s="71">
        <f t="shared" si="2"/>
        <v>0</v>
      </c>
      <c r="V31" s="71">
        <f t="shared" si="2"/>
        <v>0</v>
      </c>
      <c r="W31" s="71">
        <f t="shared" si="2"/>
        <v>0</v>
      </c>
      <c r="X31" s="71">
        <f t="shared" si="2"/>
        <v>0</v>
      </c>
      <c r="Y31" s="71">
        <f t="shared" si="2"/>
        <v>0</v>
      </c>
      <c r="Z31" s="71">
        <f t="shared" si="2"/>
        <v>0</v>
      </c>
      <c r="AA31" s="71">
        <f t="shared" si="2"/>
        <v>0</v>
      </c>
      <c r="AB31" s="71">
        <f t="shared" si="2"/>
        <v>0</v>
      </c>
      <c r="AC31" s="71">
        <f t="shared" si="2"/>
        <v>0</v>
      </c>
      <c r="AD31" s="71">
        <f t="shared" si="2"/>
        <v>0</v>
      </c>
      <c r="AE31" s="71">
        <f t="shared" si="2"/>
        <v>0</v>
      </c>
      <c r="AF31" s="71">
        <f t="shared" si="2"/>
        <v>0</v>
      </c>
      <c r="AG31" s="71">
        <f t="shared" si="2"/>
        <v>0</v>
      </c>
      <c r="AH31" s="71">
        <f t="shared" si="2"/>
        <v>0</v>
      </c>
      <c r="AI31" s="71">
        <f t="shared" si="2"/>
        <v>0</v>
      </c>
      <c r="AJ31" s="71">
        <f t="shared" si="2"/>
        <v>0</v>
      </c>
      <c r="AK31" s="69">
        <f t="shared" si="0"/>
        <v>0</v>
      </c>
      <c r="AL31" s="70">
        <f>IF($AK$3="４週",AK31/4,AK31/(DAY(EOMONTH($F$9,0))/7))</f>
        <v>0</v>
      </c>
      <c r="AM31" s="244"/>
      <c r="AN31" s="244"/>
    </row>
    <row r="32" spans="1:40" ht="18" customHeight="1">
      <c r="A32" s="243" t="s">
        <v>95</v>
      </c>
      <c r="B32" s="243"/>
      <c r="C32" s="243"/>
      <c r="D32" s="243"/>
      <c r="E32" s="245"/>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71"/>
      <c r="AL32" s="72"/>
      <c r="AM32" s="244"/>
      <c r="AN32" s="244"/>
    </row>
    <row r="33" spans="1:40" ht="15" customHeight="1">
      <c r="A33" s="66"/>
      <c r="B33" s="66"/>
      <c r="C33" s="66"/>
      <c r="D33" s="66"/>
      <c r="E33" s="66"/>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6"/>
      <c r="AL33" s="66"/>
      <c r="AM33" s="62"/>
    </row>
    <row r="34" spans="1:40" ht="15" customHeight="1">
      <c r="A34" s="66"/>
      <c r="B34" s="66"/>
      <c r="C34" s="66"/>
      <c r="D34" s="66"/>
      <c r="E34" s="66"/>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6"/>
      <c r="AL34" s="66"/>
      <c r="AM34" s="62"/>
    </row>
    <row r="35" spans="1:40" ht="15" customHeight="1">
      <c r="A35" s="66"/>
      <c r="B35" s="66"/>
      <c r="C35" s="66"/>
      <c r="D35" s="66"/>
      <c r="E35" s="66"/>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6"/>
      <c r="AL35" s="66"/>
      <c r="AM35" s="62"/>
    </row>
    <row r="36" spans="1:40" ht="21" customHeight="1">
      <c r="A36" s="67" t="s">
        <v>180</v>
      </c>
      <c r="B36" s="59"/>
      <c r="C36" s="63"/>
      <c r="D36" s="63"/>
      <c r="E36" s="63"/>
      <c r="F36" s="63"/>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3"/>
      <c r="AM36" s="63"/>
      <c r="AN36" s="62"/>
    </row>
    <row r="37" spans="1:40" ht="24.9" customHeight="1">
      <c r="A37" s="62"/>
      <c r="B37" s="66"/>
      <c r="C37" s="231" t="str">
        <f>IF(VLOOKUP($AK$1,選択肢!$A$1:$J$8,C42,FALSE)=0,"-",VLOOKUP($AK$1,選択肢!$A$1:$J$8,C42,FALSE))</f>
        <v>管理者</v>
      </c>
      <c r="D37" s="232"/>
      <c r="E37" s="240" t="str">
        <f>IF(VLOOKUP($AK$1,選択肢!$A$1:$J$8,E42,FALSE)=0,"-",VLOOKUP($AK$1,選択肢!$A$1:$J$8,E42,FALSE))</f>
        <v>児童発達支援管理責任者</v>
      </c>
      <c r="F37" s="240"/>
      <c r="G37" s="240"/>
      <c r="H37" s="240"/>
      <c r="I37" s="231" t="str">
        <f>IF(VLOOKUP($AK$1,選択肢!$A$1:$J$8,I42,FALSE)=0,"-",VLOOKUP($AK$1,選択肢!$A$1:$J$8,I42,FALSE))</f>
        <v>訪問支援員</v>
      </c>
      <c r="J37" s="232"/>
      <c r="K37" s="232"/>
      <c r="L37" s="232"/>
      <c r="M37" s="232"/>
      <c r="N37" s="233"/>
      <c r="O37" s="231" t="str">
        <f>IF(VLOOKUP($AK$1,選択肢!$A$1:$J$8,O42,FALSE)=0,"-",VLOOKUP($AK$1,選択肢!$A$1:$J$8,O42,FALSE))</f>
        <v>-</v>
      </c>
      <c r="P37" s="232"/>
      <c r="Q37" s="232"/>
      <c r="R37" s="232"/>
      <c r="S37" s="232"/>
      <c r="T37" s="233"/>
      <c r="U37" s="231" t="str">
        <f>IF(VLOOKUP($AK$1,選択肢!$A$1:$J$8,U42,FALSE)=0,"-",VLOOKUP($AK$1,選択肢!$A$1:$J$8,U42,FALSE))</f>
        <v>-</v>
      </c>
      <c r="V37" s="232"/>
      <c r="W37" s="232"/>
      <c r="X37" s="232"/>
      <c r="Y37" s="232"/>
      <c r="Z37" s="233"/>
      <c r="AA37" s="231" t="str">
        <f>IF(VLOOKUP($AK$1,選択肢!$A$1:$J$8,AA42,FALSE)=0,"-",VLOOKUP($AK$1,選択肢!$A$1:$J$8,AA42,FALSE))</f>
        <v>-</v>
      </c>
      <c r="AB37" s="232"/>
      <c r="AC37" s="232"/>
      <c r="AD37" s="232"/>
      <c r="AE37" s="232"/>
      <c r="AF37" s="233"/>
      <c r="AG37" s="240" t="str">
        <f>IF(VLOOKUP($AK$1,選択肢!$A$1:$J$8,AG42,FALSE)=0,"-",VLOOKUP($AK$1,選択肢!$A$1:$J$8,AG42,FALSE))</f>
        <v>-</v>
      </c>
      <c r="AH37" s="240"/>
      <c r="AI37" s="240"/>
      <c r="AJ37" s="240"/>
      <c r="AK37" s="240"/>
      <c r="AL37" s="240" t="str">
        <f>IF(VLOOKUP($AK$1,選択肢!$A$1:$J$8,AL42,FALSE)=0,"-",VLOOKUP($AK$1,選択肢!$A$1:$J$8,AL42,FALSE))</f>
        <v>-</v>
      </c>
      <c r="AM37" s="240"/>
      <c r="AN37" s="62"/>
    </row>
    <row r="38" spans="1:40" ht="18" customHeight="1">
      <c r="A38" s="62"/>
      <c r="B38" s="66"/>
      <c r="C38" s="97" t="s">
        <v>56</v>
      </c>
      <c r="D38" s="97" t="s">
        <v>57</v>
      </c>
      <c r="E38" s="96" t="s">
        <v>56</v>
      </c>
      <c r="F38" s="241" t="s">
        <v>57</v>
      </c>
      <c r="G38" s="241"/>
      <c r="H38" s="241"/>
      <c r="I38" s="236" t="s">
        <v>56</v>
      </c>
      <c r="J38" s="237"/>
      <c r="K38" s="238"/>
      <c r="L38" s="236" t="s">
        <v>57</v>
      </c>
      <c r="M38" s="237"/>
      <c r="N38" s="238"/>
      <c r="O38" s="236" t="s">
        <v>56</v>
      </c>
      <c r="P38" s="237"/>
      <c r="Q38" s="238"/>
      <c r="R38" s="236" t="s">
        <v>57</v>
      </c>
      <c r="S38" s="237"/>
      <c r="T38" s="238"/>
      <c r="U38" s="236" t="s">
        <v>56</v>
      </c>
      <c r="V38" s="237"/>
      <c r="W38" s="238"/>
      <c r="X38" s="236" t="s">
        <v>57</v>
      </c>
      <c r="Y38" s="237"/>
      <c r="Z38" s="238"/>
      <c r="AA38" s="236" t="s">
        <v>56</v>
      </c>
      <c r="AB38" s="237"/>
      <c r="AC38" s="238"/>
      <c r="AD38" s="236" t="s">
        <v>57</v>
      </c>
      <c r="AE38" s="237"/>
      <c r="AF38" s="238"/>
      <c r="AG38" s="236" t="s">
        <v>56</v>
      </c>
      <c r="AH38" s="237"/>
      <c r="AI38" s="238"/>
      <c r="AJ38" s="236" t="s">
        <v>57</v>
      </c>
      <c r="AK38" s="238"/>
      <c r="AL38" s="96" t="s">
        <v>19</v>
      </c>
      <c r="AM38" s="96" t="s">
        <v>18</v>
      </c>
      <c r="AN38" s="62"/>
    </row>
    <row r="39" spans="1:40" ht="18" customHeight="1">
      <c r="A39" s="62"/>
      <c r="B39" s="74" t="s">
        <v>101</v>
      </c>
      <c r="C39" s="96">
        <f>COUNTIFS($B$11:$B$30,C$37,$C$11:$C$30,"A",$E$11:$E$30,"*")</f>
        <v>0</v>
      </c>
      <c r="D39" s="96">
        <f>COUNTIFS($B$11:$B$30,C$37,$C$11:$C$30,"B",$E$11:$E$30,"*")</f>
        <v>0</v>
      </c>
      <c r="E39" s="96">
        <f>COUNTIFS($B$11:$B$30,E$37,$C$11:$C$30,"A",$E$11:$E$30,"*")</f>
        <v>0</v>
      </c>
      <c r="F39" s="236">
        <f>COUNTIFS($B$11:$B$30,E$37,$C$11:$C$30,"B",$E$11:$E$30,"*")</f>
        <v>0</v>
      </c>
      <c r="G39" s="237"/>
      <c r="H39" s="238"/>
      <c r="I39" s="236">
        <f>COUNTIFS($B$11:$B$30,I$37,$C$11:$C$30,"A",$E$11:$E$30,"*")</f>
        <v>0</v>
      </c>
      <c r="J39" s="237"/>
      <c r="K39" s="238"/>
      <c r="L39" s="236">
        <f>COUNTIFS($B$11:$B$30,I$37,$C$11:$C$30,"B",$E$11:$E$30,"*")</f>
        <v>0</v>
      </c>
      <c r="M39" s="237"/>
      <c r="N39" s="238"/>
      <c r="O39" s="236">
        <f>COUNTIFS($B$11:$B$30,O$37,$C$11:$C$30,"A",$E$11:$E$30,"*")</f>
        <v>0</v>
      </c>
      <c r="P39" s="237"/>
      <c r="Q39" s="238"/>
      <c r="R39" s="236">
        <f>COUNTIFS($B$11:$B$30,O$37,$C$11:$C$30,"B",$E$11:$E$30,"*")</f>
        <v>0</v>
      </c>
      <c r="S39" s="237"/>
      <c r="T39" s="238"/>
      <c r="U39" s="236">
        <f>COUNTIFS($B$11:$B$30,U$37,$C$11:$C$30,"A",$E$11:$E$30,"*")</f>
        <v>0</v>
      </c>
      <c r="V39" s="237"/>
      <c r="W39" s="238"/>
      <c r="X39" s="236">
        <f>COUNTIFS($B$11:$B$30,U$37,$C$11:$C$30,"B",$E$11:$E$30,"*")</f>
        <v>0</v>
      </c>
      <c r="Y39" s="237"/>
      <c r="Z39" s="238"/>
      <c r="AA39" s="236">
        <f>COUNTIFS($B$11:$B$30,AA$37,$C$11:$C$30,"A",$E$11:$E$30,"*")</f>
        <v>0</v>
      </c>
      <c r="AB39" s="237"/>
      <c r="AC39" s="238"/>
      <c r="AD39" s="236">
        <f>COUNTIFS($B$11:$B$30,AA$37,$C$11:$C$30,"B",$E$11:$E$30,"*")</f>
        <v>0</v>
      </c>
      <c r="AE39" s="237"/>
      <c r="AF39" s="238"/>
      <c r="AG39" s="236">
        <f>COUNTIFS($B$11:$B$30,AG$37,$C$11:$C$30,"A",$E$11:$E$30,"*")</f>
        <v>0</v>
      </c>
      <c r="AH39" s="237"/>
      <c r="AI39" s="238"/>
      <c r="AJ39" s="236">
        <f>COUNTIFS($B$11:$B$30,AG$37,$C$11:$C$30,"B",$E$11:$E$30,"*")</f>
        <v>0</v>
      </c>
      <c r="AK39" s="238"/>
      <c r="AL39" s="96">
        <f>COUNTIFS($B$11:$B$30,AL$37,$C$11:$C$30,"A",$E$11:$E$30,"*")</f>
        <v>0</v>
      </c>
      <c r="AM39" s="96">
        <f>COUNTIFS($B$11:$B$30,AL$37,$C$11:$C$30,"B",$E$11:$E$30,"*")</f>
        <v>0</v>
      </c>
      <c r="AN39" s="62"/>
    </row>
    <row r="40" spans="1:40" ht="18" customHeight="1">
      <c r="A40" s="62"/>
      <c r="B40" s="80" t="s">
        <v>102</v>
      </c>
      <c r="C40" s="96">
        <f>COUNTIFS($B$11:$B$30,C$37,$C$11:$C$30,"C",$E$11:$E$30,"*")</f>
        <v>0</v>
      </c>
      <c r="D40" s="96">
        <f>COUNTIFS($B$11:$B$30,C$37,$C$11:$C$30,"D",$E$11:$E$30,"*")</f>
        <v>0</v>
      </c>
      <c r="E40" s="96">
        <f>COUNTIFS($B$11:$B$30,E$37,$C$11:$C$30,"C",$E$11:$E$30,"*")</f>
        <v>0</v>
      </c>
      <c r="F40" s="236">
        <f>COUNTIFS($B$11:$B$30,E$37,$C$11:$C$30,"D",$E$11:$E$30,"*")</f>
        <v>0</v>
      </c>
      <c r="G40" s="237"/>
      <c r="H40" s="238"/>
      <c r="I40" s="236">
        <f>COUNTIFS($B$11:$B$30,I$37,$C$11:$C$30,"C",$E$11:$E$30,"*")</f>
        <v>0</v>
      </c>
      <c r="J40" s="237"/>
      <c r="K40" s="238"/>
      <c r="L40" s="236">
        <f>COUNTIFS($B$11:$B$30,I$37,$C$11:$C$30,"D",$E$11:$E$30,"*")</f>
        <v>0</v>
      </c>
      <c r="M40" s="237"/>
      <c r="N40" s="238"/>
      <c r="O40" s="236">
        <f>COUNTIFS($B$11:$B$30,O$37,$C$11:$C$30,"C",$E$11:$E$30,"*")</f>
        <v>0</v>
      </c>
      <c r="P40" s="237"/>
      <c r="Q40" s="238"/>
      <c r="R40" s="236">
        <f>COUNTIFS($B$11:$B$30,O$37,$C$11:$C$30,"D",$E$11:$E$30,"*")</f>
        <v>0</v>
      </c>
      <c r="S40" s="237"/>
      <c r="T40" s="238"/>
      <c r="U40" s="236">
        <f>COUNTIFS($B$11:$B$30,U$37,$C$11:$C$30,"C",$E$11:$E$30,"*")</f>
        <v>0</v>
      </c>
      <c r="V40" s="237"/>
      <c r="W40" s="238"/>
      <c r="X40" s="236">
        <f>COUNTIFS($B$11:$B$30,U$37,$C$11:$C$30,"D",$E$11:$E$30,"*")</f>
        <v>0</v>
      </c>
      <c r="Y40" s="237"/>
      <c r="Z40" s="238"/>
      <c r="AA40" s="236">
        <f>COUNTIFS($B$11:$B$30,AA$37,$C$11:$C$30,"C",$E$11:$E$30,"*")</f>
        <v>0</v>
      </c>
      <c r="AB40" s="237"/>
      <c r="AC40" s="238"/>
      <c r="AD40" s="236">
        <f>COUNTIFS($B$11:$B$30,AA$37,$C$11:$C$30,"D",$E$11:$E$30,"*")</f>
        <v>0</v>
      </c>
      <c r="AE40" s="237"/>
      <c r="AF40" s="238"/>
      <c r="AG40" s="236">
        <f>COUNTIFS($B$11:$B$30,AG$37,$C$11:$C$30,"C",$E$11:$E$30,"*")</f>
        <v>0</v>
      </c>
      <c r="AH40" s="237"/>
      <c r="AI40" s="238"/>
      <c r="AJ40" s="236">
        <f>COUNTIFS($B$11:$B$30,AG$37,$C$11:$C$30,"D",$E$11:$E$30,"*")</f>
        <v>0</v>
      </c>
      <c r="AK40" s="238"/>
      <c r="AL40" s="96">
        <f>COUNTIFS($B$11:$B$30,AL$37,$C$11:$C$30,"C",$E$11:$E$30,"*")</f>
        <v>0</v>
      </c>
      <c r="AM40" s="96">
        <f>COUNTIFS($B$11:$B$30,AL$37,$C$11:$C$30,"D",$E$11:$E$30,"*")</f>
        <v>0</v>
      </c>
      <c r="AN40" s="62"/>
    </row>
    <row r="41" spans="1:40" ht="24.9" customHeight="1">
      <c r="A41" s="62"/>
      <c r="B41" s="80" t="s">
        <v>175</v>
      </c>
      <c r="C41" s="231" t="str">
        <f>IF($AK$3="４週",SUMIFS($AK$11:$AK$30,$B$11:$B$30,C37)/4/$AH$5,IF($AK$3="歴月",SUMIFS($AK$11:$AK$30,$B$11:$B$30,C37)/$AL$5,"記載する期間を選択してください"))</f>
        <v>記載する期間を選択してください</v>
      </c>
      <c r="D41" s="233"/>
      <c r="E41" s="231" t="str">
        <f>IF($AK$3="４週",SUMIFS($AK$11:$AK$30,$B$11:$B$30,E37)/4/$AH$5,IF($AK$3="歴月",SUMIFS($AK$11:$AK$30,$B$11:$B$30,E37)/$AL$5,"記載する期間を選択してください"))</f>
        <v>記載する期間を選択してください</v>
      </c>
      <c r="F41" s="232"/>
      <c r="G41" s="232"/>
      <c r="H41" s="233"/>
      <c r="I41" s="231" t="str">
        <f>IF($AK$3="４週",SUMIFS($AK$11:$AK$30,$B$11:$B$30,I37)/4/$AH$5,IF($AK$3="歴月",SUMIFS($AK$11:$AK$30,$B$11:$B$30,I37)/$AL$5,"記載する期間を選択してください"))</f>
        <v>記載する期間を選択してください</v>
      </c>
      <c r="J41" s="232"/>
      <c r="K41" s="232"/>
      <c r="L41" s="232"/>
      <c r="M41" s="232"/>
      <c r="N41" s="233"/>
      <c r="O41" s="231" t="str">
        <f>IF($AK$3="４週",SUMIFS($AK$11:$AK$30,$B$11:$B$30,O37)/4/$AH$5,IF($AK$3="歴月",SUMIFS($AK$11:$AK$30,$B$11:$B$30,O37)/$AL$5,"記載する期間を選択してください"))</f>
        <v>記載する期間を選択してください</v>
      </c>
      <c r="P41" s="232"/>
      <c r="Q41" s="232"/>
      <c r="R41" s="232"/>
      <c r="S41" s="232"/>
      <c r="T41" s="233"/>
      <c r="U41" s="231" t="str">
        <f>IF($AK$3="４週",SUMIFS($AK$11:$AK$30,$B$11:$B$30,U37)/4/$AH$5,IF($AK$3="歴月",SUMIFS($AK$11:$AK$30,$B$11:$B$30,U37)/$AL$5,"記載する期間を選択してください"))</f>
        <v>記載する期間を選択してください</v>
      </c>
      <c r="V41" s="232"/>
      <c r="W41" s="232"/>
      <c r="X41" s="232"/>
      <c r="Y41" s="232"/>
      <c r="Z41" s="233"/>
      <c r="AA41" s="231" t="str">
        <f>IF($AK$3="４週",SUMIFS($AK$11:$AK$30,$B$11:$B$30,AA37)/4/$AH$5,IF($AK$3="歴月",SUMIFS($AK$11:$AK$30,$B$11:$B$30,AA37)/$AL$5,"記載する期間を選択してください"))</f>
        <v>記載する期間を選択してください</v>
      </c>
      <c r="AB41" s="232"/>
      <c r="AC41" s="232"/>
      <c r="AD41" s="232"/>
      <c r="AE41" s="232"/>
      <c r="AF41" s="233"/>
      <c r="AG41" s="231" t="str">
        <f>IF($AK$3="４週",SUMIFS($AK$11:$AK$30,$B$11:$B$30,AG37)/4/$AH$5,IF($AK$3="歴月",SUMIFS($AK$11:$AK$30,$B$11:$B$30,AG37)/$AL$5,"記載する期間を選択してください"))</f>
        <v>記載する期間を選択してください</v>
      </c>
      <c r="AH41" s="232"/>
      <c r="AI41" s="232"/>
      <c r="AJ41" s="232"/>
      <c r="AK41" s="233"/>
      <c r="AL41" s="231" t="str">
        <f>IF($AK$3="４週",SUMIFS($AK$11:$AK$30,$B$11:$B$30,AL37)/4/$AH$5,IF($AK$3="歴月",SUMIFS($AK$11:$AK$30,$B$11:$B$30,AL37)/$AL$5,"記載する期間を選択してください"))</f>
        <v>記載する期間を選択してください</v>
      </c>
      <c r="AM41" s="233"/>
      <c r="AN41" s="62"/>
    </row>
    <row r="42" spans="1:40" ht="5.0999999999999996" customHeight="1">
      <c r="A42" s="62"/>
      <c r="B42" s="59"/>
      <c r="C42" s="76">
        <v>2</v>
      </c>
      <c r="D42" s="76"/>
      <c r="E42" s="76">
        <v>3</v>
      </c>
      <c r="F42" s="76"/>
      <c r="G42" s="76"/>
      <c r="H42" s="76"/>
      <c r="I42" s="76">
        <v>4</v>
      </c>
      <c r="J42" s="76"/>
      <c r="K42" s="76"/>
      <c r="L42" s="76"/>
      <c r="M42" s="76"/>
      <c r="N42" s="76"/>
      <c r="O42" s="76">
        <v>5</v>
      </c>
      <c r="P42" s="76"/>
      <c r="Q42" s="76"/>
      <c r="R42" s="76"/>
      <c r="S42" s="76"/>
      <c r="T42" s="76"/>
      <c r="U42" s="76">
        <v>6</v>
      </c>
      <c r="V42" s="76"/>
      <c r="W42" s="76"/>
      <c r="X42" s="76"/>
      <c r="Y42" s="76"/>
      <c r="Z42" s="76"/>
      <c r="AA42" s="76">
        <v>7</v>
      </c>
      <c r="AB42" s="76"/>
      <c r="AC42" s="76"/>
      <c r="AD42" s="76"/>
      <c r="AE42" s="76"/>
      <c r="AF42" s="76"/>
      <c r="AG42" s="76">
        <v>8</v>
      </c>
      <c r="AH42" s="76"/>
      <c r="AI42" s="76"/>
      <c r="AJ42" s="76"/>
      <c r="AK42" s="76"/>
      <c r="AL42" s="76">
        <v>9</v>
      </c>
      <c r="AM42" s="95"/>
      <c r="AN42" s="62"/>
    </row>
    <row r="43" spans="1:40" ht="15" customHeight="1">
      <c r="A43" s="60" t="s">
        <v>140</v>
      </c>
      <c r="B43" s="87"/>
      <c r="C43" s="88"/>
      <c r="D43" s="88"/>
      <c r="E43" s="88"/>
      <c r="F43" s="89"/>
      <c r="G43" s="88"/>
      <c r="H43" s="76"/>
      <c r="I43" s="76"/>
      <c r="J43" s="76"/>
      <c r="K43" s="76"/>
      <c r="L43" s="76"/>
      <c r="M43" s="76"/>
      <c r="N43" s="76"/>
      <c r="O43" s="76"/>
      <c r="P43" s="76"/>
      <c r="Q43" s="76"/>
      <c r="R43" s="76">
        <v>6</v>
      </c>
      <c r="S43" s="76"/>
      <c r="T43" s="76"/>
      <c r="U43" s="76"/>
      <c r="V43" s="76"/>
      <c r="W43" s="76"/>
      <c r="X43" s="76">
        <v>7</v>
      </c>
      <c r="Y43" s="76"/>
      <c r="Z43" s="76"/>
      <c r="AA43" s="76"/>
      <c r="AB43" s="76"/>
      <c r="AC43" s="76"/>
      <c r="AD43" s="76">
        <v>8</v>
      </c>
      <c r="AE43" s="76"/>
      <c r="AF43" s="76"/>
      <c r="AG43" s="77"/>
      <c r="AH43" s="77"/>
      <c r="AI43" s="77"/>
      <c r="AJ43" s="77">
        <v>9</v>
      </c>
      <c r="AK43" s="75"/>
      <c r="AL43" s="75"/>
      <c r="AM43" s="62"/>
    </row>
    <row r="44" spans="1:40" s="60" customFormat="1" ht="15" customHeight="1">
      <c r="A44" s="60" t="s">
        <v>141</v>
      </c>
      <c r="B44" s="83"/>
      <c r="C44" s="83"/>
      <c r="D44" s="83"/>
      <c r="E44" s="83"/>
      <c r="F44" s="83"/>
      <c r="G44" s="83"/>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row>
    <row r="45" spans="1:40" s="60" customFormat="1" ht="15" customHeight="1">
      <c r="A45" s="60" t="s">
        <v>181</v>
      </c>
      <c r="B45" s="83"/>
      <c r="C45" s="83"/>
      <c r="D45" s="83"/>
      <c r="E45" s="83"/>
      <c r="F45" s="83"/>
      <c r="G45" s="83"/>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row>
    <row r="46" spans="1:40" s="60" customFormat="1" ht="15" customHeight="1">
      <c r="A46" s="60" t="s">
        <v>142</v>
      </c>
      <c r="B46" s="83"/>
      <c r="C46" s="83"/>
      <c r="D46" s="83"/>
      <c r="E46" s="83"/>
      <c r="F46" s="83"/>
      <c r="G46" s="83"/>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row>
    <row r="47" spans="1:40" s="60" customFormat="1" ht="15" customHeight="1">
      <c r="A47" s="60" t="s">
        <v>143</v>
      </c>
      <c r="B47" s="83"/>
      <c r="C47" s="83"/>
      <c r="D47" s="83"/>
      <c r="E47" s="83"/>
      <c r="F47" s="83"/>
      <c r="G47" s="83"/>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row>
    <row r="48" spans="1:40" ht="15" customHeight="1">
      <c r="A48" s="60" t="s">
        <v>144</v>
      </c>
      <c r="B48" s="90"/>
      <c r="C48" s="60"/>
      <c r="D48" s="60"/>
      <c r="E48" s="60"/>
      <c r="F48" s="60"/>
      <c r="G48" s="60"/>
    </row>
    <row r="49" spans="1:7" ht="15" customHeight="1">
      <c r="A49" s="60" t="s">
        <v>145</v>
      </c>
      <c r="B49" s="90"/>
      <c r="C49" s="60"/>
      <c r="D49" s="60"/>
      <c r="E49" s="60"/>
      <c r="F49" s="60"/>
      <c r="G49" s="60"/>
    </row>
    <row r="50" spans="1:7" ht="15" customHeight="1">
      <c r="A50" s="60"/>
      <c r="B50" s="74" t="s">
        <v>146</v>
      </c>
      <c r="C50" s="234" t="s">
        <v>147</v>
      </c>
      <c r="D50" s="234"/>
      <c r="E50" s="234"/>
      <c r="F50" s="60"/>
      <c r="G50" s="60"/>
    </row>
    <row r="51" spans="1:7" ht="15" customHeight="1">
      <c r="A51" s="60"/>
      <c r="B51" s="93" t="s">
        <v>164</v>
      </c>
      <c r="C51" s="235" t="s">
        <v>148</v>
      </c>
      <c r="D51" s="235"/>
      <c r="E51" s="235"/>
      <c r="F51" s="60"/>
      <c r="G51" s="60"/>
    </row>
    <row r="52" spans="1:7" ht="15" customHeight="1">
      <c r="A52" s="60"/>
      <c r="B52" s="93" t="s">
        <v>165</v>
      </c>
      <c r="C52" s="235" t="s">
        <v>149</v>
      </c>
      <c r="D52" s="235"/>
      <c r="E52" s="235"/>
      <c r="F52" s="60"/>
      <c r="G52" s="60"/>
    </row>
    <row r="53" spans="1:7" ht="15" customHeight="1">
      <c r="A53" s="60"/>
      <c r="B53" s="93" t="s">
        <v>166</v>
      </c>
      <c r="C53" s="235" t="s">
        <v>150</v>
      </c>
      <c r="D53" s="235"/>
      <c r="E53" s="235"/>
      <c r="F53" s="60"/>
      <c r="G53" s="60"/>
    </row>
    <row r="54" spans="1:7" ht="15" customHeight="1">
      <c r="A54" s="60"/>
      <c r="B54" s="93" t="s">
        <v>167</v>
      </c>
      <c r="C54" s="235" t="s">
        <v>151</v>
      </c>
      <c r="D54" s="235"/>
      <c r="E54" s="235"/>
      <c r="F54" s="60"/>
      <c r="G54" s="60"/>
    </row>
    <row r="55" spans="1:7" ht="15" customHeight="1">
      <c r="A55" s="60"/>
      <c r="B55" s="60" t="s">
        <v>152</v>
      </c>
      <c r="C55" s="60"/>
      <c r="D55" s="60"/>
      <c r="E55" s="60"/>
      <c r="F55" s="60"/>
      <c r="G55" s="60"/>
    </row>
    <row r="56" spans="1:7" ht="15" customHeight="1">
      <c r="A56" s="60"/>
      <c r="B56" s="60" t="s">
        <v>169</v>
      </c>
      <c r="C56" s="60"/>
      <c r="D56" s="60"/>
      <c r="E56" s="60"/>
      <c r="F56" s="60"/>
      <c r="G56" s="60"/>
    </row>
    <row r="57" spans="1:7" ht="15" customHeight="1">
      <c r="A57" s="60"/>
      <c r="B57" s="60" t="s">
        <v>153</v>
      </c>
      <c r="C57" s="60"/>
      <c r="D57" s="60"/>
      <c r="E57" s="60"/>
      <c r="F57" s="60"/>
      <c r="G57" s="60"/>
    </row>
    <row r="58" spans="1:7" ht="15" customHeight="1">
      <c r="A58" s="60" t="s">
        <v>154</v>
      </c>
      <c r="B58" s="90"/>
      <c r="C58" s="60"/>
      <c r="D58" s="60"/>
      <c r="E58" s="60"/>
      <c r="F58" s="60"/>
      <c r="G58" s="60"/>
    </row>
    <row r="59" spans="1:7" ht="15" customHeight="1">
      <c r="A59" s="60" t="s">
        <v>155</v>
      </c>
      <c r="B59" s="90"/>
      <c r="C59" s="60"/>
      <c r="D59" s="60"/>
      <c r="E59" s="60"/>
      <c r="F59" s="60"/>
      <c r="G59" s="60"/>
    </row>
    <row r="60" spans="1:7" ht="15" customHeight="1">
      <c r="A60" s="60" t="s">
        <v>156</v>
      </c>
      <c r="B60" s="90"/>
      <c r="C60" s="60"/>
      <c r="D60" s="60"/>
      <c r="E60" s="60"/>
      <c r="F60" s="60"/>
      <c r="G60" s="60"/>
    </row>
    <row r="61" spans="1:7" ht="15" customHeight="1">
      <c r="A61" s="60" t="s">
        <v>199</v>
      </c>
      <c r="B61" s="90"/>
      <c r="C61" s="60"/>
      <c r="D61" s="60"/>
      <c r="E61" s="60"/>
      <c r="F61" s="60"/>
      <c r="G61" s="60"/>
    </row>
    <row r="62" spans="1:7" ht="15" customHeight="1">
      <c r="A62" s="60" t="s">
        <v>157</v>
      </c>
      <c r="B62" s="90"/>
      <c r="C62" s="60"/>
      <c r="D62" s="60"/>
      <c r="E62" s="60"/>
      <c r="F62" s="60"/>
      <c r="G62" s="60"/>
    </row>
    <row r="63" spans="1:7" ht="15" customHeight="1">
      <c r="A63" s="60" t="s">
        <v>158</v>
      </c>
      <c r="B63" s="90"/>
      <c r="C63" s="60"/>
      <c r="D63" s="60"/>
      <c r="E63" s="60"/>
      <c r="F63" s="60"/>
      <c r="G63" s="60"/>
    </row>
    <row r="64" spans="1:7" ht="15" customHeight="1">
      <c r="A64" s="60" t="s">
        <v>159</v>
      </c>
      <c r="B64" s="90"/>
      <c r="C64" s="60"/>
      <c r="D64" s="60"/>
      <c r="E64" s="60"/>
      <c r="F64" s="60"/>
      <c r="G64" s="60"/>
    </row>
    <row r="65" spans="1:7" ht="15" customHeight="1">
      <c r="A65" s="60" t="s">
        <v>160</v>
      </c>
      <c r="B65" s="90"/>
      <c r="C65" s="60"/>
      <c r="D65" s="60"/>
      <c r="E65" s="60"/>
      <c r="F65" s="60"/>
      <c r="G65" s="60"/>
    </row>
    <row r="66" spans="1:7" ht="15" customHeight="1">
      <c r="A66" s="60" t="s">
        <v>161</v>
      </c>
      <c r="B66" s="90"/>
      <c r="C66" s="60"/>
      <c r="D66" s="60"/>
      <c r="E66" s="60"/>
      <c r="F66" s="60"/>
      <c r="G66" s="60"/>
    </row>
    <row r="67" spans="1:7" ht="15" customHeight="1">
      <c r="A67" s="60" t="s">
        <v>162</v>
      </c>
      <c r="B67" s="90"/>
      <c r="C67" s="60"/>
      <c r="D67" s="60"/>
      <c r="E67" s="60"/>
      <c r="F67" s="60"/>
      <c r="G67" s="60"/>
    </row>
    <row r="68" spans="1:7" ht="15" customHeight="1">
      <c r="A68" s="60" t="s">
        <v>163</v>
      </c>
      <c r="B68" s="90"/>
      <c r="C68" s="60"/>
      <c r="D68" s="60"/>
      <c r="E68" s="60"/>
      <c r="F68" s="60"/>
      <c r="G68" s="60"/>
    </row>
    <row r="69" spans="1:7" ht="15" customHeight="1">
      <c r="A69" s="60" t="s">
        <v>168</v>
      </c>
      <c r="B69" s="90"/>
      <c r="C69" s="60"/>
      <c r="D69" s="60"/>
      <c r="E69" s="60"/>
      <c r="F69" s="60"/>
      <c r="G69" s="60"/>
    </row>
  </sheetData>
  <mergeCells count="100">
    <mergeCell ref="AK1:AN1"/>
    <mergeCell ref="M2:P2"/>
    <mergeCell ref="Q2:R2"/>
    <mergeCell ref="S2:T2"/>
    <mergeCell ref="U2:V2"/>
    <mergeCell ref="AK2:AN2"/>
    <mergeCell ref="AH5:AJ5"/>
    <mergeCell ref="A7:A10"/>
    <mergeCell ref="B7:B10"/>
    <mergeCell ref="C7:C10"/>
    <mergeCell ref="D7:D10"/>
    <mergeCell ref="E7:E10"/>
    <mergeCell ref="F7:AJ7"/>
    <mergeCell ref="F8:L8"/>
    <mergeCell ref="M8:S8"/>
    <mergeCell ref="T8:Z8"/>
    <mergeCell ref="AA8:AG8"/>
    <mergeCell ref="AH8:AJ8"/>
    <mergeCell ref="AK3:AN3"/>
    <mergeCell ref="AK4:AN4"/>
    <mergeCell ref="AK7:AK10"/>
    <mergeCell ref="AM26:AN26"/>
    <mergeCell ref="AM27:AN27"/>
    <mergeCell ref="AM16:AN16"/>
    <mergeCell ref="AL7:AL10"/>
    <mergeCell ref="AM7:AN10"/>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G38:AI38"/>
    <mergeCell ref="AJ38:AK38"/>
    <mergeCell ref="AM29:AN29"/>
    <mergeCell ref="AM30:AN30"/>
    <mergeCell ref="A31:E31"/>
    <mergeCell ref="AM31:AN32"/>
    <mergeCell ref="A32:E32"/>
    <mergeCell ref="C37:D37"/>
    <mergeCell ref="E37:H37"/>
    <mergeCell ref="I37:N37"/>
    <mergeCell ref="AG37:AK37"/>
    <mergeCell ref="AL37:AM37"/>
    <mergeCell ref="F38:H38"/>
    <mergeCell ref="I38:K38"/>
    <mergeCell ref="L38:N38"/>
    <mergeCell ref="O38:Q38"/>
    <mergeCell ref="AA37:AF37"/>
    <mergeCell ref="AD38:AF38"/>
    <mergeCell ref="O37:T37"/>
    <mergeCell ref="U37:Z37"/>
    <mergeCell ref="AA40:AC40"/>
    <mergeCell ref="AD40:AF40"/>
    <mergeCell ref="R38:T38"/>
    <mergeCell ref="U38:W38"/>
    <mergeCell ref="X38:Z38"/>
    <mergeCell ref="AA38:AC38"/>
    <mergeCell ref="O39:Q39"/>
    <mergeCell ref="R39:T39"/>
    <mergeCell ref="U39:W39"/>
    <mergeCell ref="U40:W40"/>
    <mergeCell ref="F39:H39"/>
    <mergeCell ref="I39:K39"/>
    <mergeCell ref="L39:N39"/>
    <mergeCell ref="AJ40:AK40"/>
    <mergeCell ref="X39:Z39"/>
    <mergeCell ref="AA39:AC39"/>
    <mergeCell ref="AD39:AF39"/>
    <mergeCell ref="AG39:AI39"/>
    <mergeCell ref="AJ39:AK39"/>
    <mergeCell ref="X40:Z40"/>
    <mergeCell ref="AG40:AI40"/>
    <mergeCell ref="F40:H40"/>
    <mergeCell ref="I40:K40"/>
    <mergeCell ref="L40:N40"/>
    <mergeCell ref="O40:Q40"/>
    <mergeCell ref="R40:T40"/>
    <mergeCell ref="C54:E54"/>
    <mergeCell ref="AG41:AK41"/>
    <mergeCell ref="AL41:AM41"/>
    <mergeCell ref="C50:E50"/>
    <mergeCell ref="C51:E51"/>
    <mergeCell ref="C52:E52"/>
    <mergeCell ref="C53:E53"/>
    <mergeCell ref="C41:D41"/>
    <mergeCell ref="E41:H41"/>
    <mergeCell ref="I41:N41"/>
    <mergeCell ref="O41:T41"/>
    <mergeCell ref="U41:Z41"/>
    <mergeCell ref="AA41:AF41"/>
  </mergeCells>
  <phoneticPr fontId="3"/>
  <dataValidations count="4">
    <dataValidation type="list" allowBlank="1" showInputMessage="1" showErrorMessage="1" sqref="C11:C30" xr:uid="{00000000-0002-0000-1B00-000000000000}">
      <formula1>"A,B,C,D"</formula1>
    </dataValidation>
    <dataValidation type="list" allowBlank="1" showInputMessage="1" showErrorMessage="1" sqref="AK4:AN4" xr:uid="{00000000-0002-0000-1B00-000001000000}">
      <formula1>"予定,実績"</formula1>
    </dataValidation>
    <dataValidation type="list" allowBlank="1" showInputMessage="1" showErrorMessage="1" sqref="AK3:AN3" xr:uid="{00000000-0002-0000-1B00-000002000000}">
      <formula1>"４週,歴月"</formula1>
    </dataValidation>
    <dataValidation type="list" allowBlank="1" showInputMessage="1" showErrorMessage="1" sqref="B11:B30" xr:uid="{00000000-0002-0000-1B00-000003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6" fitToWidth="0" fitToHeight="0" orientation="landscape" r:id="rId1"/>
  <headerFooter alignWithMargins="0">
    <oddHeader>&amp;L&amp;"ＭＳ ゴシック,標準"&amp;10（参考様式）</oddHeader>
  </headerFooter>
  <rowBreaks count="1" manualBreakCount="1">
    <brk id="34" max="3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N69"/>
  <sheetViews>
    <sheetView showGridLines="0" view="pageBreakPreview" topLeftCell="A44" zoomScaleNormal="100" zoomScaleSheetLayoutView="100" workbookViewId="0">
      <selection activeCell="A60" sqref="A60:XFD60"/>
    </sheetView>
  </sheetViews>
  <sheetFormatPr defaultColWidth="8.19921875" defaultRowHeight="21" customHeight="1"/>
  <cols>
    <col min="1" max="1" width="2.59765625" style="59" customWidth="1"/>
    <col min="2" max="2" width="19.1992187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c r="A1" s="91" t="s">
        <v>96</v>
      </c>
      <c r="C1" s="78"/>
      <c r="D1" s="78"/>
      <c r="E1" s="78"/>
      <c r="F1" s="78"/>
      <c r="G1" s="78"/>
      <c r="H1" s="78"/>
      <c r="I1" s="78"/>
      <c r="J1" s="78"/>
      <c r="K1" s="78"/>
      <c r="L1" s="78"/>
      <c r="M1" s="78"/>
      <c r="N1" s="78"/>
      <c r="O1" s="78"/>
      <c r="P1" s="78"/>
      <c r="Q1" s="78"/>
      <c r="R1" s="78"/>
      <c r="S1" s="78"/>
      <c r="T1" s="78"/>
      <c r="U1" s="78"/>
      <c r="V1" s="78"/>
      <c r="W1" s="78"/>
      <c r="X1" s="67"/>
      <c r="Y1" s="67"/>
      <c r="Z1" s="62"/>
      <c r="AA1" s="62"/>
      <c r="AB1" s="62"/>
      <c r="AC1" s="62"/>
      <c r="AD1" s="84"/>
      <c r="AE1" s="84"/>
      <c r="AF1" s="84"/>
      <c r="AG1" s="84"/>
      <c r="AH1" s="84"/>
      <c r="AI1" s="79" t="s">
        <v>129</v>
      </c>
      <c r="AJ1" s="79"/>
      <c r="AK1" s="255" t="s">
        <v>104</v>
      </c>
      <c r="AL1" s="255"/>
      <c r="AM1" s="255"/>
      <c r="AN1" s="255"/>
    </row>
    <row r="2" spans="1:40" ht="18" customHeight="1">
      <c r="A2" s="62"/>
      <c r="B2" s="63"/>
      <c r="C2" s="63"/>
      <c r="D2" s="63"/>
      <c r="E2" s="63"/>
      <c r="F2" s="63"/>
      <c r="G2" s="63"/>
      <c r="H2" s="63"/>
      <c r="I2" s="63"/>
      <c r="J2" s="63"/>
      <c r="K2" s="63"/>
      <c r="L2" s="63"/>
      <c r="M2" s="256">
        <v>2025</v>
      </c>
      <c r="N2" s="256"/>
      <c r="O2" s="256"/>
      <c r="P2" s="256"/>
      <c r="Q2" s="257" t="s">
        <v>125</v>
      </c>
      <c r="R2" s="257"/>
      <c r="S2" s="256"/>
      <c r="T2" s="256"/>
      <c r="U2" s="257" t="s">
        <v>126</v>
      </c>
      <c r="V2" s="257"/>
      <c r="W2" s="63"/>
      <c r="X2" s="63"/>
      <c r="Y2" s="63"/>
      <c r="Z2" s="62"/>
      <c r="AA2" s="62"/>
      <c r="AC2" s="79"/>
      <c r="AD2" s="63"/>
      <c r="AE2" s="63"/>
      <c r="AF2" s="63"/>
      <c r="AG2" s="63"/>
      <c r="AH2" s="63"/>
      <c r="AI2" s="79" t="s">
        <v>130</v>
      </c>
      <c r="AJ2" s="79"/>
      <c r="AK2" s="258"/>
      <c r="AL2" s="258"/>
      <c r="AM2" s="258"/>
      <c r="AN2" s="258"/>
    </row>
    <row r="3" spans="1:40" ht="18" customHeight="1">
      <c r="A3" s="82"/>
      <c r="B3" s="82"/>
      <c r="C3" s="82"/>
      <c r="D3" s="82"/>
      <c r="E3" s="82"/>
      <c r="F3" s="82"/>
      <c r="G3" s="82"/>
      <c r="H3" s="82"/>
      <c r="I3" s="82"/>
      <c r="J3" s="82"/>
      <c r="K3" s="82"/>
      <c r="L3" s="82"/>
      <c r="M3" s="82"/>
      <c r="N3" s="82"/>
      <c r="O3" s="82"/>
      <c r="P3" s="82"/>
      <c r="Q3" s="82"/>
      <c r="R3" s="82"/>
      <c r="S3" s="82"/>
      <c r="T3" s="82"/>
      <c r="U3" s="82"/>
      <c r="V3" s="82"/>
      <c r="W3" s="82"/>
      <c r="Y3" s="85"/>
      <c r="Z3" s="85"/>
      <c r="AA3" s="85"/>
      <c r="AB3" s="62"/>
      <c r="AC3" s="85"/>
      <c r="AD3" s="85"/>
      <c r="AE3" s="85"/>
      <c r="AF3" s="85"/>
      <c r="AG3" s="85"/>
      <c r="AH3" s="85"/>
      <c r="AI3" s="86" t="s">
        <v>133</v>
      </c>
      <c r="AJ3" s="79"/>
      <c r="AK3" s="251"/>
      <c r="AL3" s="251"/>
      <c r="AM3" s="251"/>
      <c r="AN3" s="251"/>
    </row>
    <row r="4" spans="1:40" ht="18" customHeight="1">
      <c r="A4" s="82"/>
      <c r="B4" s="82"/>
      <c r="C4" s="82"/>
      <c r="D4" s="82"/>
      <c r="E4" s="82"/>
      <c r="F4" s="82"/>
      <c r="G4" s="82"/>
      <c r="H4" s="82"/>
      <c r="I4" s="82"/>
      <c r="J4" s="82"/>
      <c r="K4" s="82"/>
      <c r="L4" s="82"/>
      <c r="M4" s="82"/>
      <c r="N4" s="82"/>
      <c r="O4" s="82"/>
      <c r="P4" s="82"/>
      <c r="Q4" s="82"/>
      <c r="R4" s="82"/>
      <c r="S4" s="82"/>
      <c r="T4" s="82"/>
      <c r="U4" s="82"/>
      <c r="V4" s="82"/>
      <c r="W4" s="82"/>
      <c r="Y4" s="85"/>
      <c r="Z4" s="85"/>
      <c r="AA4" s="85"/>
      <c r="AB4" s="62"/>
      <c r="AC4" s="85"/>
      <c r="AD4" s="85"/>
      <c r="AE4" s="85"/>
      <c r="AF4" s="85"/>
      <c r="AG4" s="85"/>
      <c r="AH4" s="85"/>
      <c r="AI4" s="86" t="s">
        <v>134</v>
      </c>
      <c r="AJ4" s="79"/>
      <c r="AK4" s="251"/>
      <c r="AL4" s="251"/>
      <c r="AM4" s="251"/>
      <c r="AN4" s="251"/>
    </row>
    <row r="5" spans="1:40" ht="18" customHeight="1">
      <c r="A5" s="82"/>
      <c r="B5" s="82"/>
      <c r="C5" s="82"/>
      <c r="D5" s="82"/>
      <c r="E5" s="82"/>
      <c r="F5" s="82"/>
      <c r="G5" s="82"/>
      <c r="H5" s="82"/>
      <c r="I5" s="82"/>
      <c r="J5" s="82"/>
      <c r="K5" s="82"/>
      <c r="L5" s="82"/>
      <c r="M5" s="82"/>
      <c r="N5" s="82"/>
      <c r="O5" s="82"/>
      <c r="P5" s="82"/>
      <c r="Q5" s="82"/>
      <c r="R5" s="82"/>
      <c r="S5" s="82"/>
      <c r="U5" s="82"/>
      <c r="V5" s="82"/>
      <c r="W5" s="82"/>
      <c r="Y5" s="85"/>
      <c r="Z5" s="85"/>
      <c r="AA5" s="85"/>
      <c r="AB5" s="62"/>
      <c r="AC5" s="85"/>
      <c r="AD5" s="85"/>
      <c r="AE5" s="85"/>
      <c r="AF5" s="85"/>
      <c r="AG5" s="86" t="s">
        <v>135</v>
      </c>
      <c r="AH5" s="252"/>
      <c r="AI5" s="252"/>
      <c r="AJ5" s="252"/>
      <c r="AK5" s="85" t="s">
        <v>131</v>
      </c>
      <c r="AL5" s="94"/>
      <c r="AM5" s="85" t="s">
        <v>132</v>
      </c>
      <c r="AN5" s="62"/>
    </row>
    <row r="6" spans="1:40" ht="9.9" customHeight="1">
      <c r="A6" s="62"/>
      <c r="B6" s="66"/>
      <c r="C6" s="66"/>
      <c r="D6" s="66"/>
      <c r="E6" s="66"/>
      <c r="F6" s="66"/>
      <c r="G6" s="66"/>
      <c r="H6" s="66"/>
      <c r="I6" s="66"/>
      <c r="J6" s="66"/>
      <c r="K6" s="66"/>
      <c r="L6" s="66"/>
      <c r="M6" s="66"/>
      <c r="N6" s="66"/>
      <c r="O6" s="66"/>
      <c r="P6" s="66"/>
      <c r="Q6" s="66"/>
      <c r="R6" s="66"/>
      <c r="S6" s="66"/>
      <c r="T6" s="66"/>
      <c r="U6" s="66"/>
      <c r="V6" s="66"/>
      <c r="W6" s="66"/>
      <c r="X6" s="63"/>
      <c r="Y6" s="63"/>
      <c r="Z6" s="63"/>
      <c r="AA6" s="63"/>
      <c r="AB6" s="63"/>
      <c r="AC6" s="63"/>
      <c r="AD6" s="63"/>
      <c r="AE6" s="63"/>
      <c r="AF6" s="63"/>
      <c r="AG6" s="63"/>
      <c r="AH6" s="63"/>
      <c r="AI6" s="63"/>
      <c r="AJ6" s="63"/>
      <c r="AK6" s="63"/>
      <c r="AL6" s="63"/>
      <c r="AM6" s="62"/>
      <c r="AN6" s="62"/>
    </row>
    <row r="7" spans="1:40" ht="15" customHeight="1">
      <c r="A7" s="244" t="s">
        <v>128</v>
      </c>
      <c r="B7" s="234" t="s">
        <v>136</v>
      </c>
      <c r="C7" s="246" t="s">
        <v>137</v>
      </c>
      <c r="D7" s="234" t="s">
        <v>138</v>
      </c>
      <c r="E7" s="242" t="s">
        <v>139</v>
      </c>
      <c r="F7" s="253" t="s">
        <v>171</v>
      </c>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4" t="s">
        <v>172</v>
      </c>
      <c r="AL7" s="249" t="s">
        <v>173</v>
      </c>
      <c r="AM7" s="250" t="s">
        <v>174</v>
      </c>
      <c r="AN7" s="250"/>
    </row>
    <row r="8" spans="1:40" ht="15" customHeight="1">
      <c r="A8" s="244"/>
      <c r="B8" s="234"/>
      <c r="C8" s="247"/>
      <c r="D8" s="234"/>
      <c r="E8" s="242"/>
      <c r="F8" s="234" t="s">
        <v>97</v>
      </c>
      <c r="G8" s="234"/>
      <c r="H8" s="234"/>
      <c r="I8" s="234"/>
      <c r="J8" s="234"/>
      <c r="K8" s="234"/>
      <c r="L8" s="234"/>
      <c r="M8" s="234" t="s">
        <v>98</v>
      </c>
      <c r="N8" s="234"/>
      <c r="O8" s="234"/>
      <c r="P8" s="234"/>
      <c r="Q8" s="234"/>
      <c r="R8" s="234"/>
      <c r="S8" s="234"/>
      <c r="T8" s="234" t="s">
        <v>99</v>
      </c>
      <c r="U8" s="234"/>
      <c r="V8" s="234"/>
      <c r="W8" s="234"/>
      <c r="X8" s="234"/>
      <c r="Y8" s="234"/>
      <c r="Z8" s="234"/>
      <c r="AA8" s="234" t="s">
        <v>100</v>
      </c>
      <c r="AB8" s="234"/>
      <c r="AC8" s="234"/>
      <c r="AD8" s="234"/>
      <c r="AE8" s="234"/>
      <c r="AF8" s="234"/>
      <c r="AG8" s="234"/>
      <c r="AH8" s="234" t="s">
        <v>103</v>
      </c>
      <c r="AI8" s="234"/>
      <c r="AJ8" s="234"/>
      <c r="AK8" s="254"/>
      <c r="AL8" s="249"/>
      <c r="AM8" s="250"/>
      <c r="AN8" s="250"/>
    </row>
    <row r="9" spans="1:40" ht="15" customHeight="1">
      <c r="A9" s="244"/>
      <c r="B9" s="234"/>
      <c r="C9" s="247"/>
      <c r="D9" s="234"/>
      <c r="E9" s="242"/>
      <c r="F9" s="64">
        <f>DATE($M$2,$S$2,1)</f>
        <v>45627</v>
      </c>
      <c r="G9" s="64">
        <f>DATE($M$2,$S$2,2)</f>
        <v>45628</v>
      </c>
      <c r="H9" s="64">
        <f>DATE($M$2,$S$2,3)</f>
        <v>45629</v>
      </c>
      <c r="I9" s="64">
        <f>DATE($M$2,$S$2,4)</f>
        <v>45630</v>
      </c>
      <c r="J9" s="64">
        <f>DATE($M$2,$S$2,5)</f>
        <v>45631</v>
      </c>
      <c r="K9" s="64">
        <f>DATE($M$2,$S$2,6)</f>
        <v>45632</v>
      </c>
      <c r="L9" s="64">
        <f>DATE($M$2,$S$2,7)</f>
        <v>45633</v>
      </c>
      <c r="M9" s="64">
        <f>DATE($M$2,$S$2,8)</f>
        <v>45634</v>
      </c>
      <c r="N9" s="64">
        <f>DATE($M$2,$S$2,9)</f>
        <v>45635</v>
      </c>
      <c r="O9" s="64">
        <f>DATE($M$2,$S$2,10)</f>
        <v>45636</v>
      </c>
      <c r="P9" s="64">
        <f>DATE($M$2,$S$2,11)</f>
        <v>45637</v>
      </c>
      <c r="Q9" s="64">
        <f>DATE($M$2,$S$2,12)</f>
        <v>45638</v>
      </c>
      <c r="R9" s="64">
        <f>DATE($M$2,$S$2,13)</f>
        <v>45639</v>
      </c>
      <c r="S9" s="64">
        <f>DATE($M$2,$S$2,14)</f>
        <v>45640</v>
      </c>
      <c r="T9" s="64">
        <f>DATE($M$2,$S$2,15)</f>
        <v>45641</v>
      </c>
      <c r="U9" s="64">
        <f>DATE($M$2,$S$2,16)</f>
        <v>45642</v>
      </c>
      <c r="V9" s="64">
        <f>DATE($M$2,$S$2,17)</f>
        <v>45643</v>
      </c>
      <c r="W9" s="64">
        <f>DATE($M$2,$S$2,18)</f>
        <v>45644</v>
      </c>
      <c r="X9" s="64">
        <f>DATE($M$2,$S$2,19)</f>
        <v>45645</v>
      </c>
      <c r="Y9" s="64">
        <f>DATE($M$2,$S$2,20)</f>
        <v>45646</v>
      </c>
      <c r="Z9" s="64">
        <f>DATE($M$2,$S$2,21)</f>
        <v>45647</v>
      </c>
      <c r="AA9" s="64">
        <f>DATE($M$2,$S$2,22)</f>
        <v>45648</v>
      </c>
      <c r="AB9" s="64">
        <f>DATE($M$2,$S$2,23)</f>
        <v>45649</v>
      </c>
      <c r="AC9" s="64">
        <f>DATE($M$2,$S$2,24)</f>
        <v>45650</v>
      </c>
      <c r="AD9" s="64">
        <f>DATE($M$2,$S$2,25)</f>
        <v>45651</v>
      </c>
      <c r="AE9" s="64">
        <f>DATE($M$2,$S$2,26)</f>
        <v>45652</v>
      </c>
      <c r="AF9" s="64">
        <f>DATE($M$2,$S$2,27)</f>
        <v>45653</v>
      </c>
      <c r="AG9" s="64">
        <f>DATE($M$2,$S$2,28)</f>
        <v>45654</v>
      </c>
      <c r="AH9" s="64">
        <f>IF(DAY(EOMONTH(F9,0))&lt;29,"",DATE($M$2,$S$2,29))</f>
        <v>45655</v>
      </c>
      <c r="AI9" s="64">
        <f>IF(DAY(EOMONTH(F9,0))&lt;30,"",DATE($M$2,$S$2,30))</f>
        <v>45656</v>
      </c>
      <c r="AJ9" s="64">
        <f>IF(DAY(EOMONTH(F9,0))&lt;31,"",DATE($M$2,$S$2,31))</f>
        <v>45657</v>
      </c>
      <c r="AK9" s="254"/>
      <c r="AL9" s="249"/>
      <c r="AM9" s="250"/>
      <c r="AN9" s="250"/>
    </row>
    <row r="10" spans="1:40" ht="15" customHeight="1">
      <c r="A10" s="244"/>
      <c r="B10" s="234"/>
      <c r="C10" s="248"/>
      <c r="D10" s="234"/>
      <c r="E10" s="242"/>
      <c r="F10" s="65">
        <f>DATE($M$2,$S$2,1)</f>
        <v>45627</v>
      </c>
      <c r="G10" s="65">
        <f>DATE($M$2,$S$2,2)</f>
        <v>45628</v>
      </c>
      <c r="H10" s="65">
        <f>DATE($M$2,$S$2,3)</f>
        <v>45629</v>
      </c>
      <c r="I10" s="65">
        <f>DATE($M$2,$S$2,4)</f>
        <v>45630</v>
      </c>
      <c r="J10" s="65">
        <f>DATE($M$2,$S$2,5)</f>
        <v>45631</v>
      </c>
      <c r="K10" s="65">
        <f>DATE($M$2,$S$2,6)</f>
        <v>45632</v>
      </c>
      <c r="L10" s="65">
        <f>DATE($M$2,$S$2,7)</f>
        <v>45633</v>
      </c>
      <c r="M10" s="65">
        <f>DATE($M$2,$S$2,8)</f>
        <v>45634</v>
      </c>
      <c r="N10" s="65">
        <f>DATE($M$2,$S$2,9)</f>
        <v>45635</v>
      </c>
      <c r="O10" s="65">
        <f>DATE($M$2,$S$2,10)</f>
        <v>45636</v>
      </c>
      <c r="P10" s="65">
        <f>DATE($M$2,$S$2,11)</f>
        <v>45637</v>
      </c>
      <c r="Q10" s="65">
        <f>DATE($M$2,$S$2,12)</f>
        <v>45638</v>
      </c>
      <c r="R10" s="65">
        <f>DATE($M$2,$S$2,13)</f>
        <v>45639</v>
      </c>
      <c r="S10" s="65">
        <f>DATE($M$2,$S$2,14)</f>
        <v>45640</v>
      </c>
      <c r="T10" s="65">
        <f>DATE($M$2,$S$2,15)</f>
        <v>45641</v>
      </c>
      <c r="U10" s="65">
        <f>DATE($M$2,$S$2,16)</f>
        <v>45642</v>
      </c>
      <c r="V10" s="65">
        <f>DATE($M$2,$S$2,17)</f>
        <v>45643</v>
      </c>
      <c r="W10" s="65">
        <f>DATE($M$2,$S$2,18)</f>
        <v>45644</v>
      </c>
      <c r="X10" s="65">
        <f>DATE($M$2,$S$2,19)</f>
        <v>45645</v>
      </c>
      <c r="Y10" s="65">
        <f>DATE($M$2,$S$2,20)</f>
        <v>45646</v>
      </c>
      <c r="Z10" s="65">
        <f>DATE($M$2,$S$2,21)</f>
        <v>45647</v>
      </c>
      <c r="AA10" s="65">
        <f>DATE($M$2,$S$2,22)</f>
        <v>45648</v>
      </c>
      <c r="AB10" s="65">
        <f>DATE($M$2,$S$2,23)</f>
        <v>45649</v>
      </c>
      <c r="AC10" s="65">
        <f>DATE($M$2,$S$2,24)</f>
        <v>45650</v>
      </c>
      <c r="AD10" s="65">
        <f>DATE($M$2,$S$2,25)</f>
        <v>45651</v>
      </c>
      <c r="AE10" s="65">
        <f>DATE($M$2,$S$2,26)</f>
        <v>45652</v>
      </c>
      <c r="AF10" s="65">
        <f>DATE($M$2,$S$2,27)</f>
        <v>45653</v>
      </c>
      <c r="AG10" s="65">
        <f>DATE($M$2,$S$2,28)</f>
        <v>45654</v>
      </c>
      <c r="AH10" s="65">
        <f>IF(DAY(EOMONTH(F10,0))&lt;29,"",DATE($M$2,$S$2,29))</f>
        <v>45655</v>
      </c>
      <c r="AI10" s="65">
        <f>IF(DAY(EOMONTH(F10,0))&lt;30,"",DATE($M$2,$S$2,30))</f>
        <v>45656</v>
      </c>
      <c r="AJ10" s="65">
        <f>IF(DAY(EOMONTH(F10,0))&lt;31,"",DATE($M$2,$S$2,31))</f>
        <v>45657</v>
      </c>
      <c r="AK10" s="254"/>
      <c r="AL10" s="249"/>
      <c r="AM10" s="250"/>
      <c r="AN10" s="250"/>
    </row>
    <row r="11" spans="1:40" ht="18" customHeight="1">
      <c r="A11" s="73">
        <v>1</v>
      </c>
      <c r="B11" s="98" t="s">
        <v>111</v>
      </c>
      <c r="C11" s="81"/>
      <c r="D11" s="99"/>
      <c r="E11" s="100"/>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f>+SUM(F11:AJ11)</f>
        <v>0</v>
      </c>
      <c r="AL11" s="70">
        <f>IF($AK$3="４週",AK11/4,AK11/(DAY(EOMONTH($F$9,0))/7))</f>
        <v>0</v>
      </c>
      <c r="AM11" s="239"/>
      <c r="AN11" s="239"/>
    </row>
    <row r="12" spans="1:40" ht="18" customHeight="1">
      <c r="A12" s="73">
        <v>2</v>
      </c>
      <c r="B12" s="98" t="s">
        <v>115</v>
      </c>
      <c r="C12" s="81"/>
      <c r="D12" s="99"/>
      <c r="E12" s="100"/>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9">
        <f t="shared" ref="AK12:AK31" si="0">+SUM(F12:AJ12)</f>
        <v>0</v>
      </c>
      <c r="AL12" s="70">
        <f>IF($AK$3="４週",AK12/4,AK12/(DAY(EOMONTH($F$9,0))/7))</f>
        <v>0</v>
      </c>
      <c r="AM12" s="239"/>
      <c r="AN12" s="239"/>
    </row>
    <row r="13" spans="1:40" ht="18" customHeight="1">
      <c r="A13" s="73">
        <v>3</v>
      </c>
      <c r="B13" s="98"/>
      <c r="C13" s="81"/>
      <c r="D13" s="99"/>
      <c r="E13" s="100"/>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9">
        <f t="shared" si="0"/>
        <v>0</v>
      </c>
      <c r="AL13" s="70">
        <f>IF($AK$3="４週",AK13/4,AK13/(DAY(EOMONTH($F$9,0))/7))</f>
        <v>0</v>
      </c>
      <c r="AM13" s="239"/>
      <c r="AN13" s="239"/>
    </row>
    <row r="14" spans="1:40" ht="18" customHeight="1">
      <c r="A14" s="73">
        <v>4</v>
      </c>
      <c r="B14" s="98"/>
      <c r="C14" s="81"/>
      <c r="D14" s="99"/>
      <c r="E14" s="100"/>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9">
        <f t="shared" si="0"/>
        <v>0</v>
      </c>
      <c r="AL14" s="70">
        <f>IF($AK$3="４週",AK14/4,AK14/(DAY(EOMONTH($F$9,0))/7))</f>
        <v>0</v>
      </c>
      <c r="AM14" s="239"/>
      <c r="AN14" s="239"/>
    </row>
    <row r="15" spans="1:40" ht="18" customHeight="1">
      <c r="A15" s="73">
        <v>5</v>
      </c>
      <c r="B15" s="98"/>
      <c r="C15" s="81"/>
      <c r="D15" s="99"/>
      <c r="E15" s="100"/>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9">
        <f t="shared" si="0"/>
        <v>0</v>
      </c>
      <c r="AL15" s="70">
        <f t="shared" ref="AL15:AL30" si="1">IF($AK$3="４週",AK15/4,AK15/(DAY(EOMONTH($F$9,0))/7))</f>
        <v>0</v>
      </c>
      <c r="AM15" s="239"/>
      <c r="AN15" s="239"/>
    </row>
    <row r="16" spans="1:40" ht="18" customHeight="1">
      <c r="A16" s="73">
        <v>6</v>
      </c>
      <c r="B16" s="98"/>
      <c r="C16" s="81"/>
      <c r="D16" s="99"/>
      <c r="E16" s="100"/>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9">
        <f t="shared" si="0"/>
        <v>0</v>
      </c>
      <c r="AL16" s="70">
        <f t="shared" si="1"/>
        <v>0</v>
      </c>
      <c r="AM16" s="239"/>
      <c r="AN16" s="239"/>
    </row>
    <row r="17" spans="1:40" ht="18" customHeight="1">
      <c r="A17" s="73">
        <v>7</v>
      </c>
      <c r="B17" s="98"/>
      <c r="C17" s="81"/>
      <c r="D17" s="99"/>
      <c r="E17" s="100"/>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9">
        <f t="shared" si="0"/>
        <v>0</v>
      </c>
      <c r="AL17" s="70">
        <f t="shared" si="1"/>
        <v>0</v>
      </c>
      <c r="AM17" s="239"/>
      <c r="AN17" s="239"/>
    </row>
    <row r="18" spans="1:40" ht="18" customHeight="1">
      <c r="A18" s="73">
        <v>8</v>
      </c>
      <c r="B18" s="98"/>
      <c r="C18" s="81"/>
      <c r="D18" s="99"/>
      <c r="E18" s="100"/>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9">
        <f t="shared" si="0"/>
        <v>0</v>
      </c>
      <c r="AL18" s="70">
        <f t="shared" si="1"/>
        <v>0</v>
      </c>
      <c r="AM18" s="239"/>
      <c r="AN18" s="239"/>
    </row>
    <row r="19" spans="1:40" ht="18" customHeight="1">
      <c r="A19" s="73">
        <v>9</v>
      </c>
      <c r="B19" s="98"/>
      <c r="C19" s="81"/>
      <c r="D19" s="99"/>
      <c r="E19" s="100"/>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9">
        <f t="shared" si="0"/>
        <v>0</v>
      </c>
      <c r="AL19" s="70">
        <f t="shared" si="1"/>
        <v>0</v>
      </c>
      <c r="AM19" s="239"/>
      <c r="AN19" s="239"/>
    </row>
    <row r="20" spans="1:40" ht="18" customHeight="1">
      <c r="A20" s="73">
        <v>10</v>
      </c>
      <c r="B20" s="98"/>
      <c r="C20" s="81"/>
      <c r="D20" s="99"/>
      <c r="E20" s="100"/>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9">
        <f t="shared" si="0"/>
        <v>0</v>
      </c>
      <c r="AL20" s="70">
        <f t="shared" si="1"/>
        <v>0</v>
      </c>
      <c r="AM20" s="239"/>
      <c r="AN20" s="239"/>
    </row>
    <row r="21" spans="1:40" ht="18" customHeight="1">
      <c r="A21" s="73">
        <v>11</v>
      </c>
      <c r="B21" s="98"/>
      <c r="C21" s="81"/>
      <c r="D21" s="99"/>
      <c r="E21" s="100"/>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9">
        <f t="shared" si="0"/>
        <v>0</v>
      </c>
      <c r="AL21" s="70">
        <f t="shared" si="1"/>
        <v>0</v>
      </c>
      <c r="AM21" s="239"/>
      <c r="AN21" s="239"/>
    </row>
    <row r="22" spans="1:40" ht="18" customHeight="1">
      <c r="A22" s="73">
        <v>12</v>
      </c>
      <c r="B22" s="98"/>
      <c r="C22" s="81"/>
      <c r="D22" s="99"/>
      <c r="E22" s="100"/>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9">
        <f t="shared" si="0"/>
        <v>0</v>
      </c>
      <c r="AL22" s="70">
        <f t="shared" si="1"/>
        <v>0</v>
      </c>
      <c r="AM22" s="239"/>
      <c r="AN22" s="239"/>
    </row>
    <row r="23" spans="1:40" ht="18" customHeight="1">
      <c r="A23" s="73">
        <v>13</v>
      </c>
      <c r="B23" s="98"/>
      <c r="C23" s="81"/>
      <c r="D23" s="99"/>
      <c r="E23" s="100"/>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9">
        <f t="shared" si="0"/>
        <v>0</v>
      </c>
      <c r="AL23" s="70">
        <f t="shared" si="1"/>
        <v>0</v>
      </c>
      <c r="AM23" s="239"/>
      <c r="AN23" s="239"/>
    </row>
    <row r="24" spans="1:40" ht="18" customHeight="1">
      <c r="A24" s="73">
        <v>14</v>
      </c>
      <c r="B24" s="98"/>
      <c r="C24" s="81"/>
      <c r="D24" s="99"/>
      <c r="E24" s="100"/>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9">
        <f t="shared" si="0"/>
        <v>0</v>
      </c>
      <c r="AL24" s="70">
        <f t="shared" si="1"/>
        <v>0</v>
      </c>
      <c r="AM24" s="239"/>
      <c r="AN24" s="239"/>
    </row>
    <row r="25" spans="1:40" ht="18" customHeight="1">
      <c r="A25" s="73">
        <v>15</v>
      </c>
      <c r="B25" s="98"/>
      <c r="C25" s="81"/>
      <c r="D25" s="99"/>
      <c r="E25" s="100"/>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9">
        <f t="shared" si="0"/>
        <v>0</v>
      </c>
      <c r="AL25" s="70">
        <f t="shared" si="1"/>
        <v>0</v>
      </c>
      <c r="AM25" s="239"/>
      <c r="AN25" s="239"/>
    </row>
    <row r="26" spans="1:40" ht="18" customHeight="1">
      <c r="A26" s="73">
        <v>16</v>
      </c>
      <c r="B26" s="98"/>
      <c r="C26" s="81"/>
      <c r="D26" s="99"/>
      <c r="E26" s="100"/>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9">
        <f t="shared" si="0"/>
        <v>0</v>
      </c>
      <c r="AL26" s="70">
        <f t="shared" si="1"/>
        <v>0</v>
      </c>
      <c r="AM26" s="239"/>
      <c r="AN26" s="239"/>
    </row>
    <row r="27" spans="1:40" ht="18" customHeight="1">
      <c r="A27" s="73">
        <v>17</v>
      </c>
      <c r="B27" s="98"/>
      <c r="C27" s="81"/>
      <c r="D27" s="99"/>
      <c r="E27" s="100"/>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9">
        <f t="shared" si="0"/>
        <v>0</v>
      </c>
      <c r="AL27" s="70">
        <f t="shared" si="1"/>
        <v>0</v>
      </c>
      <c r="AM27" s="239"/>
      <c r="AN27" s="239"/>
    </row>
    <row r="28" spans="1:40" ht="18" customHeight="1">
      <c r="A28" s="73">
        <v>18</v>
      </c>
      <c r="B28" s="98"/>
      <c r="C28" s="81"/>
      <c r="D28" s="99"/>
      <c r="E28" s="100"/>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9">
        <f t="shared" si="0"/>
        <v>0</v>
      </c>
      <c r="AL28" s="70">
        <f t="shared" si="1"/>
        <v>0</v>
      </c>
      <c r="AM28" s="239"/>
      <c r="AN28" s="239"/>
    </row>
    <row r="29" spans="1:40" ht="18" customHeight="1">
      <c r="A29" s="73">
        <v>19</v>
      </c>
      <c r="B29" s="98"/>
      <c r="C29" s="81"/>
      <c r="D29" s="99"/>
      <c r="E29" s="100"/>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9">
        <f t="shared" si="0"/>
        <v>0</v>
      </c>
      <c r="AL29" s="70">
        <f t="shared" si="1"/>
        <v>0</v>
      </c>
      <c r="AM29" s="239"/>
      <c r="AN29" s="239"/>
    </row>
    <row r="30" spans="1:40" ht="18" customHeight="1">
      <c r="A30" s="73">
        <v>20</v>
      </c>
      <c r="B30" s="98"/>
      <c r="C30" s="81"/>
      <c r="D30" s="99"/>
      <c r="E30" s="100"/>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9">
        <f t="shared" si="0"/>
        <v>0</v>
      </c>
      <c r="AL30" s="70">
        <f t="shared" si="1"/>
        <v>0</v>
      </c>
      <c r="AM30" s="239"/>
      <c r="AN30" s="239"/>
    </row>
    <row r="31" spans="1:40" ht="18" customHeight="1">
      <c r="A31" s="242" t="s">
        <v>94</v>
      </c>
      <c r="B31" s="243"/>
      <c r="C31" s="243"/>
      <c r="D31" s="243"/>
      <c r="E31" s="243"/>
      <c r="F31" s="71">
        <f>+SUM(F11:F30)</f>
        <v>0</v>
      </c>
      <c r="G31" s="71">
        <f t="shared" ref="G31:AJ31" si="2">+SUM(G11:G30)</f>
        <v>0</v>
      </c>
      <c r="H31" s="71">
        <f t="shared" si="2"/>
        <v>0</v>
      </c>
      <c r="I31" s="71">
        <f t="shared" si="2"/>
        <v>0</v>
      </c>
      <c r="J31" s="71">
        <f t="shared" si="2"/>
        <v>0</v>
      </c>
      <c r="K31" s="71">
        <f t="shared" si="2"/>
        <v>0</v>
      </c>
      <c r="L31" s="71">
        <f t="shared" si="2"/>
        <v>0</v>
      </c>
      <c r="M31" s="71">
        <f t="shared" si="2"/>
        <v>0</v>
      </c>
      <c r="N31" s="71">
        <f t="shared" si="2"/>
        <v>0</v>
      </c>
      <c r="O31" s="71">
        <f t="shared" si="2"/>
        <v>0</v>
      </c>
      <c r="P31" s="71">
        <f t="shared" si="2"/>
        <v>0</v>
      </c>
      <c r="Q31" s="71">
        <f t="shared" si="2"/>
        <v>0</v>
      </c>
      <c r="R31" s="71">
        <f t="shared" si="2"/>
        <v>0</v>
      </c>
      <c r="S31" s="71">
        <f t="shared" si="2"/>
        <v>0</v>
      </c>
      <c r="T31" s="71">
        <f t="shared" si="2"/>
        <v>0</v>
      </c>
      <c r="U31" s="71">
        <f t="shared" si="2"/>
        <v>0</v>
      </c>
      <c r="V31" s="71">
        <f t="shared" si="2"/>
        <v>0</v>
      </c>
      <c r="W31" s="71">
        <f t="shared" si="2"/>
        <v>0</v>
      </c>
      <c r="X31" s="71">
        <f t="shared" si="2"/>
        <v>0</v>
      </c>
      <c r="Y31" s="71">
        <f t="shared" si="2"/>
        <v>0</v>
      </c>
      <c r="Z31" s="71">
        <f t="shared" si="2"/>
        <v>0</v>
      </c>
      <c r="AA31" s="71">
        <f t="shared" si="2"/>
        <v>0</v>
      </c>
      <c r="AB31" s="71">
        <f t="shared" si="2"/>
        <v>0</v>
      </c>
      <c r="AC31" s="71">
        <f t="shared" si="2"/>
        <v>0</v>
      </c>
      <c r="AD31" s="71">
        <f t="shared" si="2"/>
        <v>0</v>
      </c>
      <c r="AE31" s="71">
        <f t="shared" si="2"/>
        <v>0</v>
      </c>
      <c r="AF31" s="71">
        <f t="shared" si="2"/>
        <v>0</v>
      </c>
      <c r="AG31" s="71">
        <f t="shared" si="2"/>
        <v>0</v>
      </c>
      <c r="AH31" s="71">
        <f t="shared" si="2"/>
        <v>0</v>
      </c>
      <c r="AI31" s="71">
        <f t="shared" si="2"/>
        <v>0</v>
      </c>
      <c r="AJ31" s="71">
        <f t="shared" si="2"/>
        <v>0</v>
      </c>
      <c r="AK31" s="69">
        <f t="shared" si="0"/>
        <v>0</v>
      </c>
      <c r="AL31" s="70">
        <f>IF($AK$3="４週",AK31/4,AK31/(DAY(EOMONTH($F$9,0))/7))</f>
        <v>0</v>
      </c>
      <c r="AM31" s="244"/>
      <c r="AN31" s="244"/>
    </row>
    <row r="32" spans="1:40" ht="18" customHeight="1">
      <c r="A32" s="243" t="s">
        <v>95</v>
      </c>
      <c r="B32" s="243"/>
      <c r="C32" s="243"/>
      <c r="D32" s="243"/>
      <c r="E32" s="245"/>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71"/>
      <c r="AL32" s="72"/>
      <c r="AM32" s="244"/>
      <c r="AN32" s="244"/>
    </row>
    <row r="33" spans="1:40" ht="15" customHeight="1">
      <c r="A33" s="66"/>
      <c r="B33" s="66"/>
      <c r="C33" s="66"/>
      <c r="D33" s="66"/>
      <c r="E33" s="66"/>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6"/>
      <c r="AL33" s="66"/>
      <c r="AM33" s="62"/>
    </row>
    <row r="34" spans="1:40" ht="15" customHeight="1">
      <c r="A34" s="66"/>
      <c r="B34" s="66"/>
      <c r="C34" s="66"/>
      <c r="D34" s="66"/>
      <c r="E34" s="66"/>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6"/>
      <c r="AL34" s="66"/>
      <c r="AM34" s="62"/>
    </row>
    <row r="35" spans="1:40" ht="15" customHeight="1">
      <c r="A35" s="66"/>
      <c r="B35" s="66"/>
      <c r="C35" s="66"/>
      <c r="D35" s="66"/>
      <c r="E35" s="66"/>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6"/>
      <c r="AL35" s="66"/>
      <c r="AM35" s="62"/>
    </row>
    <row r="36" spans="1:40" ht="21" customHeight="1">
      <c r="A36" s="67" t="s">
        <v>180</v>
      </c>
      <c r="B36" s="59"/>
      <c r="C36" s="63"/>
      <c r="D36" s="63"/>
      <c r="E36" s="63"/>
      <c r="F36" s="63"/>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3"/>
      <c r="AM36" s="63"/>
      <c r="AN36" s="62"/>
    </row>
    <row r="37" spans="1:40" ht="24.9" customHeight="1">
      <c r="A37" s="62"/>
      <c r="B37" s="66"/>
      <c r="C37" s="231" t="str">
        <f>IF(VLOOKUP($AK$1,選択肢!$A$1:$J$8,C42,FALSE)=0,"-",VLOOKUP($AK$1,選択肢!$A$1:$J$8,C42,FALSE))</f>
        <v>管理者</v>
      </c>
      <c r="D37" s="232"/>
      <c r="E37" s="240" t="str">
        <f>IF(VLOOKUP($AK$1,選択肢!$A$1:$J$8,E42,FALSE)=0,"-",VLOOKUP($AK$1,選択肢!$A$1:$J$8,E42,FALSE))</f>
        <v>児童発達支援管理責任者</v>
      </c>
      <c r="F37" s="240"/>
      <c r="G37" s="240"/>
      <c r="H37" s="240"/>
      <c r="I37" s="231" t="str">
        <f>IF(VLOOKUP($AK$1,選択肢!$A$1:$J$8,I42,FALSE)=0,"-",VLOOKUP($AK$1,選択肢!$A$1:$J$8,I42,FALSE))</f>
        <v>訪問支援員</v>
      </c>
      <c r="J37" s="232"/>
      <c r="K37" s="232"/>
      <c r="L37" s="232"/>
      <c r="M37" s="232"/>
      <c r="N37" s="233"/>
      <c r="O37" s="231" t="str">
        <f>IF(VLOOKUP($AK$1,選択肢!$A$1:$J$8,O42,FALSE)=0,"-",VLOOKUP($AK$1,選択肢!$A$1:$J$8,O42,FALSE))</f>
        <v>-</v>
      </c>
      <c r="P37" s="232"/>
      <c r="Q37" s="232"/>
      <c r="R37" s="232"/>
      <c r="S37" s="232"/>
      <c r="T37" s="233"/>
      <c r="U37" s="231" t="str">
        <f>IF(VLOOKUP($AK$1,選択肢!$A$1:$J$8,U42,FALSE)=0,"-",VLOOKUP($AK$1,選択肢!$A$1:$J$8,U42,FALSE))</f>
        <v>-</v>
      </c>
      <c r="V37" s="232"/>
      <c r="W37" s="232"/>
      <c r="X37" s="232"/>
      <c r="Y37" s="232"/>
      <c r="Z37" s="233"/>
      <c r="AA37" s="231" t="str">
        <f>IF(VLOOKUP($AK$1,選択肢!$A$1:$J$8,AA42,FALSE)=0,"-",VLOOKUP($AK$1,選択肢!$A$1:$J$8,AA42,FALSE))</f>
        <v>-</v>
      </c>
      <c r="AB37" s="232"/>
      <c r="AC37" s="232"/>
      <c r="AD37" s="232"/>
      <c r="AE37" s="232"/>
      <c r="AF37" s="233"/>
      <c r="AG37" s="240" t="str">
        <f>IF(VLOOKUP($AK$1,選択肢!$A$1:$J$8,AG42,FALSE)=0,"-",VLOOKUP($AK$1,選択肢!$A$1:$J$8,AG42,FALSE))</f>
        <v>-</v>
      </c>
      <c r="AH37" s="240"/>
      <c r="AI37" s="240"/>
      <c r="AJ37" s="240"/>
      <c r="AK37" s="240"/>
      <c r="AL37" s="240" t="str">
        <f>IF(VLOOKUP($AK$1,選択肢!$A$1:$J$8,AL42,FALSE)=0,"-",VLOOKUP($AK$1,選択肢!$A$1:$J$8,AL42,FALSE))</f>
        <v>-</v>
      </c>
      <c r="AM37" s="240"/>
      <c r="AN37" s="62"/>
    </row>
    <row r="38" spans="1:40" ht="18" customHeight="1">
      <c r="A38" s="62"/>
      <c r="B38" s="66"/>
      <c r="C38" s="97" t="s">
        <v>56</v>
      </c>
      <c r="D38" s="97" t="s">
        <v>57</v>
      </c>
      <c r="E38" s="96" t="s">
        <v>56</v>
      </c>
      <c r="F38" s="241" t="s">
        <v>57</v>
      </c>
      <c r="G38" s="241"/>
      <c r="H38" s="241"/>
      <c r="I38" s="236" t="s">
        <v>56</v>
      </c>
      <c r="J38" s="237"/>
      <c r="K38" s="238"/>
      <c r="L38" s="236" t="s">
        <v>57</v>
      </c>
      <c r="M38" s="237"/>
      <c r="N38" s="238"/>
      <c r="O38" s="236" t="s">
        <v>56</v>
      </c>
      <c r="P38" s="237"/>
      <c r="Q38" s="238"/>
      <c r="R38" s="236" t="s">
        <v>57</v>
      </c>
      <c r="S38" s="237"/>
      <c r="T38" s="238"/>
      <c r="U38" s="236" t="s">
        <v>56</v>
      </c>
      <c r="V38" s="237"/>
      <c r="W38" s="238"/>
      <c r="X38" s="236" t="s">
        <v>57</v>
      </c>
      <c r="Y38" s="237"/>
      <c r="Z38" s="238"/>
      <c r="AA38" s="236" t="s">
        <v>56</v>
      </c>
      <c r="AB38" s="237"/>
      <c r="AC38" s="238"/>
      <c r="AD38" s="236" t="s">
        <v>57</v>
      </c>
      <c r="AE38" s="237"/>
      <c r="AF38" s="238"/>
      <c r="AG38" s="236" t="s">
        <v>56</v>
      </c>
      <c r="AH38" s="237"/>
      <c r="AI38" s="238"/>
      <c r="AJ38" s="236" t="s">
        <v>57</v>
      </c>
      <c r="AK38" s="238"/>
      <c r="AL38" s="96" t="s">
        <v>19</v>
      </c>
      <c r="AM38" s="96" t="s">
        <v>18</v>
      </c>
      <c r="AN38" s="62"/>
    </row>
    <row r="39" spans="1:40" ht="18" customHeight="1">
      <c r="A39" s="62"/>
      <c r="B39" s="74" t="s">
        <v>101</v>
      </c>
      <c r="C39" s="96">
        <f>COUNTIFS($B$11:$B$30,C$37,$C$11:$C$30,"A",$E$11:$E$30,"*")</f>
        <v>0</v>
      </c>
      <c r="D39" s="96">
        <f>COUNTIFS($B$11:$B$30,C$37,$C$11:$C$30,"B",$E$11:$E$30,"*")</f>
        <v>0</v>
      </c>
      <c r="E39" s="96">
        <f>COUNTIFS($B$11:$B$30,E$37,$C$11:$C$30,"A",$E$11:$E$30,"*")</f>
        <v>0</v>
      </c>
      <c r="F39" s="236">
        <f>COUNTIFS($B$11:$B$30,E$37,$C$11:$C$30,"B",$E$11:$E$30,"*")</f>
        <v>0</v>
      </c>
      <c r="G39" s="237"/>
      <c r="H39" s="238"/>
      <c r="I39" s="236">
        <f>COUNTIFS($B$11:$B$30,I$37,$C$11:$C$30,"A",$E$11:$E$30,"*")</f>
        <v>0</v>
      </c>
      <c r="J39" s="237"/>
      <c r="K39" s="238"/>
      <c r="L39" s="236">
        <f>COUNTIFS($B$11:$B$30,I$37,$C$11:$C$30,"B",$E$11:$E$30,"*")</f>
        <v>0</v>
      </c>
      <c r="M39" s="237"/>
      <c r="N39" s="238"/>
      <c r="O39" s="236">
        <f>COUNTIFS($B$11:$B$30,O$37,$C$11:$C$30,"A",$E$11:$E$30,"*")</f>
        <v>0</v>
      </c>
      <c r="P39" s="237"/>
      <c r="Q39" s="238"/>
      <c r="R39" s="236">
        <f>COUNTIFS($B$11:$B$30,O$37,$C$11:$C$30,"B",$E$11:$E$30,"*")</f>
        <v>0</v>
      </c>
      <c r="S39" s="237"/>
      <c r="T39" s="238"/>
      <c r="U39" s="236">
        <f>COUNTIFS($B$11:$B$30,U$37,$C$11:$C$30,"A",$E$11:$E$30,"*")</f>
        <v>0</v>
      </c>
      <c r="V39" s="237"/>
      <c r="W39" s="238"/>
      <c r="X39" s="236">
        <f>COUNTIFS($B$11:$B$30,U$37,$C$11:$C$30,"B",$E$11:$E$30,"*")</f>
        <v>0</v>
      </c>
      <c r="Y39" s="237"/>
      <c r="Z39" s="238"/>
      <c r="AA39" s="236">
        <f>COUNTIFS($B$11:$B$30,AA$37,$C$11:$C$30,"A",$E$11:$E$30,"*")</f>
        <v>0</v>
      </c>
      <c r="AB39" s="237"/>
      <c r="AC39" s="238"/>
      <c r="AD39" s="236">
        <f>COUNTIFS($B$11:$B$30,AA$37,$C$11:$C$30,"B",$E$11:$E$30,"*")</f>
        <v>0</v>
      </c>
      <c r="AE39" s="237"/>
      <c r="AF39" s="238"/>
      <c r="AG39" s="236">
        <f>COUNTIFS($B$11:$B$30,AG$37,$C$11:$C$30,"A",$E$11:$E$30,"*")</f>
        <v>0</v>
      </c>
      <c r="AH39" s="237"/>
      <c r="AI39" s="238"/>
      <c r="AJ39" s="236">
        <f>COUNTIFS($B$11:$B$30,AG$37,$C$11:$C$30,"B",$E$11:$E$30,"*")</f>
        <v>0</v>
      </c>
      <c r="AK39" s="238"/>
      <c r="AL39" s="96">
        <f>COUNTIFS($B$11:$B$30,AL$37,$C$11:$C$30,"A",$E$11:$E$30,"*")</f>
        <v>0</v>
      </c>
      <c r="AM39" s="96">
        <f>COUNTIFS($B$11:$B$30,AL$37,$C$11:$C$30,"B",$E$11:$E$30,"*")</f>
        <v>0</v>
      </c>
      <c r="AN39" s="62"/>
    </row>
    <row r="40" spans="1:40" ht="18" customHeight="1">
      <c r="A40" s="62"/>
      <c r="B40" s="80" t="s">
        <v>102</v>
      </c>
      <c r="C40" s="96">
        <f>COUNTIFS($B$11:$B$30,C$37,$C$11:$C$30,"C",$E$11:$E$30,"*")</f>
        <v>0</v>
      </c>
      <c r="D40" s="96">
        <f>COUNTIFS($B$11:$B$30,C$37,$C$11:$C$30,"D",$E$11:$E$30,"*")</f>
        <v>0</v>
      </c>
      <c r="E40" s="96">
        <f>COUNTIFS($B$11:$B$30,E$37,$C$11:$C$30,"C",$E$11:$E$30,"*")</f>
        <v>0</v>
      </c>
      <c r="F40" s="236">
        <f>COUNTIFS($B$11:$B$30,E$37,$C$11:$C$30,"D",$E$11:$E$30,"*")</f>
        <v>0</v>
      </c>
      <c r="G40" s="237"/>
      <c r="H40" s="238"/>
      <c r="I40" s="236">
        <f>COUNTIFS($B$11:$B$30,I$37,$C$11:$C$30,"C",$E$11:$E$30,"*")</f>
        <v>0</v>
      </c>
      <c r="J40" s="237"/>
      <c r="K40" s="238"/>
      <c r="L40" s="236">
        <f>COUNTIFS($B$11:$B$30,I$37,$C$11:$C$30,"D",$E$11:$E$30,"*")</f>
        <v>0</v>
      </c>
      <c r="M40" s="237"/>
      <c r="N40" s="238"/>
      <c r="O40" s="236">
        <f>COUNTIFS($B$11:$B$30,O$37,$C$11:$C$30,"C",$E$11:$E$30,"*")</f>
        <v>0</v>
      </c>
      <c r="P40" s="237"/>
      <c r="Q40" s="238"/>
      <c r="R40" s="236">
        <f>COUNTIFS($B$11:$B$30,O$37,$C$11:$C$30,"D",$E$11:$E$30,"*")</f>
        <v>0</v>
      </c>
      <c r="S40" s="237"/>
      <c r="T40" s="238"/>
      <c r="U40" s="236">
        <f>COUNTIFS($B$11:$B$30,U$37,$C$11:$C$30,"C",$E$11:$E$30,"*")</f>
        <v>0</v>
      </c>
      <c r="V40" s="237"/>
      <c r="W40" s="238"/>
      <c r="X40" s="236">
        <f>COUNTIFS($B$11:$B$30,U$37,$C$11:$C$30,"D",$E$11:$E$30,"*")</f>
        <v>0</v>
      </c>
      <c r="Y40" s="237"/>
      <c r="Z40" s="238"/>
      <c r="AA40" s="236">
        <f>COUNTIFS($B$11:$B$30,AA$37,$C$11:$C$30,"C",$E$11:$E$30,"*")</f>
        <v>0</v>
      </c>
      <c r="AB40" s="237"/>
      <c r="AC40" s="238"/>
      <c r="AD40" s="236">
        <f>COUNTIFS($B$11:$B$30,AA$37,$C$11:$C$30,"D",$E$11:$E$30,"*")</f>
        <v>0</v>
      </c>
      <c r="AE40" s="237"/>
      <c r="AF40" s="238"/>
      <c r="AG40" s="236">
        <f>COUNTIFS($B$11:$B$30,AG$37,$C$11:$C$30,"C",$E$11:$E$30,"*")</f>
        <v>0</v>
      </c>
      <c r="AH40" s="237"/>
      <c r="AI40" s="238"/>
      <c r="AJ40" s="236">
        <f>COUNTIFS($B$11:$B$30,AG$37,$C$11:$C$30,"D",$E$11:$E$30,"*")</f>
        <v>0</v>
      </c>
      <c r="AK40" s="238"/>
      <c r="AL40" s="96">
        <f>COUNTIFS($B$11:$B$30,AL$37,$C$11:$C$30,"C",$E$11:$E$30,"*")</f>
        <v>0</v>
      </c>
      <c r="AM40" s="96">
        <f>COUNTIFS($B$11:$B$30,AL$37,$C$11:$C$30,"D",$E$11:$E$30,"*")</f>
        <v>0</v>
      </c>
      <c r="AN40" s="62"/>
    </row>
    <row r="41" spans="1:40" ht="24.9" customHeight="1">
      <c r="A41" s="62"/>
      <c r="B41" s="80" t="s">
        <v>175</v>
      </c>
      <c r="C41" s="231" t="str">
        <f>IF($AK$3="４週",SUMIFS($AK$11:$AK$30,$B$11:$B$30,C37)/4/$AH$5,IF($AK$3="歴月",SUMIFS($AK$11:$AK$30,$B$11:$B$30,C37)/$AL$5,"記載する期間を選択してください"))</f>
        <v>記載する期間を選択してください</v>
      </c>
      <c r="D41" s="233"/>
      <c r="E41" s="231" t="str">
        <f>IF($AK$3="４週",SUMIFS($AK$11:$AK$30,$B$11:$B$30,E37)/4/$AH$5,IF($AK$3="歴月",SUMIFS($AK$11:$AK$30,$B$11:$B$30,E37)/$AL$5,"記載する期間を選択してください"))</f>
        <v>記載する期間を選択してください</v>
      </c>
      <c r="F41" s="232"/>
      <c r="G41" s="232"/>
      <c r="H41" s="233"/>
      <c r="I41" s="231" t="str">
        <f>IF($AK$3="４週",SUMIFS($AK$11:$AK$30,$B$11:$B$30,I37)/4/$AH$5,IF($AK$3="歴月",SUMIFS($AK$11:$AK$30,$B$11:$B$30,I37)/$AL$5,"記載する期間を選択してください"))</f>
        <v>記載する期間を選択してください</v>
      </c>
      <c r="J41" s="232"/>
      <c r="K41" s="232"/>
      <c r="L41" s="232"/>
      <c r="M41" s="232"/>
      <c r="N41" s="233"/>
      <c r="O41" s="231" t="str">
        <f>IF($AK$3="４週",SUMIFS($AK$11:$AK$30,$B$11:$B$30,O37)/4/$AH$5,IF($AK$3="歴月",SUMIFS($AK$11:$AK$30,$B$11:$B$30,O37)/$AL$5,"記載する期間を選択してください"))</f>
        <v>記載する期間を選択してください</v>
      </c>
      <c r="P41" s="232"/>
      <c r="Q41" s="232"/>
      <c r="R41" s="232"/>
      <c r="S41" s="232"/>
      <c r="T41" s="233"/>
      <c r="U41" s="231" t="str">
        <f>IF($AK$3="４週",SUMIFS($AK$11:$AK$30,$B$11:$B$30,U37)/4/$AH$5,IF($AK$3="歴月",SUMIFS($AK$11:$AK$30,$B$11:$B$30,U37)/$AL$5,"記載する期間を選択してください"))</f>
        <v>記載する期間を選択してください</v>
      </c>
      <c r="V41" s="232"/>
      <c r="W41" s="232"/>
      <c r="X41" s="232"/>
      <c r="Y41" s="232"/>
      <c r="Z41" s="233"/>
      <c r="AA41" s="231" t="str">
        <f>IF($AK$3="４週",SUMIFS($AK$11:$AK$30,$B$11:$B$30,AA37)/4/$AH$5,IF($AK$3="歴月",SUMIFS($AK$11:$AK$30,$B$11:$B$30,AA37)/$AL$5,"記載する期間を選択してください"))</f>
        <v>記載する期間を選択してください</v>
      </c>
      <c r="AB41" s="232"/>
      <c r="AC41" s="232"/>
      <c r="AD41" s="232"/>
      <c r="AE41" s="232"/>
      <c r="AF41" s="233"/>
      <c r="AG41" s="231" t="str">
        <f>IF($AK$3="４週",SUMIFS($AK$11:$AK$30,$B$11:$B$30,AG37)/4/$AH$5,IF($AK$3="歴月",SUMIFS($AK$11:$AK$30,$B$11:$B$30,AG37)/$AL$5,"記載する期間を選択してください"))</f>
        <v>記載する期間を選択してください</v>
      </c>
      <c r="AH41" s="232"/>
      <c r="AI41" s="232"/>
      <c r="AJ41" s="232"/>
      <c r="AK41" s="233"/>
      <c r="AL41" s="231" t="str">
        <f>IF($AK$3="４週",SUMIFS($AK$11:$AK$30,$B$11:$B$30,AL37)/4/$AH$5,IF($AK$3="歴月",SUMIFS($AK$11:$AK$30,$B$11:$B$30,AL37)/$AL$5,"記載する期間を選択してください"))</f>
        <v>記載する期間を選択してください</v>
      </c>
      <c r="AM41" s="233"/>
      <c r="AN41" s="62"/>
    </row>
    <row r="42" spans="1:40" ht="5.0999999999999996" customHeight="1">
      <c r="A42" s="62"/>
      <c r="B42" s="59"/>
      <c r="C42" s="76">
        <v>2</v>
      </c>
      <c r="D42" s="76"/>
      <c r="E42" s="76">
        <v>3</v>
      </c>
      <c r="F42" s="76"/>
      <c r="G42" s="76"/>
      <c r="H42" s="76"/>
      <c r="I42" s="76">
        <v>4</v>
      </c>
      <c r="J42" s="76"/>
      <c r="K42" s="76"/>
      <c r="L42" s="76"/>
      <c r="M42" s="76"/>
      <c r="N42" s="76"/>
      <c r="O42" s="76">
        <v>5</v>
      </c>
      <c r="P42" s="76"/>
      <c r="Q42" s="76"/>
      <c r="R42" s="76"/>
      <c r="S42" s="76"/>
      <c r="T42" s="76"/>
      <c r="U42" s="76">
        <v>6</v>
      </c>
      <c r="V42" s="76"/>
      <c r="W42" s="76"/>
      <c r="X42" s="76"/>
      <c r="Y42" s="76"/>
      <c r="Z42" s="76"/>
      <c r="AA42" s="76">
        <v>7</v>
      </c>
      <c r="AB42" s="76"/>
      <c r="AC42" s="76"/>
      <c r="AD42" s="76"/>
      <c r="AE42" s="76"/>
      <c r="AF42" s="76"/>
      <c r="AG42" s="76">
        <v>8</v>
      </c>
      <c r="AH42" s="76"/>
      <c r="AI42" s="76"/>
      <c r="AJ42" s="76"/>
      <c r="AK42" s="76"/>
      <c r="AL42" s="76">
        <v>9</v>
      </c>
      <c r="AM42" s="95"/>
      <c r="AN42" s="62"/>
    </row>
    <row r="43" spans="1:40" ht="15" customHeight="1">
      <c r="A43" s="60" t="s">
        <v>140</v>
      </c>
      <c r="B43" s="87"/>
      <c r="C43" s="88"/>
      <c r="D43" s="88"/>
      <c r="E43" s="88"/>
      <c r="F43" s="89"/>
      <c r="G43" s="88"/>
      <c r="H43" s="76"/>
      <c r="I43" s="76"/>
      <c r="J43" s="76"/>
      <c r="K43" s="76"/>
      <c r="L43" s="76"/>
      <c r="M43" s="76"/>
      <c r="N43" s="76"/>
      <c r="O43" s="76"/>
      <c r="P43" s="76"/>
      <c r="Q43" s="76"/>
      <c r="R43" s="76">
        <v>6</v>
      </c>
      <c r="S43" s="76"/>
      <c r="T43" s="76"/>
      <c r="U43" s="76"/>
      <c r="V43" s="76"/>
      <c r="W43" s="76"/>
      <c r="X43" s="76">
        <v>7</v>
      </c>
      <c r="Y43" s="76"/>
      <c r="Z43" s="76"/>
      <c r="AA43" s="76"/>
      <c r="AB43" s="76"/>
      <c r="AC43" s="76"/>
      <c r="AD43" s="76">
        <v>8</v>
      </c>
      <c r="AE43" s="76"/>
      <c r="AF43" s="76"/>
      <c r="AG43" s="77"/>
      <c r="AH43" s="77"/>
      <c r="AI43" s="77"/>
      <c r="AJ43" s="77">
        <v>9</v>
      </c>
      <c r="AK43" s="75"/>
      <c r="AL43" s="75"/>
      <c r="AM43" s="62"/>
    </row>
    <row r="44" spans="1:40" s="60" customFormat="1" ht="15" customHeight="1">
      <c r="A44" s="60" t="s">
        <v>141</v>
      </c>
      <c r="B44" s="83"/>
      <c r="C44" s="83"/>
      <c r="D44" s="83"/>
      <c r="E44" s="83"/>
      <c r="F44" s="83"/>
      <c r="G44" s="83"/>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row>
    <row r="45" spans="1:40" s="60" customFormat="1" ht="15" customHeight="1">
      <c r="A45" s="60" t="s">
        <v>181</v>
      </c>
      <c r="B45" s="83"/>
      <c r="C45" s="83"/>
      <c r="D45" s="83"/>
      <c r="E45" s="83"/>
      <c r="F45" s="83"/>
      <c r="G45" s="83"/>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row>
    <row r="46" spans="1:40" s="60" customFormat="1" ht="15" customHeight="1">
      <c r="A46" s="60" t="s">
        <v>142</v>
      </c>
      <c r="B46" s="83"/>
      <c r="C46" s="83"/>
      <c r="D46" s="83"/>
      <c r="E46" s="83"/>
      <c r="F46" s="83"/>
      <c r="G46" s="83"/>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row>
    <row r="47" spans="1:40" s="60" customFormat="1" ht="15" customHeight="1">
      <c r="A47" s="60" t="s">
        <v>143</v>
      </c>
      <c r="B47" s="83"/>
      <c r="C47" s="83"/>
      <c r="D47" s="83"/>
      <c r="E47" s="83"/>
      <c r="F47" s="83"/>
      <c r="G47" s="83"/>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row>
    <row r="48" spans="1:40" ht="15" customHeight="1">
      <c r="A48" s="60" t="s">
        <v>144</v>
      </c>
      <c r="B48" s="90"/>
      <c r="C48" s="60"/>
      <c r="D48" s="60"/>
      <c r="E48" s="60"/>
      <c r="F48" s="60"/>
      <c r="G48" s="60"/>
    </row>
    <row r="49" spans="1:7" ht="15" customHeight="1">
      <c r="A49" s="60" t="s">
        <v>145</v>
      </c>
      <c r="B49" s="90"/>
      <c r="C49" s="60"/>
      <c r="D49" s="60"/>
      <c r="E49" s="60"/>
      <c r="F49" s="60"/>
      <c r="G49" s="60"/>
    </row>
    <row r="50" spans="1:7" ht="15" customHeight="1">
      <c r="A50" s="60"/>
      <c r="B50" s="74" t="s">
        <v>146</v>
      </c>
      <c r="C50" s="234" t="s">
        <v>147</v>
      </c>
      <c r="D50" s="234"/>
      <c r="E50" s="234"/>
      <c r="F50" s="60"/>
      <c r="G50" s="60"/>
    </row>
    <row r="51" spans="1:7" ht="15" customHeight="1">
      <c r="A51" s="60"/>
      <c r="B51" s="93" t="s">
        <v>164</v>
      </c>
      <c r="C51" s="235" t="s">
        <v>148</v>
      </c>
      <c r="D51" s="235"/>
      <c r="E51" s="235"/>
      <c r="F51" s="60"/>
      <c r="G51" s="60"/>
    </row>
    <row r="52" spans="1:7" ht="15" customHeight="1">
      <c r="A52" s="60"/>
      <c r="B52" s="93" t="s">
        <v>165</v>
      </c>
      <c r="C52" s="235" t="s">
        <v>149</v>
      </c>
      <c r="D52" s="235"/>
      <c r="E52" s="235"/>
      <c r="F52" s="60"/>
      <c r="G52" s="60"/>
    </row>
    <row r="53" spans="1:7" ht="15" customHeight="1">
      <c r="A53" s="60"/>
      <c r="B53" s="93" t="s">
        <v>166</v>
      </c>
      <c r="C53" s="235" t="s">
        <v>150</v>
      </c>
      <c r="D53" s="235"/>
      <c r="E53" s="235"/>
      <c r="F53" s="60"/>
      <c r="G53" s="60"/>
    </row>
    <row r="54" spans="1:7" ht="15" customHeight="1">
      <c r="A54" s="60"/>
      <c r="B54" s="93" t="s">
        <v>167</v>
      </c>
      <c r="C54" s="235" t="s">
        <v>151</v>
      </c>
      <c r="D54" s="235"/>
      <c r="E54" s="235"/>
      <c r="F54" s="60"/>
      <c r="G54" s="60"/>
    </row>
    <row r="55" spans="1:7" ht="15" customHeight="1">
      <c r="A55" s="60"/>
      <c r="B55" s="60" t="s">
        <v>152</v>
      </c>
      <c r="C55" s="60"/>
      <c r="D55" s="60"/>
      <c r="E55" s="60"/>
      <c r="F55" s="60"/>
      <c r="G55" s="60"/>
    </row>
    <row r="56" spans="1:7" ht="15" customHeight="1">
      <c r="A56" s="60"/>
      <c r="B56" s="60" t="s">
        <v>169</v>
      </c>
      <c r="C56" s="60"/>
      <c r="D56" s="60"/>
      <c r="E56" s="60"/>
      <c r="F56" s="60"/>
      <c r="G56" s="60"/>
    </row>
    <row r="57" spans="1:7" ht="15" customHeight="1">
      <c r="A57" s="60"/>
      <c r="B57" s="60" t="s">
        <v>153</v>
      </c>
      <c r="C57" s="60"/>
      <c r="D57" s="60"/>
      <c r="E57" s="60"/>
      <c r="F57" s="60"/>
      <c r="G57" s="60"/>
    </row>
    <row r="58" spans="1:7" ht="15" customHeight="1">
      <c r="A58" s="60" t="s">
        <v>154</v>
      </c>
      <c r="B58" s="90"/>
      <c r="C58" s="60"/>
      <c r="D58" s="60"/>
      <c r="E58" s="60"/>
      <c r="F58" s="60"/>
      <c r="G58" s="60"/>
    </row>
    <row r="59" spans="1:7" ht="15" customHeight="1">
      <c r="A59" s="60" t="s">
        <v>155</v>
      </c>
      <c r="B59" s="90"/>
      <c r="C59" s="60"/>
      <c r="D59" s="60"/>
      <c r="E59" s="60"/>
      <c r="F59" s="60"/>
      <c r="G59" s="60"/>
    </row>
    <row r="60" spans="1:7" ht="15" customHeight="1">
      <c r="A60" s="60" t="s">
        <v>156</v>
      </c>
      <c r="B60" s="90"/>
      <c r="C60" s="60"/>
      <c r="D60" s="60"/>
      <c r="E60" s="60"/>
      <c r="F60" s="60"/>
      <c r="G60" s="60"/>
    </row>
    <row r="61" spans="1:7" ht="15" customHeight="1">
      <c r="A61" s="60" t="s">
        <v>199</v>
      </c>
      <c r="B61" s="90"/>
      <c r="C61" s="60"/>
      <c r="D61" s="60"/>
      <c r="E61" s="60"/>
      <c r="F61" s="60"/>
      <c r="G61" s="60"/>
    </row>
    <row r="62" spans="1:7" ht="15" customHeight="1">
      <c r="A62" s="60" t="s">
        <v>157</v>
      </c>
      <c r="B62" s="90"/>
      <c r="C62" s="60"/>
      <c r="D62" s="60"/>
      <c r="E62" s="60"/>
      <c r="F62" s="60"/>
      <c r="G62" s="60"/>
    </row>
    <row r="63" spans="1:7" ht="15" customHeight="1">
      <c r="A63" s="60" t="s">
        <v>158</v>
      </c>
      <c r="B63" s="90"/>
      <c r="C63" s="60"/>
      <c r="D63" s="60"/>
      <c r="E63" s="60"/>
      <c r="F63" s="60"/>
      <c r="G63" s="60"/>
    </row>
    <row r="64" spans="1:7" ht="15" customHeight="1">
      <c r="A64" s="60" t="s">
        <v>159</v>
      </c>
      <c r="B64" s="90"/>
      <c r="C64" s="60"/>
      <c r="D64" s="60"/>
      <c r="E64" s="60"/>
      <c r="F64" s="60"/>
      <c r="G64" s="60"/>
    </row>
    <row r="65" spans="1:7" ht="15" customHeight="1">
      <c r="A65" s="60" t="s">
        <v>160</v>
      </c>
      <c r="B65" s="90"/>
      <c r="C65" s="60"/>
      <c r="D65" s="60"/>
      <c r="E65" s="60"/>
      <c r="F65" s="60"/>
      <c r="G65" s="60"/>
    </row>
    <row r="66" spans="1:7" ht="15" customHeight="1">
      <c r="A66" s="60" t="s">
        <v>161</v>
      </c>
      <c r="B66" s="90"/>
      <c r="C66" s="60"/>
      <c r="D66" s="60"/>
      <c r="E66" s="60"/>
      <c r="F66" s="60"/>
      <c r="G66" s="60"/>
    </row>
    <row r="67" spans="1:7" ht="15" customHeight="1">
      <c r="A67" s="60" t="s">
        <v>162</v>
      </c>
      <c r="B67" s="90"/>
      <c r="C67" s="60"/>
      <c r="D67" s="60"/>
      <c r="E67" s="60"/>
      <c r="F67" s="60"/>
      <c r="G67" s="60"/>
    </row>
    <row r="68" spans="1:7" ht="15" customHeight="1">
      <c r="A68" s="60" t="s">
        <v>163</v>
      </c>
      <c r="B68" s="90"/>
      <c r="C68" s="60"/>
      <c r="D68" s="60"/>
      <c r="E68" s="60"/>
      <c r="F68" s="60"/>
      <c r="G68" s="60"/>
    </row>
    <row r="69" spans="1:7" ht="15" customHeight="1">
      <c r="A69" s="60" t="s">
        <v>168</v>
      </c>
      <c r="B69" s="90"/>
      <c r="C69" s="60"/>
      <c r="D69" s="60"/>
      <c r="E69" s="60"/>
      <c r="F69" s="60"/>
      <c r="G69" s="60"/>
    </row>
  </sheetData>
  <mergeCells count="100">
    <mergeCell ref="AK1:AN1"/>
    <mergeCell ref="M2:P2"/>
    <mergeCell ref="Q2:R2"/>
    <mergeCell ref="S2:T2"/>
    <mergeCell ref="U2:V2"/>
    <mergeCell ref="AK2:AN2"/>
    <mergeCell ref="AH5:AJ5"/>
    <mergeCell ref="A7:A10"/>
    <mergeCell ref="B7:B10"/>
    <mergeCell ref="C7:C10"/>
    <mergeCell ref="D7:D10"/>
    <mergeCell ref="E7:E10"/>
    <mergeCell ref="F7:AJ7"/>
    <mergeCell ref="F8:L8"/>
    <mergeCell ref="M8:S8"/>
    <mergeCell ref="T8:Z8"/>
    <mergeCell ref="AA8:AG8"/>
    <mergeCell ref="AH8:AJ8"/>
    <mergeCell ref="AK3:AN3"/>
    <mergeCell ref="AK4:AN4"/>
    <mergeCell ref="AK7:AK10"/>
    <mergeCell ref="AM26:AN26"/>
    <mergeCell ref="AM27:AN27"/>
    <mergeCell ref="AM16:AN16"/>
    <mergeCell ref="AL7:AL10"/>
    <mergeCell ref="AM7:AN10"/>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G38:AI38"/>
    <mergeCell ref="AJ38:AK38"/>
    <mergeCell ref="AM29:AN29"/>
    <mergeCell ref="AM30:AN30"/>
    <mergeCell ref="A31:E31"/>
    <mergeCell ref="AM31:AN32"/>
    <mergeCell ref="A32:E32"/>
    <mergeCell ref="C37:D37"/>
    <mergeCell ref="E37:H37"/>
    <mergeCell ref="I37:N37"/>
    <mergeCell ref="AG37:AK37"/>
    <mergeCell ref="AL37:AM37"/>
    <mergeCell ref="F38:H38"/>
    <mergeCell ref="I38:K38"/>
    <mergeCell ref="L38:N38"/>
    <mergeCell ref="O38:Q38"/>
    <mergeCell ref="AA37:AF37"/>
    <mergeCell ref="AD38:AF38"/>
    <mergeCell ref="O37:T37"/>
    <mergeCell ref="U37:Z37"/>
    <mergeCell ref="AA40:AC40"/>
    <mergeCell ref="AD40:AF40"/>
    <mergeCell ref="R38:T38"/>
    <mergeCell ref="U38:W38"/>
    <mergeCell ref="X38:Z38"/>
    <mergeCell ref="AA38:AC38"/>
    <mergeCell ref="O39:Q39"/>
    <mergeCell ref="R39:T39"/>
    <mergeCell ref="U39:W39"/>
    <mergeCell ref="U40:W40"/>
    <mergeCell ref="F39:H39"/>
    <mergeCell ref="I39:K39"/>
    <mergeCell ref="L39:N39"/>
    <mergeCell ref="AJ40:AK40"/>
    <mergeCell ref="X39:Z39"/>
    <mergeCell ref="AA39:AC39"/>
    <mergeCell ref="AD39:AF39"/>
    <mergeCell ref="AG39:AI39"/>
    <mergeCell ref="AJ39:AK39"/>
    <mergeCell ref="X40:Z40"/>
    <mergeCell ref="AG40:AI40"/>
    <mergeCell ref="F40:H40"/>
    <mergeCell ref="I40:K40"/>
    <mergeCell ref="L40:N40"/>
    <mergeCell ref="O40:Q40"/>
    <mergeCell ref="R40:T40"/>
    <mergeCell ref="C54:E54"/>
    <mergeCell ref="AG41:AK41"/>
    <mergeCell ref="AL41:AM41"/>
    <mergeCell ref="C50:E50"/>
    <mergeCell ref="C51:E51"/>
    <mergeCell ref="C52:E52"/>
    <mergeCell ref="C53:E53"/>
    <mergeCell ref="C41:D41"/>
    <mergeCell ref="E41:H41"/>
    <mergeCell ref="I41:N41"/>
    <mergeCell ref="O41:T41"/>
    <mergeCell ref="U41:Z41"/>
    <mergeCell ref="AA41:AF41"/>
  </mergeCells>
  <phoneticPr fontId="3"/>
  <dataValidations count="4">
    <dataValidation type="list" allowBlank="1" showInputMessage="1" showErrorMessage="1" sqref="B11:B30" xr:uid="{00000000-0002-0000-1A00-000000000000}">
      <formula1>INDIRECT($AK$1)</formula1>
    </dataValidation>
    <dataValidation type="list" allowBlank="1" showInputMessage="1" showErrorMessage="1" sqref="AK3:AN3" xr:uid="{00000000-0002-0000-1A00-000001000000}">
      <formula1>"４週,歴月"</formula1>
    </dataValidation>
    <dataValidation type="list" allowBlank="1" showInputMessage="1" showErrorMessage="1" sqref="AK4:AN4" xr:uid="{00000000-0002-0000-1A00-000002000000}">
      <formula1>"予定,実績"</formula1>
    </dataValidation>
    <dataValidation type="list" allowBlank="1" showInputMessage="1" showErrorMessage="1" sqref="C11:C30" xr:uid="{00000000-0002-0000-1A00-00000300000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7" fitToWidth="0" fitToHeight="0" orientation="landscape" r:id="rId1"/>
  <headerFooter alignWithMargins="0">
    <oddHeader>&amp;L&amp;"ＭＳ ゴシック,標準"&amp;10（参考様式）</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Q77"/>
  <sheetViews>
    <sheetView showGridLines="0" view="pageBreakPreview" topLeftCell="A49" zoomScaleNormal="100" zoomScaleSheetLayoutView="100" workbookViewId="0">
      <selection activeCell="A68" sqref="A68:XFD68"/>
    </sheetView>
  </sheetViews>
  <sheetFormatPr defaultColWidth="8.19921875" defaultRowHeight="21" customHeight="1"/>
  <cols>
    <col min="1" max="1" width="2.59765625" style="59" customWidth="1"/>
    <col min="2" max="2" width="18.898437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c r="A1" s="91" t="s">
        <v>96</v>
      </c>
      <c r="C1" s="78"/>
      <c r="D1" s="78"/>
      <c r="E1" s="78"/>
      <c r="F1" s="78"/>
      <c r="G1" s="78"/>
      <c r="H1" s="78"/>
      <c r="I1" s="78"/>
      <c r="J1" s="78"/>
      <c r="K1" s="78"/>
      <c r="L1" s="78"/>
      <c r="M1" s="78"/>
      <c r="N1" s="78"/>
      <c r="O1" s="78"/>
      <c r="P1" s="78"/>
      <c r="Q1" s="78"/>
      <c r="R1" s="78"/>
      <c r="S1" s="78"/>
      <c r="T1" s="78"/>
      <c r="U1" s="78"/>
      <c r="V1" s="78"/>
      <c r="W1" s="78"/>
      <c r="X1" s="67"/>
      <c r="Y1" s="67"/>
      <c r="Z1" s="62"/>
      <c r="AA1" s="62"/>
      <c r="AB1" s="62"/>
      <c r="AC1" s="62"/>
      <c r="AD1" s="84"/>
      <c r="AE1" s="84"/>
      <c r="AF1" s="84"/>
      <c r="AG1" s="84"/>
      <c r="AH1" s="84"/>
      <c r="AI1" s="79" t="s">
        <v>129</v>
      </c>
      <c r="AJ1" s="79"/>
      <c r="AK1" s="255" t="s">
        <v>109</v>
      </c>
      <c r="AL1" s="255"/>
      <c r="AM1" s="255"/>
      <c r="AN1" s="255"/>
    </row>
    <row r="2" spans="1:40" ht="18" customHeight="1">
      <c r="A2" s="62"/>
      <c r="B2" s="63"/>
      <c r="C2" s="63"/>
      <c r="D2" s="63"/>
      <c r="E2" s="63"/>
      <c r="F2" s="63"/>
      <c r="G2" s="63"/>
      <c r="H2" s="63"/>
      <c r="I2" s="63"/>
      <c r="J2" s="63"/>
      <c r="K2" s="63"/>
      <c r="L2" s="63"/>
      <c r="M2" s="256">
        <v>2025</v>
      </c>
      <c r="N2" s="256"/>
      <c r="O2" s="256"/>
      <c r="P2" s="256"/>
      <c r="Q2" s="257" t="s">
        <v>125</v>
      </c>
      <c r="R2" s="257"/>
      <c r="S2" s="256"/>
      <c r="T2" s="256"/>
      <c r="U2" s="257" t="s">
        <v>126</v>
      </c>
      <c r="V2" s="257"/>
      <c r="W2" s="63"/>
      <c r="X2" s="63"/>
      <c r="Y2" s="63"/>
      <c r="Z2" s="62"/>
      <c r="AA2" s="62"/>
      <c r="AC2" s="79"/>
      <c r="AD2" s="63"/>
      <c r="AE2" s="63"/>
      <c r="AF2" s="63"/>
      <c r="AG2" s="63"/>
      <c r="AH2" s="63"/>
      <c r="AI2" s="79" t="s">
        <v>130</v>
      </c>
      <c r="AJ2" s="79"/>
      <c r="AK2" s="258"/>
      <c r="AL2" s="258"/>
      <c r="AM2" s="258"/>
      <c r="AN2" s="258"/>
    </row>
    <row r="3" spans="1:40" ht="18" customHeight="1">
      <c r="A3" s="82"/>
      <c r="B3" s="82"/>
      <c r="C3" s="82"/>
      <c r="D3" s="82"/>
      <c r="E3" s="82"/>
      <c r="F3" s="82"/>
      <c r="G3" s="82"/>
      <c r="H3" s="82"/>
      <c r="I3" s="82"/>
      <c r="J3" s="82"/>
      <c r="K3" s="82"/>
      <c r="L3" s="82"/>
      <c r="M3" s="82"/>
      <c r="N3" s="82"/>
      <c r="O3" s="82"/>
      <c r="P3" s="82"/>
      <c r="Q3" s="82"/>
      <c r="R3" s="82"/>
      <c r="S3" s="82"/>
      <c r="T3" s="82"/>
      <c r="U3" s="82"/>
      <c r="V3" s="82"/>
      <c r="W3" s="82"/>
      <c r="Y3" s="85"/>
      <c r="Z3" s="85"/>
      <c r="AA3" s="85"/>
      <c r="AB3" s="62"/>
      <c r="AC3" s="85"/>
      <c r="AD3" s="85"/>
      <c r="AE3" s="85"/>
      <c r="AF3" s="85"/>
      <c r="AG3" s="85"/>
      <c r="AH3" s="85"/>
      <c r="AI3" s="86" t="s">
        <v>133</v>
      </c>
      <c r="AJ3" s="79"/>
      <c r="AK3" s="251"/>
      <c r="AL3" s="251"/>
      <c r="AM3" s="251"/>
      <c r="AN3" s="251"/>
    </row>
    <row r="4" spans="1:40" ht="18" customHeight="1">
      <c r="A4" s="82"/>
      <c r="B4" s="82"/>
      <c r="C4" s="82"/>
      <c r="D4" s="82"/>
      <c r="E4" s="82"/>
      <c r="F4" s="82"/>
      <c r="G4" s="82"/>
      <c r="H4" s="82"/>
      <c r="I4" s="82"/>
      <c r="J4" s="82"/>
      <c r="K4" s="82"/>
      <c r="L4" s="82"/>
      <c r="M4" s="82"/>
      <c r="N4" s="82"/>
      <c r="O4" s="82"/>
      <c r="P4" s="82"/>
      <c r="Q4" s="82"/>
      <c r="R4" s="82"/>
      <c r="S4" s="82"/>
      <c r="T4" s="82"/>
      <c r="U4" s="82"/>
      <c r="V4" s="82"/>
      <c r="W4" s="82"/>
      <c r="Y4" s="85"/>
      <c r="Z4" s="85"/>
      <c r="AA4" s="85"/>
      <c r="AB4" s="62"/>
      <c r="AC4" s="85"/>
      <c r="AD4" s="85"/>
      <c r="AE4" s="85"/>
      <c r="AF4" s="85"/>
      <c r="AG4" s="85"/>
      <c r="AH4" s="85"/>
      <c r="AI4" s="86" t="s">
        <v>134</v>
      </c>
      <c r="AJ4" s="79"/>
      <c r="AK4" s="251"/>
      <c r="AL4" s="251"/>
      <c r="AM4" s="251"/>
      <c r="AN4" s="251"/>
    </row>
    <row r="5" spans="1:40" ht="18" customHeight="1">
      <c r="A5" s="82"/>
      <c r="B5" s="82"/>
      <c r="C5" s="82"/>
      <c r="D5" s="82"/>
      <c r="E5" s="82"/>
      <c r="F5" s="82"/>
      <c r="G5" s="82"/>
      <c r="H5" s="82"/>
      <c r="I5" s="82"/>
      <c r="J5" s="82"/>
      <c r="K5" s="82"/>
      <c r="L5" s="82"/>
      <c r="M5" s="82"/>
      <c r="N5" s="82"/>
      <c r="O5" s="82"/>
      <c r="P5" s="82"/>
      <c r="Q5" s="82"/>
      <c r="R5" s="82"/>
      <c r="S5" s="82"/>
      <c r="U5" s="82"/>
      <c r="V5" s="82"/>
      <c r="W5" s="82"/>
      <c r="Y5" s="85"/>
      <c r="Z5" s="85"/>
      <c r="AA5" s="85"/>
      <c r="AB5" s="62"/>
      <c r="AC5" s="85"/>
      <c r="AD5" s="85"/>
      <c r="AE5" s="85"/>
      <c r="AF5" s="85"/>
      <c r="AG5" s="86" t="s">
        <v>135</v>
      </c>
      <c r="AH5" s="252"/>
      <c r="AI5" s="252"/>
      <c r="AJ5" s="252"/>
      <c r="AK5" s="85" t="s">
        <v>131</v>
      </c>
      <c r="AL5" s="94"/>
      <c r="AM5" s="85" t="s">
        <v>132</v>
      </c>
      <c r="AN5" s="62"/>
    </row>
    <row r="6" spans="1:40" ht="9.9" customHeight="1">
      <c r="A6" s="62"/>
      <c r="B6" s="66"/>
      <c r="C6" s="66"/>
      <c r="D6" s="66"/>
      <c r="E6" s="66"/>
      <c r="F6" s="66"/>
      <c r="G6" s="66"/>
      <c r="H6" s="66"/>
      <c r="I6" s="66"/>
      <c r="J6" s="66"/>
      <c r="K6" s="66"/>
      <c r="L6" s="66"/>
      <c r="M6" s="66"/>
      <c r="N6" s="66"/>
      <c r="O6" s="66"/>
      <c r="P6" s="66"/>
      <c r="Q6" s="66"/>
      <c r="R6" s="66"/>
      <c r="S6" s="66"/>
      <c r="T6" s="66"/>
      <c r="U6" s="66"/>
      <c r="V6" s="66"/>
      <c r="W6" s="66"/>
      <c r="X6" s="63"/>
      <c r="Y6" s="63"/>
      <c r="Z6" s="63"/>
      <c r="AA6" s="63"/>
      <c r="AB6" s="63"/>
      <c r="AC6" s="63"/>
      <c r="AD6" s="63"/>
      <c r="AE6" s="63"/>
      <c r="AF6" s="63"/>
      <c r="AG6" s="63"/>
      <c r="AH6" s="63"/>
      <c r="AI6" s="63"/>
      <c r="AJ6" s="63"/>
      <c r="AK6" s="63"/>
      <c r="AL6" s="63"/>
      <c r="AM6" s="62"/>
      <c r="AN6" s="62"/>
    </row>
    <row r="7" spans="1:40" ht="15" customHeight="1">
      <c r="A7" s="244" t="s">
        <v>128</v>
      </c>
      <c r="B7" s="234" t="s">
        <v>136</v>
      </c>
      <c r="C7" s="246" t="s">
        <v>137</v>
      </c>
      <c r="D7" s="234" t="s">
        <v>138</v>
      </c>
      <c r="E7" s="242" t="s">
        <v>139</v>
      </c>
      <c r="F7" s="253" t="s">
        <v>171</v>
      </c>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4" t="s">
        <v>172</v>
      </c>
      <c r="AL7" s="249" t="s">
        <v>173</v>
      </c>
      <c r="AM7" s="250" t="s">
        <v>174</v>
      </c>
      <c r="AN7" s="250"/>
    </row>
    <row r="8" spans="1:40" ht="15" customHeight="1">
      <c r="A8" s="244"/>
      <c r="B8" s="234"/>
      <c r="C8" s="247"/>
      <c r="D8" s="234"/>
      <c r="E8" s="242"/>
      <c r="F8" s="234" t="s">
        <v>97</v>
      </c>
      <c r="G8" s="234"/>
      <c r="H8" s="234"/>
      <c r="I8" s="234"/>
      <c r="J8" s="234"/>
      <c r="K8" s="234"/>
      <c r="L8" s="234"/>
      <c r="M8" s="234" t="s">
        <v>98</v>
      </c>
      <c r="N8" s="234"/>
      <c r="O8" s="234"/>
      <c r="P8" s="234"/>
      <c r="Q8" s="234"/>
      <c r="R8" s="234"/>
      <c r="S8" s="234"/>
      <c r="T8" s="234" t="s">
        <v>99</v>
      </c>
      <c r="U8" s="234"/>
      <c r="V8" s="234"/>
      <c r="W8" s="234"/>
      <c r="X8" s="234"/>
      <c r="Y8" s="234"/>
      <c r="Z8" s="234"/>
      <c r="AA8" s="234" t="s">
        <v>100</v>
      </c>
      <c r="AB8" s="234"/>
      <c r="AC8" s="234"/>
      <c r="AD8" s="234"/>
      <c r="AE8" s="234"/>
      <c r="AF8" s="234"/>
      <c r="AG8" s="234"/>
      <c r="AH8" s="234" t="s">
        <v>103</v>
      </c>
      <c r="AI8" s="234"/>
      <c r="AJ8" s="234"/>
      <c r="AK8" s="254"/>
      <c r="AL8" s="249"/>
      <c r="AM8" s="250"/>
      <c r="AN8" s="250"/>
    </row>
    <row r="9" spans="1:40" ht="15" customHeight="1">
      <c r="A9" s="244"/>
      <c r="B9" s="234"/>
      <c r="C9" s="247"/>
      <c r="D9" s="234"/>
      <c r="E9" s="242"/>
      <c r="F9" s="64">
        <f>DATE($M$2,$S$2,1)</f>
        <v>45627</v>
      </c>
      <c r="G9" s="64">
        <f>DATE($M$2,$S$2,2)</f>
        <v>45628</v>
      </c>
      <c r="H9" s="64">
        <f>DATE($M$2,$S$2,3)</f>
        <v>45629</v>
      </c>
      <c r="I9" s="64">
        <f>DATE($M$2,$S$2,4)</f>
        <v>45630</v>
      </c>
      <c r="J9" s="64">
        <f>DATE($M$2,$S$2,5)</f>
        <v>45631</v>
      </c>
      <c r="K9" s="64">
        <f>DATE($M$2,$S$2,6)</f>
        <v>45632</v>
      </c>
      <c r="L9" s="64">
        <f>DATE($M$2,$S$2,7)</f>
        <v>45633</v>
      </c>
      <c r="M9" s="64">
        <f>DATE($M$2,$S$2,8)</f>
        <v>45634</v>
      </c>
      <c r="N9" s="64">
        <f>DATE($M$2,$S$2,9)</f>
        <v>45635</v>
      </c>
      <c r="O9" s="64">
        <f>DATE($M$2,$S$2,10)</f>
        <v>45636</v>
      </c>
      <c r="P9" s="64">
        <f>DATE($M$2,$S$2,11)</f>
        <v>45637</v>
      </c>
      <c r="Q9" s="64">
        <f>DATE($M$2,$S$2,12)</f>
        <v>45638</v>
      </c>
      <c r="R9" s="64">
        <f>DATE($M$2,$S$2,13)</f>
        <v>45639</v>
      </c>
      <c r="S9" s="64">
        <f>DATE($M$2,$S$2,14)</f>
        <v>45640</v>
      </c>
      <c r="T9" s="64">
        <f>DATE($M$2,$S$2,15)</f>
        <v>45641</v>
      </c>
      <c r="U9" s="64">
        <f>DATE($M$2,$S$2,16)</f>
        <v>45642</v>
      </c>
      <c r="V9" s="64">
        <f>DATE($M$2,$S$2,17)</f>
        <v>45643</v>
      </c>
      <c r="W9" s="64">
        <f>DATE($M$2,$S$2,18)</f>
        <v>45644</v>
      </c>
      <c r="X9" s="64">
        <f>DATE($M$2,$S$2,19)</f>
        <v>45645</v>
      </c>
      <c r="Y9" s="64">
        <f>DATE($M$2,$S$2,20)</f>
        <v>45646</v>
      </c>
      <c r="Z9" s="64">
        <f>DATE($M$2,$S$2,21)</f>
        <v>45647</v>
      </c>
      <c r="AA9" s="64">
        <f>DATE($M$2,$S$2,22)</f>
        <v>45648</v>
      </c>
      <c r="AB9" s="64">
        <f>DATE($M$2,$S$2,23)</f>
        <v>45649</v>
      </c>
      <c r="AC9" s="64">
        <f>DATE($M$2,$S$2,24)</f>
        <v>45650</v>
      </c>
      <c r="AD9" s="64">
        <f>DATE($M$2,$S$2,25)</f>
        <v>45651</v>
      </c>
      <c r="AE9" s="64">
        <f>DATE($M$2,$S$2,26)</f>
        <v>45652</v>
      </c>
      <c r="AF9" s="64">
        <f>DATE($M$2,$S$2,27)</f>
        <v>45653</v>
      </c>
      <c r="AG9" s="64">
        <f>DATE($M$2,$S$2,28)</f>
        <v>45654</v>
      </c>
      <c r="AH9" s="64">
        <f>IF(DAY(EOMONTH(F9,0))&lt;29,"",DATE($M$2,$S$2,29))</f>
        <v>45655</v>
      </c>
      <c r="AI9" s="64">
        <f>IF(DAY(EOMONTH(F9,0))&lt;30,"",DATE($M$2,$S$2,30))</f>
        <v>45656</v>
      </c>
      <c r="AJ9" s="64">
        <f>IF(DAY(EOMONTH(F9,0))&lt;31,"",DATE($M$2,$S$2,31))</f>
        <v>45657</v>
      </c>
      <c r="AK9" s="254"/>
      <c r="AL9" s="249"/>
      <c r="AM9" s="250"/>
      <c r="AN9" s="250"/>
    </row>
    <row r="10" spans="1:40" ht="15" customHeight="1">
      <c r="A10" s="244"/>
      <c r="B10" s="234"/>
      <c r="C10" s="248"/>
      <c r="D10" s="234"/>
      <c r="E10" s="242"/>
      <c r="F10" s="65">
        <f>DATE($M$2,$S$2,1)</f>
        <v>45627</v>
      </c>
      <c r="G10" s="65">
        <f>DATE($M$2,$S$2,2)</f>
        <v>45628</v>
      </c>
      <c r="H10" s="65">
        <f>DATE($M$2,$S$2,3)</f>
        <v>45629</v>
      </c>
      <c r="I10" s="65">
        <f>DATE($M$2,$S$2,4)</f>
        <v>45630</v>
      </c>
      <c r="J10" s="65">
        <f>DATE($M$2,$S$2,5)</f>
        <v>45631</v>
      </c>
      <c r="K10" s="65">
        <f>DATE($M$2,$S$2,6)</f>
        <v>45632</v>
      </c>
      <c r="L10" s="65">
        <f>DATE($M$2,$S$2,7)</f>
        <v>45633</v>
      </c>
      <c r="M10" s="65">
        <f>DATE($M$2,$S$2,8)</f>
        <v>45634</v>
      </c>
      <c r="N10" s="65">
        <f>DATE($M$2,$S$2,9)</f>
        <v>45635</v>
      </c>
      <c r="O10" s="65">
        <f>DATE($M$2,$S$2,10)</f>
        <v>45636</v>
      </c>
      <c r="P10" s="65">
        <f>DATE($M$2,$S$2,11)</f>
        <v>45637</v>
      </c>
      <c r="Q10" s="65">
        <f>DATE($M$2,$S$2,12)</f>
        <v>45638</v>
      </c>
      <c r="R10" s="65">
        <f>DATE($M$2,$S$2,13)</f>
        <v>45639</v>
      </c>
      <c r="S10" s="65">
        <f>DATE($M$2,$S$2,14)</f>
        <v>45640</v>
      </c>
      <c r="T10" s="65">
        <f>DATE($M$2,$S$2,15)</f>
        <v>45641</v>
      </c>
      <c r="U10" s="65">
        <f>DATE($M$2,$S$2,16)</f>
        <v>45642</v>
      </c>
      <c r="V10" s="65">
        <f>DATE($M$2,$S$2,17)</f>
        <v>45643</v>
      </c>
      <c r="W10" s="65">
        <f>DATE($M$2,$S$2,18)</f>
        <v>45644</v>
      </c>
      <c r="X10" s="65">
        <f>DATE($M$2,$S$2,19)</f>
        <v>45645</v>
      </c>
      <c r="Y10" s="65">
        <f>DATE($M$2,$S$2,20)</f>
        <v>45646</v>
      </c>
      <c r="Z10" s="65">
        <f>DATE($M$2,$S$2,21)</f>
        <v>45647</v>
      </c>
      <c r="AA10" s="65">
        <f>DATE($M$2,$S$2,22)</f>
        <v>45648</v>
      </c>
      <c r="AB10" s="65">
        <f>DATE($M$2,$S$2,23)</f>
        <v>45649</v>
      </c>
      <c r="AC10" s="65">
        <f>DATE($M$2,$S$2,24)</f>
        <v>45650</v>
      </c>
      <c r="AD10" s="65">
        <f>DATE($M$2,$S$2,25)</f>
        <v>45651</v>
      </c>
      <c r="AE10" s="65">
        <f>DATE($M$2,$S$2,26)</f>
        <v>45652</v>
      </c>
      <c r="AF10" s="65">
        <f>DATE($M$2,$S$2,27)</f>
        <v>45653</v>
      </c>
      <c r="AG10" s="65">
        <f>DATE($M$2,$S$2,28)</f>
        <v>45654</v>
      </c>
      <c r="AH10" s="65">
        <f>IF(DAY(EOMONTH(F10,0))&lt;29,"",DATE($M$2,$S$2,29))</f>
        <v>45655</v>
      </c>
      <c r="AI10" s="65">
        <f>IF(DAY(EOMONTH(F10,0))&lt;30,"",DATE($M$2,$S$2,30))</f>
        <v>45656</v>
      </c>
      <c r="AJ10" s="65">
        <f>IF(DAY(EOMONTH(F10,0))&lt;31,"",DATE($M$2,$S$2,31))</f>
        <v>45657</v>
      </c>
      <c r="AK10" s="254"/>
      <c r="AL10" s="249"/>
      <c r="AM10" s="250"/>
      <c r="AN10" s="250"/>
    </row>
    <row r="11" spans="1:40" ht="18" customHeight="1">
      <c r="A11" s="73">
        <v>1</v>
      </c>
      <c r="B11" s="98" t="s">
        <v>105</v>
      </c>
      <c r="C11" s="81"/>
      <c r="D11" s="99"/>
      <c r="E11" s="100"/>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f>+SUM(F11:AJ11)</f>
        <v>0</v>
      </c>
      <c r="AL11" s="70">
        <f>IF($AK$3="４週",AK11/4,AK11/(DAY(EOMONTH($F$9,0))/7))</f>
        <v>0</v>
      </c>
      <c r="AM11" s="239"/>
      <c r="AN11" s="239"/>
    </row>
    <row r="12" spans="1:40" ht="18" customHeight="1">
      <c r="A12" s="73">
        <v>2</v>
      </c>
      <c r="B12" s="98" t="s">
        <v>111</v>
      </c>
      <c r="C12" s="81"/>
      <c r="D12" s="99"/>
      <c r="E12" s="100"/>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9">
        <f t="shared" ref="AK12:AK31" si="0">+SUM(F12:AJ12)</f>
        <v>0</v>
      </c>
      <c r="AL12" s="70">
        <f t="shared" ref="AL12:AL30" si="1">IF($AK$3="４週",AK12/4,AK12/(DAY(EOMONTH($F$9,0))/7))</f>
        <v>0</v>
      </c>
      <c r="AM12" s="239"/>
      <c r="AN12" s="239"/>
    </row>
    <row r="13" spans="1:40" ht="18" customHeight="1">
      <c r="A13" s="73">
        <v>3</v>
      </c>
      <c r="B13" s="98" t="s">
        <v>112</v>
      </c>
      <c r="C13" s="81"/>
      <c r="D13" s="99"/>
      <c r="E13" s="100"/>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9">
        <f t="shared" si="0"/>
        <v>0</v>
      </c>
      <c r="AL13" s="70">
        <f t="shared" si="1"/>
        <v>0</v>
      </c>
      <c r="AM13" s="239"/>
      <c r="AN13" s="239"/>
    </row>
    <row r="14" spans="1:40" ht="18" customHeight="1">
      <c r="A14" s="73">
        <v>4</v>
      </c>
      <c r="B14" s="98" t="s">
        <v>113</v>
      </c>
      <c r="C14" s="81"/>
      <c r="D14" s="99"/>
      <c r="E14" s="100"/>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9">
        <f t="shared" si="0"/>
        <v>0</v>
      </c>
      <c r="AL14" s="70">
        <f t="shared" si="1"/>
        <v>0</v>
      </c>
      <c r="AM14" s="239"/>
      <c r="AN14" s="239"/>
    </row>
    <row r="15" spans="1:40" ht="18" customHeight="1">
      <c r="A15" s="73">
        <v>5</v>
      </c>
      <c r="B15" s="98" t="s">
        <v>192</v>
      </c>
      <c r="C15" s="81"/>
      <c r="D15" s="99"/>
      <c r="E15" s="100"/>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9">
        <f t="shared" si="0"/>
        <v>0</v>
      </c>
      <c r="AL15" s="70">
        <f t="shared" si="1"/>
        <v>0</v>
      </c>
      <c r="AM15" s="239"/>
      <c r="AN15" s="239"/>
    </row>
    <row r="16" spans="1:40" ht="18" customHeight="1">
      <c r="A16" s="73">
        <v>6</v>
      </c>
      <c r="B16" s="98"/>
      <c r="C16" s="81"/>
      <c r="D16" s="99"/>
      <c r="E16" s="100"/>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9">
        <f t="shared" si="0"/>
        <v>0</v>
      </c>
      <c r="AL16" s="70">
        <f t="shared" si="1"/>
        <v>0</v>
      </c>
      <c r="AM16" s="239"/>
      <c r="AN16" s="239"/>
    </row>
    <row r="17" spans="1:40" ht="18" customHeight="1">
      <c r="A17" s="73">
        <v>7</v>
      </c>
      <c r="B17" s="98"/>
      <c r="C17" s="81"/>
      <c r="D17" s="99"/>
      <c r="E17" s="100"/>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9">
        <f t="shared" si="0"/>
        <v>0</v>
      </c>
      <c r="AL17" s="70">
        <f t="shared" si="1"/>
        <v>0</v>
      </c>
      <c r="AM17" s="239"/>
      <c r="AN17" s="239"/>
    </row>
    <row r="18" spans="1:40" ht="18" customHeight="1">
      <c r="A18" s="73">
        <v>8</v>
      </c>
      <c r="B18" s="98"/>
      <c r="C18" s="81"/>
      <c r="D18" s="99"/>
      <c r="E18" s="100"/>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9">
        <f t="shared" si="0"/>
        <v>0</v>
      </c>
      <c r="AL18" s="70">
        <f t="shared" si="1"/>
        <v>0</v>
      </c>
      <c r="AM18" s="239"/>
      <c r="AN18" s="239"/>
    </row>
    <row r="19" spans="1:40" ht="18" customHeight="1">
      <c r="A19" s="73">
        <v>9</v>
      </c>
      <c r="B19" s="98"/>
      <c r="C19" s="81"/>
      <c r="D19" s="99"/>
      <c r="E19" s="100"/>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9">
        <f t="shared" si="0"/>
        <v>0</v>
      </c>
      <c r="AL19" s="70">
        <f t="shared" si="1"/>
        <v>0</v>
      </c>
      <c r="AM19" s="239"/>
      <c r="AN19" s="239"/>
    </row>
    <row r="20" spans="1:40" ht="18" customHeight="1">
      <c r="A20" s="73">
        <v>10</v>
      </c>
      <c r="B20" s="98"/>
      <c r="C20" s="81"/>
      <c r="D20" s="99"/>
      <c r="E20" s="100"/>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9">
        <f t="shared" si="0"/>
        <v>0</v>
      </c>
      <c r="AL20" s="70">
        <f t="shared" si="1"/>
        <v>0</v>
      </c>
      <c r="AM20" s="239"/>
      <c r="AN20" s="239"/>
    </row>
    <row r="21" spans="1:40" ht="18" customHeight="1">
      <c r="A21" s="73">
        <v>11</v>
      </c>
      <c r="B21" s="98"/>
      <c r="C21" s="81"/>
      <c r="D21" s="99"/>
      <c r="E21" s="100"/>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9">
        <f t="shared" si="0"/>
        <v>0</v>
      </c>
      <c r="AL21" s="70">
        <f t="shared" si="1"/>
        <v>0</v>
      </c>
      <c r="AM21" s="239"/>
      <c r="AN21" s="239"/>
    </row>
    <row r="22" spans="1:40" ht="18" customHeight="1">
      <c r="A22" s="73">
        <v>12</v>
      </c>
      <c r="B22" s="98"/>
      <c r="C22" s="81"/>
      <c r="D22" s="99"/>
      <c r="E22" s="100"/>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9">
        <f t="shared" si="0"/>
        <v>0</v>
      </c>
      <c r="AL22" s="70">
        <f t="shared" si="1"/>
        <v>0</v>
      </c>
      <c r="AM22" s="239"/>
      <c r="AN22" s="239"/>
    </row>
    <row r="23" spans="1:40" ht="18" customHeight="1">
      <c r="A23" s="73">
        <v>13</v>
      </c>
      <c r="B23" s="98"/>
      <c r="C23" s="81"/>
      <c r="D23" s="99"/>
      <c r="E23" s="100"/>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9">
        <f t="shared" si="0"/>
        <v>0</v>
      </c>
      <c r="AL23" s="70">
        <f t="shared" si="1"/>
        <v>0</v>
      </c>
      <c r="AM23" s="239"/>
      <c r="AN23" s="239"/>
    </row>
    <row r="24" spans="1:40" ht="18" customHeight="1">
      <c r="A24" s="73">
        <v>14</v>
      </c>
      <c r="B24" s="98"/>
      <c r="C24" s="81"/>
      <c r="D24" s="99"/>
      <c r="E24" s="100"/>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9">
        <f t="shared" si="0"/>
        <v>0</v>
      </c>
      <c r="AL24" s="70">
        <f t="shared" si="1"/>
        <v>0</v>
      </c>
      <c r="AM24" s="239"/>
      <c r="AN24" s="239"/>
    </row>
    <row r="25" spans="1:40" ht="18" customHeight="1">
      <c r="A25" s="73">
        <v>15</v>
      </c>
      <c r="B25" s="98"/>
      <c r="C25" s="81"/>
      <c r="D25" s="99"/>
      <c r="E25" s="100"/>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9">
        <f t="shared" si="0"/>
        <v>0</v>
      </c>
      <c r="AL25" s="70">
        <f t="shared" si="1"/>
        <v>0</v>
      </c>
      <c r="AM25" s="239"/>
      <c r="AN25" s="239"/>
    </row>
    <row r="26" spans="1:40" ht="18" customHeight="1">
      <c r="A26" s="73">
        <v>16</v>
      </c>
      <c r="B26" s="98"/>
      <c r="C26" s="81"/>
      <c r="D26" s="99"/>
      <c r="E26" s="100"/>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9">
        <f t="shared" si="0"/>
        <v>0</v>
      </c>
      <c r="AL26" s="70">
        <f t="shared" si="1"/>
        <v>0</v>
      </c>
      <c r="AM26" s="239"/>
      <c r="AN26" s="239"/>
    </row>
    <row r="27" spans="1:40" ht="18" customHeight="1">
      <c r="A27" s="73">
        <v>17</v>
      </c>
      <c r="B27" s="98"/>
      <c r="C27" s="81"/>
      <c r="D27" s="99"/>
      <c r="E27" s="100"/>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9">
        <f t="shared" si="0"/>
        <v>0</v>
      </c>
      <c r="AL27" s="70">
        <f t="shared" si="1"/>
        <v>0</v>
      </c>
      <c r="AM27" s="239"/>
      <c r="AN27" s="239"/>
    </row>
    <row r="28" spans="1:40" ht="18" customHeight="1">
      <c r="A28" s="73">
        <v>18</v>
      </c>
      <c r="B28" s="98"/>
      <c r="C28" s="81"/>
      <c r="D28" s="99"/>
      <c r="E28" s="100"/>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9">
        <f t="shared" si="0"/>
        <v>0</v>
      </c>
      <c r="AL28" s="70">
        <f t="shared" si="1"/>
        <v>0</v>
      </c>
      <c r="AM28" s="239"/>
      <c r="AN28" s="239"/>
    </row>
    <row r="29" spans="1:40" ht="18" customHeight="1">
      <c r="A29" s="73">
        <v>19</v>
      </c>
      <c r="B29" s="98"/>
      <c r="C29" s="81"/>
      <c r="D29" s="99"/>
      <c r="E29" s="100"/>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9">
        <f t="shared" si="0"/>
        <v>0</v>
      </c>
      <c r="AL29" s="70">
        <f t="shared" si="1"/>
        <v>0</v>
      </c>
      <c r="AM29" s="239"/>
      <c r="AN29" s="239"/>
    </row>
    <row r="30" spans="1:40" ht="18" customHeight="1">
      <c r="A30" s="73">
        <v>20</v>
      </c>
      <c r="B30" s="98"/>
      <c r="C30" s="81"/>
      <c r="D30" s="99"/>
      <c r="E30" s="100"/>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9">
        <f t="shared" si="0"/>
        <v>0</v>
      </c>
      <c r="AL30" s="70">
        <f t="shared" si="1"/>
        <v>0</v>
      </c>
      <c r="AM30" s="239"/>
      <c r="AN30" s="239"/>
    </row>
    <row r="31" spans="1:40" ht="18" customHeight="1">
      <c r="A31" s="242" t="s">
        <v>94</v>
      </c>
      <c r="B31" s="243"/>
      <c r="C31" s="243"/>
      <c r="D31" s="243"/>
      <c r="E31" s="243"/>
      <c r="F31" s="71">
        <f>+SUM(F11:F30)</f>
        <v>0</v>
      </c>
      <c r="G31" s="71">
        <f t="shared" ref="G31:AJ31" si="2">+SUM(G11:G30)</f>
        <v>0</v>
      </c>
      <c r="H31" s="71">
        <f t="shared" si="2"/>
        <v>0</v>
      </c>
      <c r="I31" s="71">
        <f t="shared" si="2"/>
        <v>0</v>
      </c>
      <c r="J31" s="71">
        <f t="shared" si="2"/>
        <v>0</v>
      </c>
      <c r="K31" s="71">
        <f t="shared" si="2"/>
        <v>0</v>
      </c>
      <c r="L31" s="71">
        <f t="shared" si="2"/>
        <v>0</v>
      </c>
      <c r="M31" s="71">
        <f t="shared" si="2"/>
        <v>0</v>
      </c>
      <c r="N31" s="71">
        <f t="shared" si="2"/>
        <v>0</v>
      </c>
      <c r="O31" s="71">
        <f t="shared" si="2"/>
        <v>0</v>
      </c>
      <c r="P31" s="71">
        <f t="shared" si="2"/>
        <v>0</v>
      </c>
      <c r="Q31" s="71">
        <f t="shared" si="2"/>
        <v>0</v>
      </c>
      <c r="R31" s="71">
        <f t="shared" si="2"/>
        <v>0</v>
      </c>
      <c r="S31" s="71">
        <f t="shared" si="2"/>
        <v>0</v>
      </c>
      <c r="T31" s="71">
        <f t="shared" si="2"/>
        <v>0</v>
      </c>
      <c r="U31" s="71">
        <f t="shared" si="2"/>
        <v>0</v>
      </c>
      <c r="V31" s="71">
        <f t="shared" si="2"/>
        <v>0</v>
      </c>
      <c r="W31" s="71">
        <f t="shared" si="2"/>
        <v>0</v>
      </c>
      <c r="X31" s="71">
        <f t="shared" si="2"/>
        <v>0</v>
      </c>
      <c r="Y31" s="71">
        <f t="shared" si="2"/>
        <v>0</v>
      </c>
      <c r="Z31" s="71">
        <f t="shared" si="2"/>
        <v>0</v>
      </c>
      <c r="AA31" s="71">
        <f t="shared" si="2"/>
        <v>0</v>
      </c>
      <c r="AB31" s="71">
        <f t="shared" si="2"/>
        <v>0</v>
      </c>
      <c r="AC31" s="71">
        <f t="shared" si="2"/>
        <v>0</v>
      </c>
      <c r="AD31" s="71">
        <f t="shared" si="2"/>
        <v>0</v>
      </c>
      <c r="AE31" s="71">
        <f t="shared" si="2"/>
        <v>0</v>
      </c>
      <c r="AF31" s="71">
        <f t="shared" si="2"/>
        <v>0</v>
      </c>
      <c r="AG31" s="71">
        <f t="shared" si="2"/>
        <v>0</v>
      </c>
      <c r="AH31" s="71">
        <f t="shared" si="2"/>
        <v>0</v>
      </c>
      <c r="AI31" s="71">
        <f t="shared" si="2"/>
        <v>0</v>
      </c>
      <c r="AJ31" s="71">
        <f t="shared" si="2"/>
        <v>0</v>
      </c>
      <c r="AK31" s="69">
        <f t="shared" si="0"/>
        <v>0</v>
      </c>
      <c r="AL31" s="70">
        <f>IF($AK$3="４週",AK31/4,AK31/(DAY(EOMONTH($F$9,0))/7))</f>
        <v>0</v>
      </c>
      <c r="AM31" s="244"/>
      <c r="AN31" s="244"/>
    </row>
    <row r="32" spans="1:40" ht="18" customHeight="1">
      <c r="A32" s="243" t="s">
        <v>95</v>
      </c>
      <c r="B32" s="243"/>
      <c r="C32" s="243"/>
      <c r="D32" s="243"/>
      <c r="E32" s="245"/>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71"/>
      <c r="AL32" s="72"/>
      <c r="AM32" s="244"/>
      <c r="AN32" s="244"/>
    </row>
    <row r="33" spans="1:43" ht="15" customHeight="1">
      <c r="A33" s="66"/>
      <c r="B33" s="66"/>
      <c r="C33" s="66"/>
      <c r="D33" s="66"/>
      <c r="E33" s="66"/>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6"/>
      <c r="AL33" s="66"/>
      <c r="AM33" s="62"/>
    </row>
    <row r="34" spans="1:43" ht="15" customHeight="1">
      <c r="A34" s="66"/>
      <c r="B34" s="66"/>
      <c r="C34" s="66"/>
      <c r="D34" s="66"/>
      <c r="E34" s="66"/>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6"/>
      <c r="AL34" s="66"/>
      <c r="AM34" s="62"/>
    </row>
    <row r="35" spans="1:43" ht="15" customHeight="1">
      <c r="A35" s="66"/>
      <c r="B35" s="66"/>
      <c r="C35" s="66"/>
      <c r="D35" s="66"/>
      <c r="E35" s="66"/>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6"/>
      <c r="AL35" s="66"/>
      <c r="AM35" s="62"/>
    </row>
    <row r="36" spans="1:43" ht="21" customHeight="1">
      <c r="A36" s="67" t="s">
        <v>187</v>
      </c>
      <c r="B36" s="66"/>
      <c r="C36" s="66"/>
      <c r="D36" s="66"/>
      <c r="E36" s="66"/>
      <c r="F36" s="66"/>
      <c r="G36" s="60"/>
      <c r="H36" s="60"/>
      <c r="I36" s="60"/>
      <c r="J36" s="60"/>
      <c r="K36" s="60"/>
      <c r="L36" s="60"/>
      <c r="M36" s="60"/>
      <c r="N36" s="60"/>
      <c r="O36" s="60"/>
      <c r="AM36" s="66"/>
      <c r="AN36" s="62"/>
    </row>
    <row r="37" spans="1:43" ht="24.9" customHeight="1">
      <c r="A37"/>
      <c r="B37" s="242" t="s">
        <v>189</v>
      </c>
      <c r="C37" s="243"/>
      <c r="D37" s="243"/>
      <c r="E37" s="243"/>
      <c r="F37" s="243"/>
      <c r="G37" s="243"/>
      <c r="H37" s="243"/>
      <c r="I37" s="243"/>
      <c r="J37" s="243"/>
      <c r="K37" s="245"/>
      <c r="L37" s="266" t="s">
        <v>190</v>
      </c>
      <c r="M37" s="266"/>
      <c r="N37" s="266"/>
      <c r="O37" s="266"/>
      <c r="P37"/>
      <c r="Q37"/>
      <c r="R37"/>
      <c r="S37"/>
      <c r="T37"/>
      <c r="U37"/>
      <c r="V37"/>
      <c r="W37"/>
      <c r="X37"/>
      <c r="Y37"/>
      <c r="Z37"/>
      <c r="AA37"/>
      <c r="AB37"/>
      <c r="AC37"/>
      <c r="AD37"/>
      <c r="AE37"/>
      <c r="AF37"/>
      <c r="AG37"/>
      <c r="AH37"/>
      <c r="AI37"/>
      <c r="AJ37"/>
      <c r="AK37"/>
      <c r="AL37"/>
      <c r="AM37"/>
      <c r="AN37"/>
      <c r="AO37"/>
      <c r="AP37"/>
      <c r="AQ37"/>
    </row>
    <row r="38" spans="1:43" ht="18" customHeight="1">
      <c r="A38"/>
      <c r="B38" s="263" t="s">
        <v>193</v>
      </c>
      <c r="C38" s="264"/>
      <c r="D38" s="264"/>
      <c r="E38" s="264"/>
      <c r="F38" s="264"/>
      <c r="G38" s="264"/>
      <c r="H38" s="264"/>
      <c r="I38" s="264"/>
      <c r="J38" s="264"/>
      <c r="K38" s="265"/>
      <c r="L38" s="267"/>
      <c r="M38" s="267"/>
      <c r="N38" s="267"/>
      <c r="O38" s="267"/>
      <c r="P38"/>
      <c r="Q38"/>
      <c r="R38"/>
      <c r="S38"/>
      <c r="T38"/>
      <c r="U38"/>
      <c r="V38"/>
      <c r="W38"/>
      <c r="X38"/>
      <c r="Y38"/>
      <c r="Z38"/>
      <c r="AA38"/>
      <c r="AB38"/>
      <c r="AC38"/>
      <c r="AD38"/>
      <c r="AE38"/>
      <c r="AF38"/>
      <c r="AG38"/>
      <c r="AH38"/>
      <c r="AI38"/>
      <c r="AJ38"/>
      <c r="AK38"/>
      <c r="AL38"/>
      <c r="AM38"/>
      <c r="AN38"/>
      <c r="AO38"/>
      <c r="AP38"/>
      <c r="AQ38"/>
    </row>
    <row r="39" spans="1:43" ht="5.0999999999999996" customHeight="1">
      <c r="A39" s="83"/>
      <c r="B39" s="83"/>
      <c r="C39" s="83"/>
      <c r="D39"/>
      <c r="E39"/>
      <c r="F39"/>
      <c r="G39"/>
      <c r="H39"/>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101"/>
      <c r="AK39" s="60"/>
      <c r="AL39" s="66"/>
      <c r="AM39" s="66"/>
      <c r="AN39" s="62"/>
    </row>
    <row r="40" spans="1:43" ht="18" customHeight="1">
      <c r="A40" s="67" t="s">
        <v>178</v>
      </c>
      <c r="B40" s="60"/>
      <c r="D40" s="60"/>
      <c r="E40" s="60"/>
      <c r="F40" s="60"/>
      <c r="G40" s="60"/>
      <c r="H40" s="60"/>
      <c r="I40" s="60"/>
      <c r="J40" s="60"/>
      <c r="K40" s="60"/>
      <c r="L40" s="60"/>
      <c r="M40" s="60"/>
      <c r="N40" s="60"/>
      <c r="O40" s="60"/>
      <c r="P40" s="60"/>
      <c r="Q40" s="60"/>
      <c r="R40" s="60"/>
      <c r="S40" s="60"/>
      <c r="T40" s="60"/>
      <c r="U40" s="60"/>
      <c r="V40" s="60"/>
      <c r="W40" s="66"/>
      <c r="X40" s="60"/>
      <c r="Y40" s="60"/>
      <c r="Z40" s="60"/>
      <c r="AA40" s="60"/>
      <c r="AB40" s="60"/>
      <c r="AC40" s="60"/>
      <c r="AD40" s="60"/>
      <c r="AE40" s="60"/>
      <c r="AF40" s="60"/>
      <c r="AG40" s="60"/>
      <c r="AH40" s="60"/>
      <c r="AI40" s="60"/>
      <c r="AJ40" s="101"/>
      <c r="AK40" s="60"/>
      <c r="AL40" s="66"/>
      <c r="AM40" s="66"/>
      <c r="AN40" s="62"/>
    </row>
    <row r="41" spans="1:43" ht="54.9" customHeight="1">
      <c r="A41" s="234" t="s">
        <v>176</v>
      </c>
      <c r="B41" s="234"/>
      <c r="C41" s="234" t="s">
        <v>107</v>
      </c>
      <c r="D41" s="234"/>
      <c r="E41" s="249" t="s">
        <v>191</v>
      </c>
      <c r="F41" s="249"/>
      <c r="G41" s="249"/>
      <c r="H41" s="249"/>
      <c r="I41"/>
      <c r="J41"/>
      <c r="K41"/>
      <c r="L41"/>
      <c r="M41"/>
      <c r="N41"/>
      <c r="O41"/>
      <c r="P41"/>
      <c r="Q41"/>
      <c r="R41"/>
      <c r="S41"/>
      <c r="T41"/>
      <c r="U41"/>
      <c r="V41"/>
      <c r="W41"/>
      <c r="X41"/>
      <c r="Y41"/>
      <c r="Z41"/>
      <c r="AA41"/>
      <c r="AB41"/>
      <c r="AC41"/>
      <c r="AD41"/>
      <c r="AE41"/>
      <c r="AF41"/>
      <c r="AG41"/>
      <c r="AH41"/>
      <c r="AI41"/>
      <c r="AJ41"/>
      <c r="AK41"/>
      <c r="AL41"/>
      <c r="AM41" s="66"/>
      <c r="AN41" s="62"/>
    </row>
    <row r="42" spans="1:43" ht="18" customHeight="1">
      <c r="A42" s="249" t="s">
        <v>179</v>
      </c>
      <c r="B42" s="249"/>
      <c r="C42" s="268">
        <f>ROUNDDOWN(IF(B38="主として知的障害のある児童を入所させる福祉型障害児入所施設",L38/20,IF(B38="主として肢体不自由のある児童を入所させる福祉型障害児入所施設",1,"0")),1)</f>
        <v>0</v>
      </c>
      <c r="D42" s="268"/>
      <c r="E42" s="268">
        <f>ROUNDDOWN(IF(B38="主として知的障害のある児童を入所させる福祉型障害児入所施設",IF(L38&lt;=30,L38/4+1,L38/4),IF(B38="主として肢体不自由のある児童を入所させる福祉型障害児入所施設",L38/3.5,IF(B38="主として盲ろうあ児を入所させる福祉型障害児入所施設",IF(L38&lt;=35,L38/4+1,L38/4),0))),1)</f>
        <v>1</v>
      </c>
      <c r="F42" s="268"/>
      <c r="G42" s="268"/>
      <c r="H42" s="268"/>
      <c r="I42"/>
      <c r="J42"/>
      <c r="K42"/>
      <c r="L42"/>
      <c r="M42"/>
      <c r="N42"/>
      <c r="O42"/>
      <c r="P42"/>
      <c r="Q42"/>
      <c r="R42"/>
      <c r="S42"/>
      <c r="T42"/>
      <c r="U42"/>
      <c r="V42"/>
      <c r="W42"/>
      <c r="X42"/>
      <c r="Y42"/>
      <c r="Z42"/>
      <c r="AA42"/>
      <c r="AB42"/>
      <c r="AC42"/>
      <c r="AD42"/>
      <c r="AE42"/>
      <c r="AF42"/>
      <c r="AG42"/>
      <c r="AH42"/>
      <c r="AI42"/>
      <c r="AJ42"/>
      <c r="AK42"/>
      <c r="AL42"/>
      <c r="AM42" s="66"/>
      <c r="AN42" s="62"/>
    </row>
    <row r="43" spans="1:43" ht="5.0999999999999996" customHeight="1">
      <c r="A43" s="83"/>
      <c r="B43" s="83"/>
      <c r="C43" s="83"/>
      <c r="D43" s="83"/>
      <c r="E43" s="83"/>
      <c r="F43" s="83"/>
      <c r="G43" s="83"/>
      <c r="H43" s="83"/>
      <c r="I43" s="83"/>
      <c r="J43" s="60"/>
      <c r="K43" s="60"/>
      <c r="L43" s="60"/>
      <c r="M43" s="101"/>
      <c r="N43" s="60"/>
      <c r="O43" s="60"/>
      <c r="P43" s="60"/>
      <c r="Q43"/>
      <c r="W43" s="66"/>
      <c r="X43" s="60"/>
      <c r="Y43" s="60"/>
      <c r="Z43" s="60"/>
      <c r="AA43" s="60"/>
      <c r="AB43" s="60"/>
      <c r="AC43" s="60"/>
      <c r="AD43" s="60"/>
      <c r="AE43" s="60"/>
      <c r="AF43" s="60"/>
      <c r="AG43" s="60"/>
      <c r="AH43" s="60"/>
      <c r="AI43" s="60"/>
      <c r="AJ43" s="101"/>
      <c r="AK43" s="60"/>
      <c r="AL43" s="66"/>
      <c r="AM43" s="66"/>
      <c r="AN43" s="62"/>
    </row>
    <row r="44" spans="1:43" ht="21" customHeight="1">
      <c r="A44" s="67" t="s">
        <v>180</v>
      </c>
      <c r="B44" s="59"/>
      <c r="C44" s="63"/>
      <c r="D44" s="63"/>
      <c r="E44" s="63"/>
      <c r="F44" s="63"/>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3"/>
      <c r="AM44" s="63"/>
      <c r="AN44" s="62"/>
    </row>
    <row r="45" spans="1:43" ht="24.9" customHeight="1">
      <c r="A45" s="62"/>
      <c r="B45" s="66"/>
      <c r="C45" s="231" t="str">
        <f>IF(VLOOKUP($AK$1,選択肢!$A$1:$J$8,C50,FALSE)=0,"-",VLOOKUP($AK$1,選択肢!$A$1:$J$8,C50,FALSE))</f>
        <v>管理者</v>
      </c>
      <c r="D45" s="232"/>
      <c r="E45" s="240" t="str">
        <f>IF(VLOOKUP($AK$1,選択肢!$A$1:$J$8,E50,FALSE)=0,"-",VLOOKUP($AK$1,選択肢!$A$1:$J$8,E50,FALSE))</f>
        <v>児童発達支援管理責任者</v>
      </c>
      <c r="F45" s="240"/>
      <c r="G45" s="240"/>
      <c r="H45" s="240"/>
      <c r="I45" s="231" t="str">
        <f>IF(VLOOKUP($AK$1,選択肢!$A$1:$J$8,I50,FALSE)=0,"-",VLOOKUP($AK$1,選択肢!$A$1:$J$8,I50,FALSE))</f>
        <v>医師</v>
      </c>
      <c r="J45" s="232"/>
      <c r="K45" s="232"/>
      <c r="L45" s="232"/>
      <c r="M45" s="232"/>
      <c r="N45" s="233"/>
      <c r="O45" s="231" t="str">
        <f>IF(VLOOKUP($AK$1,選択肢!$A$1:$J$8,O50,FALSE)=0,"-",VLOOKUP($AK$1,選択肢!$A$1:$J$8,O50,FALSE))</f>
        <v>看護職員</v>
      </c>
      <c r="P45" s="232"/>
      <c r="Q45" s="232"/>
      <c r="R45" s="232"/>
      <c r="S45" s="232"/>
      <c r="T45" s="233"/>
      <c r="U45" s="231" t="str">
        <f>IF(VLOOKUP($AK$1,選択肢!$A$1:$J$8,U50,FALSE)=0,"-",VLOOKUP($AK$1,選択肢!$A$1:$J$8,U50,FALSE))</f>
        <v>児童指導員</v>
      </c>
      <c r="V45" s="232"/>
      <c r="W45" s="232"/>
      <c r="X45" s="232"/>
      <c r="Y45" s="232"/>
      <c r="Z45" s="233"/>
      <c r="AA45" s="231" t="str">
        <f>IF(VLOOKUP($AK$1,選択肢!$A$1:$J$8,AA50,FALSE)=0,"-",VLOOKUP($AK$1,選択肢!$A$1:$J$8,AA50,FALSE))</f>
        <v>保育士</v>
      </c>
      <c r="AB45" s="232"/>
      <c r="AC45" s="232"/>
      <c r="AD45" s="232"/>
      <c r="AE45" s="232"/>
      <c r="AF45" s="233"/>
      <c r="AG45" s="240" t="str">
        <f>IF(VLOOKUP($AK$1,選択肢!$A$1:$J$8,AG50,FALSE)=0,"-",VLOOKUP($AK$1,選択肢!$A$1:$J$8,AG50,FALSE))</f>
        <v>栄養士</v>
      </c>
      <c r="AH45" s="240"/>
      <c r="AI45" s="240"/>
      <c r="AJ45" s="240"/>
      <c r="AK45" s="240"/>
      <c r="AL45" s="240" t="str">
        <f>IF(VLOOKUP($AK$1,選択肢!$A$1:$J$8,AL50,FALSE)=0,"-",VLOOKUP($AK$1,選択肢!$A$1:$J$8,AL50,FALSE))</f>
        <v>調理員</v>
      </c>
      <c r="AM45" s="240"/>
      <c r="AN45" s="62"/>
    </row>
    <row r="46" spans="1:43" ht="18" customHeight="1">
      <c r="A46" s="62"/>
      <c r="B46" s="66"/>
      <c r="C46" s="97" t="s">
        <v>56</v>
      </c>
      <c r="D46" s="97" t="s">
        <v>57</v>
      </c>
      <c r="E46" s="96" t="s">
        <v>56</v>
      </c>
      <c r="F46" s="241" t="s">
        <v>57</v>
      </c>
      <c r="G46" s="241"/>
      <c r="H46" s="241"/>
      <c r="I46" s="236" t="s">
        <v>56</v>
      </c>
      <c r="J46" s="237"/>
      <c r="K46" s="238"/>
      <c r="L46" s="236" t="s">
        <v>57</v>
      </c>
      <c r="M46" s="237"/>
      <c r="N46" s="238"/>
      <c r="O46" s="236" t="s">
        <v>56</v>
      </c>
      <c r="P46" s="237"/>
      <c r="Q46" s="238"/>
      <c r="R46" s="236" t="s">
        <v>57</v>
      </c>
      <c r="S46" s="237"/>
      <c r="T46" s="238"/>
      <c r="U46" s="236" t="s">
        <v>56</v>
      </c>
      <c r="V46" s="237"/>
      <c r="W46" s="238"/>
      <c r="X46" s="236" t="s">
        <v>57</v>
      </c>
      <c r="Y46" s="237"/>
      <c r="Z46" s="238"/>
      <c r="AA46" s="236" t="s">
        <v>56</v>
      </c>
      <c r="AB46" s="237"/>
      <c r="AC46" s="238"/>
      <c r="AD46" s="236" t="s">
        <v>57</v>
      </c>
      <c r="AE46" s="237"/>
      <c r="AF46" s="238"/>
      <c r="AG46" s="236" t="s">
        <v>56</v>
      </c>
      <c r="AH46" s="237"/>
      <c r="AI46" s="238"/>
      <c r="AJ46" s="236" t="s">
        <v>57</v>
      </c>
      <c r="AK46" s="238"/>
      <c r="AL46" s="96" t="s">
        <v>19</v>
      </c>
      <c r="AM46" s="96" t="s">
        <v>18</v>
      </c>
      <c r="AN46" s="62"/>
    </row>
    <row r="47" spans="1:43" ht="18" customHeight="1">
      <c r="A47" s="62"/>
      <c r="B47" s="74" t="s">
        <v>101</v>
      </c>
      <c r="C47" s="96">
        <f>COUNTIFS($B$11:$B$30,C$45,$C$11:$C$30,"A",$E$11:$E$30,"*")</f>
        <v>0</v>
      </c>
      <c r="D47" s="96">
        <f>COUNTIFS($B$11:$B$30,C$45,$C$11:$C$30,"B",$E$11:$E$30,"*")</f>
        <v>0</v>
      </c>
      <c r="E47" s="96">
        <f>COUNTIFS($B$11:$B$30,E$45,$C$11:$C$30,"A",$E$11:$E$30,"*")</f>
        <v>0</v>
      </c>
      <c r="F47" s="236">
        <f>COUNTIFS($B$11:$B$30,E$45,$C$11:$C$30,"B",$E$11:$E$30,"*")</f>
        <v>0</v>
      </c>
      <c r="G47" s="237"/>
      <c r="H47" s="238"/>
      <c r="I47" s="236">
        <f>COUNTIFS($B$11:$B$30,I$45,$C$11:$C$30,"A",$E$11:$E$30,"*")</f>
        <v>0</v>
      </c>
      <c r="J47" s="237"/>
      <c r="K47" s="238"/>
      <c r="L47" s="236">
        <f>COUNTIFS($B$11:$B$30,I$45,$C$11:$C$30,"B",$E$11:$E$30,"*")</f>
        <v>0</v>
      </c>
      <c r="M47" s="237"/>
      <c r="N47" s="238"/>
      <c r="O47" s="236">
        <f>COUNTIFS($B$11:$B$30,O$45,$C$11:$C$30,"A",$E$11:$E$30,"*")</f>
        <v>0</v>
      </c>
      <c r="P47" s="237"/>
      <c r="Q47" s="238"/>
      <c r="R47" s="236">
        <f>COUNTIFS($B$11:$B$30,O$45,$C$11:$C$30,"B",$E$11:$E$30,"*")</f>
        <v>0</v>
      </c>
      <c r="S47" s="237"/>
      <c r="T47" s="238"/>
      <c r="U47" s="236">
        <f>COUNTIFS($B$11:$B$30,U$45,$C$11:$C$30,"A",$E$11:$E$30,"*")</f>
        <v>0</v>
      </c>
      <c r="V47" s="237"/>
      <c r="W47" s="238"/>
      <c r="X47" s="236">
        <f>COUNTIFS($B$11:$B$30,U$45,$C$11:$C$30,"B",$E$11:$E$30,"*")</f>
        <v>0</v>
      </c>
      <c r="Y47" s="237"/>
      <c r="Z47" s="238"/>
      <c r="AA47" s="236">
        <f>COUNTIFS($B$11:$B$30,AA$45,$C$11:$C$30,"A",$E$11:$E$30,"*")</f>
        <v>0</v>
      </c>
      <c r="AB47" s="237"/>
      <c r="AC47" s="238"/>
      <c r="AD47" s="236">
        <f>COUNTIFS($B$11:$B$30,AA$45,$C$11:$C$30,"B",$E$11:$E$30,"*")</f>
        <v>0</v>
      </c>
      <c r="AE47" s="237"/>
      <c r="AF47" s="238"/>
      <c r="AG47" s="236">
        <f>COUNTIFS($B$11:$B$30,AG$45,$C$11:$C$30,"A",$E$11:$E$30,"*")</f>
        <v>0</v>
      </c>
      <c r="AH47" s="237"/>
      <c r="AI47" s="238"/>
      <c r="AJ47" s="236">
        <f>COUNTIFS($B$11:$B$30,AG$45,$C$11:$C$30,"B",$E$11:$E$30,"*")</f>
        <v>0</v>
      </c>
      <c r="AK47" s="238"/>
      <c r="AL47" s="96">
        <f>COUNTIFS($B$11:$B$30,AL$45,$C$11:$C$30,"A",$E$11:$E$30,"*")</f>
        <v>0</v>
      </c>
      <c r="AM47" s="96">
        <f>COUNTIFS($B$11:$B$30,AL$45,$C$11:$C$30,"B",$E$11:$E$30,"*")</f>
        <v>0</v>
      </c>
      <c r="AN47" s="62"/>
    </row>
    <row r="48" spans="1:43" ht="18" customHeight="1">
      <c r="A48" s="62"/>
      <c r="B48" s="80" t="s">
        <v>102</v>
      </c>
      <c r="C48" s="96">
        <f>COUNTIFS($B$11:$B$30,C$45,$C$11:$C$30,"C",$E$11:$E$30,"*")</f>
        <v>0</v>
      </c>
      <c r="D48" s="96">
        <f>COUNTIFS($B$11:$B$30,C$45,$C$11:$C$30,"D",$E$11:$E$30,"*")</f>
        <v>0</v>
      </c>
      <c r="E48" s="96">
        <f>COUNTIFS($B$11:$B$30,E$45,$C$11:$C$30,"C",$E$11:$E$30,"*")</f>
        <v>0</v>
      </c>
      <c r="F48" s="236">
        <f>COUNTIFS($B$11:$B$30,E$45,$C$11:$C$30,"D",$E$11:$E$30,"*")</f>
        <v>0</v>
      </c>
      <c r="G48" s="237"/>
      <c r="H48" s="238"/>
      <c r="I48" s="236">
        <f>COUNTIFS($B$11:$B$30,I$45,$C$11:$C$30,"C",$E$11:$E$30,"*")</f>
        <v>0</v>
      </c>
      <c r="J48" s="237"/>
      <c r="K48" s="238"/>
      <c r="L48" s="236">
        <f>COUNTIFS($B$11:$B$30,I$45,$C$11:$C$30,"D",$E$11:$E$30,"*")</f>
        <v>0</v>
      </c>
      <c r="M48" s="237"/>
      <c r="N48" s="238"/>
      <c r="O48" s="236">
        <f>COUNTIFS($B$11:$B$30,O$45,$C$11:$C$30,"C",$E$11:$E$30,"*")</f>
        <v>0</v>
      </c>
      <c r="P48" s="237"/>
      <c r="Q48" s="238"/>
      <c r="R48" s="236">
        <f>COUNTIFS($B$11:$B$30,O$45,$C$11:$C$30,"D",$E$11:$E$30,"*")</f>
        <v>0</v>
      </c>
      <c r="S48" s="237"/>
      <c r="T48" s="238"/>
      <c r="U48" s="236">
        <f>COUNTIFS($B$11:$B$30,U$45,$C$11:$C$30,"C",$E$11:$E$30,"*")</f>
        <v>0</v>
      </c>
      <c r="V48" s="237"/>
      <c r="W48" s="238"/>
      <c r="X48" s="236">
        <f>COUNTIFS($B$11:$B$30,U$45,$C$11:$C$30,"D",$E$11:$E$30,"*")</f>
        <v>0</v>
      </c>
      <c r="Y48" s="237"/>
      <c r="Z48" s="238"/>
      <c r="AA48" s="236">
        <f>COUNTIFS($B$11:$B$30,AA$45,$C$11:$C$30,"C",$E$11:$E$30,"*")</f>
        <v>0</v>
      </c>
      <c r="AB48" s="237"/>
      <c r="AC48" s="238"/>
      <c r="AD48" s="236">
        <f>COUNTIFS($B$11:$B$30,AA$45,$C$11:$C$30,"D",$E$11:$E$30,"*")</f>
        <v>0</v>
      </c>
      <c r="AE48" s="237"/>
      <c r="AF48" s="238"/>
      <c r="AG48" s="236">
        <f>COUNTIFS($B$11:$B$30,AG$45,$C$11:$C$30,"C",$E$11:$E$30,"*")</f>
        <v>0</v>
      </c>
      <c r="AH48" s="237"/>
      <c r="AI48" s="238"/>
      <c r="AJ48" s="236">
        <f>COUNTIFS($B$11:$B$30,AG$45,$C$11:$C$30,"D",$E$11:$E$30,"*")</f>
        <v>0</v>
      </c>
      <c r="AK48" s="238"/>
      <c r="AL48" s="96">
        <f>COUNTIFS($B$11:$B$30,AL$45,$C$11:$C$30,"C",$E$11:$E$30,"*")</f>
        <v>0</v>
      </c>
      <c r="AM48" s="96">
        <f>COUNTIFS($B$11:$B$30,AL$45,$C$11:$C$30,"D",$E$11:$E$30,"*")</f>
        <v>0</v>
      </c>
      <c r="AN48" s="62"/>
    </row>
    <row r="49" spans="1:40" ht="24.9" customHeight="1">
      <c r="A49" s="62"/>
      <c r="B49" s="80" t="s">
        <v>175</v>
      </c>
      <c r="C49" s="231" t="str">
        <f>IF($AK$3="４週",SUMIFS($AK$11:$AK$30,$B$11:$B$30,C45)/4/$AH$5,IF($AK$3="歴月",SUMIFS($AK$11:$AK$30,$B$11:$B$30,C45)/$AL$5,"記載する期間を選択してください"))</f>
        <v>記載する期間を選択してください</v>
      </c>
      <c r="D49" s="233"/>
      <c r="E49" s="231" t="str">
        <f>IF($AK$3="４週",SUMIFS($AK$11:$AK$30,$B$11:$B$30,E45)/4/$AH$5,IF($AK$3="歴月",SUMIFS($AK$11:$AK$30,$B$11:$B$30,E45)/$AL$5,"記載する期間を選択してください"))</f>
        <v>記載する期間を選択してください</v>
      </c>
      <c r="F49" s="232"/>
      <c r="G49" s="232"/>
      <c r="H49" s="233"/>
      <c r="I49" s="231" t="str">
        <f>IF($AK$3="４週",SUMIFS($AK$11:$AK$30,$B$11:$B$30,I45)/4/$AH$5,IF($AK$3="歴月",SUMIFS($AK$11:$AK$30,$B$11:$B$30,I45)/$AL$5,"記載する期間を選択してください"))</f>
        <v>記載する期間を選択してください</v>
      </c>
      <c r="J49" s="232"/>
      <c r="K49" s="232"/>
      <c r="L49" s="232"/>
      <c r="M49" s="232"/>
      <c r="N49" s="233"/>
      <c r="O49" s="231" t="str">
        <f>IF($AK$3="４週",SUMIFS($AK$11:$AK$30,$B$11:$B$30,O45)/4/$AH$5,IF($AK$3="歴月",SUMIFS($AK$11:$AK$30,$B$11:$B$30,O45)/$AL$5,"記載する期間を選択してください"))</f>
        <v>記載する期間を選択してください</v>
      </c>
      <c r="P49" s="232"/>
      <c r="Q49" s="232"/>
      <c r="R49" s="232"/>
      <c r="S49" s="232"/>
      <c r="T49" s="233"/>
      <c r="U49" s="231" t="str">
        <f>IF($AK$3="４週",SUMIFS($AK$11:$AK$30,$B$11:$B$30,U45)/4/$AH$5,IF($AK$3="歴月",SUMIFS($AK$11:$AK$30,$B$11:$B$30,U45)/$AL$5,"記載する期間を選択してください"))</f>
        <v>記載する期間を選択してください</v>
      </c>
      <c r="V49" s="232"/>
      <c r="W49" s="232"/>
      <c r="X49" s="232"/>
      <c r="Y49" s="232"/>
      <c r="Z49" s="233"/>
      <c r="AA49" s="231" t="str">
        <f>IF($AK$3="４週",SUMIFS($AK$11:$AK$30,$B$11:$B$30,AA45)/4/$AH$5,IF($AK$3="歴月",SUMIFS($AK$11:$AK$30,$B$11:$B$30,AA45)/$AL$5,"記載する期間を選択してください"))</f>
        <v>記載する期間を選択してください</v>
      </c>
      <c r="AB49" s="232"/>
      <c r="AC49" s="232"/>
      <c r="AD49" s="232"/>
      <c r="AE49" s="232"/>
      <c r="AF49" s="233"/>
      <c r="AG49" s="231" t="str">
        <f>IF($AK$3="４週",SUMIFS($AK$11:$AK$30,$B$11:$B$30,AG45)/4/$AH$5,IF($AK$3="歴月",SUMIFS($AK$11:$AK$30,$B$11:$B$30,AG45)/$AL$5,"記載する期間を選択してください"))</f>
        <v>記載する期間を選択してください</v>
      </c>
      <c r="AH49" s="232"/>
      <c r="AI49" s="232"/>
      <c r="AJ49" s="232"/>
      <c r="AK49" s="233"/>
      <c r="AL49" s="231" t="str">
        <f>IF($AK$3="４週",SUMIFS($AK$11:$AK$30,$B$11:$B$30,AL45)/4/$AH$5,IF($AK$3="歴月",SUMIFS($AK$11:$AK$30,$B$11:$B$30,AL45)/$AL$5,"記載する期間を選択してください"))</f>
        <v>記載する期間を選択してください</v>
      </c>
      <c r="AM49" s="233"/>
      <c r="AN49" s="62"/>
    </row>
    <row r="50" spans="1:40" ht="5.0999999999999996" customHeight="1">
      <c r="A50" s="62"/>
      <c r="B50" s="59"/>
      <c r="C50" s="76">
        <v>2</v>
      </c>
      <c r="D50" s="76"/>
      <c r="E50" s="76">
        <v>3</v>
      </c>
      <c r="F50" s="76"/>
      <c r="G50" s="76"/>
      <c r="H50" s="76"/>
      <c r="I50" s="76">
        <v>4</v>
      </c>
      <c r="J50" s="76"/>
      <c r="K50" s="76"/>
      <c r="L50" s="76"/>
      <c r="M50" s="76"/>
      <c r="N50" s="76"/>
      <c r="O50" s="76">
        <v>5</v>
      </c>
      <c r="P50" s="76"/>
      <c r="Q50" s="76"/>
      <c r="R50" s="76"/>
      <c r="S50" s="76"/>
      <c r="T50" s="76"/>
      <c r="U50" s="76">
        <v>6</v>
      </c>
      <c r="V50" s="76"/>
      <c r="W50" s="76"/>
      <c r="X50" s="76"/>
      <c r="Y50" s="76"/>
      <c r="Z50" s="76"/>
      <c r="AA50" s="76">
        <v>7</v>
      </c>
      <c r="AB50" s="76"/>
      <c r="AC50" s="76"/>
      <c r="AD50" s="76"/>
      <c r="AE50" s="76"/>
      <c r="AF50" s="76"/>
      <c r="AG50" s="76">
        <v>8</v>
      </c>
      <c r="AH50" s="76"/>
      <c r="AI50" s="76"/>
      <c r="AJ50" s="76"/>
      <c r="AK50" s="76"/>
      <c r="AL50" s="76">
        <v>9</v>
      </c>
      <c r="AM50" s="95"/>
      <c r="AN50" s="62"/>
    </row>
    <row r="51" spans="1:40" ht="15" customHeight="1">
      <c r="A51" s="60" t="s">
        <v>140</v>
      </c>
      <c r="B51" s="87"/>
      <c r="C51" s="88"/>
      <c r="D51" s="88"/>
      <c r="E51" s="88"/>
      <c r="F51" s="89"/>
      <c r="G51" s="88"/>
      <c r="H51" s="76"/>
      <c r="I51" s="76"/>
      <c r="J51" s="76"/>
      <c r="K51" s="76"/>
      <c r="L51" s="76"/>
      <c r="M51" s="76"/>
      <c r="N51" s="76"/>
      <c r="O51" s="76"/>
      <c r="P51" s="76"/>
      <c r="Q51" s="76"/>
      <c r="R51" s="76">
        <v>6</v>
      </c>
      <c r="S51" s="76"/>
      <c r="T51" s="76"/>
      <c r="U51" s="76"/>
      <c r="V51" s="76"/>
      <c r="W51" s="76"/>
      <c r="X51" s="76">
        <v>7</v>
      </c>
      <c r="Y51" s="76"/>
      <c r="Z51" s="76"/>
      <c r="AA51" s="76"/>
      <c r="AB51" s="76"/>
      <c r="AC51" s="76"/>
      <c r="AD51" s="76">
        <v>8</v>
      </c>
      <c r="AE51" s="76"/>
      <c r="AF51" s="76"/>
      <c r="AG51" s="77"/>
      <c r="AH51" s="77"/>
      <c r="AI51" s="77"/>
      <c r="AJ51" s="77">
        <v>9</v>
      </c>
      <c r="AK51" s="75"/>
      <c r="AL51" s="75"/>
      <c r="AM51" s="62"/>
    </row>
    <row r="52" spans="1:40" s="60" customFormat="1" ht="15" customHeight="1">
      <c r="A52" s="60" t="s">
        <v>141</v>
      </c>
      <c r="B52" s="83"/>
      <c r="C52" s="83"/>
      <c r="D52" s="83"/>
      <c r="E52" s="83"/>
      <c r="F52" s="83"/>
      <c r="G52" s="83"/>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row>
    <row r="53" spans="1:40" s="60" customFormat="1" ht="15" customHeight="1">
      <c r="A53" s="60" t="s">
        <v>181</v>
      </c>
      <c r="B53" s="83"/>
      <c r="C53" s="83"/>
      <c r="D53" s="83"/>
      <c r="E53" s="83"/>
      <c r="F53" s="83"/>
      <c r="G53" s="83"/>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row>
    <row r="54" spans="1:40" s="60" customFormat="1" ht="15" customHeight="1">
      <c r="A54" s="60" t="s">
        <v>142</v>
      </c>
      <c r="B54" s="83"/>
      <c r="C54" s="83"/>
      <c r="D54" s="83"/>
      <c r="E54" s="83"/>
      <c r="F54" s="83"/>
      <c r="G54" s="83"/>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row>
    <row r="55" spans="1:40" s="60" customFormat="1" ht="15" customHeight="1">
      <c r="A55" s="60" t="s">
        <v>143</v>
      </c>
      <c r="B55" s="83"/>
      <c r="C55" s="83"/>
      <c r="D55" s="83"/>
      <c r="E55" s="83"/>
      <c r="F55" s="83"/>
      <c r="G55" s="83"/>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row>
    <row r="56" spans="1:40" ht="15" customHeight="1">
      <c r="A56" s="60" t="s">
        <v>144</v>
      </c>
      <c r="B56" s="90"/>
      <c r="C56" s="60"/>
      <c r="D56" s="60"/>
      <c r="E56" s="60"/>
      <c r="F56" s="60"/>
      <c r="G56" s="60"/>
    </row>
    <row r="57" spans="1:40" ht="15" customHeight="1">
      <c r="A57" s="60" t="s">
        <v>145</v>
      </c>
      <c r="B57" s="90"/>
      <c r="C57" s="60"/>
      <c r="D57" s="60"/>
      <c r="E57" s="60"/>
      <c r="F57" s="60"/>
      <c r="G57" s="60"/>
    </row>
    <row r="58" spans="1:40" ht="15" customHeight="1">
      <c r="A58" s="60"/>
      <c r="B58" s="74" t="s">
        <v>146</v>
      </c>
      <c r="C58" s="234" t="s">
        <v>147</v>
      </c>
      <c r="D58" s="234"/>
      <c r="E58" s="234"/>
      <c r="F58" s="60"/>
      <c r="G58" s="60"/>
    </row>
    <row r="59" spans="1:40" ht="15" customHeight="1">
      <c r="A59" s="60"/>
      <c r="B59" s="93" t="s">
        <v>164</v>
      </c>
      <c r="C59" s="235" t="s">
        <v>148</v>
      </c>
      <c r="D59" s="235"/>
      <c r="E59" s="235"/>
      <c r="F59" s="60"/>
      <c r="G59" s="60"/>
    </row>
    <row r="60" spans="1:40" ht="15" customHeight="1">
      <c r="A60" s="60"/>
      <c r="B60" s="93" t="s">
        <v>165</v>
      </c>
      <c r="C60" s="235" t="s">
        <v>149</v>
      </c>
      <c r="D60" s="235"/>
      <c r="E60" s="235"/>
      <c r="F60" s="60"/>
      <c r="G60" s="60"/>
    </row>
    <row r="61" spans="1:40" ht="15" customHeight="1">
      <c r="A61" s="60"/>
      <c r="B61" s="93" t="s">
        <v>166</v>
      </c>
      <c r="C61" s="235" t="s">
        <v>150</v>
      </c>
      <c r="D61" s="235"/>
      <c r="E61" s="235"/>
      <c r="F61" s="60"/>
      <c r="G61" s="60"/>
    </row>
    <row r="62" spans="1:40" ht="15" customHeight="1">
      <c r="A62" s="60"/>
      <c r="B62" s="93" t="s">
        <v>167</v>
      </c>
      <c r="C62" s="235" t="s">
        <v>151</v>
      </c>
      <c r="D62" s="235"/>
      <c r="E62" s="235"/>
      <c r="F62" s="60"/>
      <c r="G62" s="60"/>
    </row>
    <row r="63" spans="1:40" ht="15" customHeight="1">
      <c r="A63" s="60"/>
      <c r="B63" s="60" t="s">
        <v>152</v>
      </c>
      <c r="C63" s="60"/>
      <c r="D63" s="60"/>
      <c r="E63" s="60"/>
      <c r="F63" s="60"/>
      <c r="G63" s="60"/>
    </row>
    <row r="64" spans="1:40" ht="15" customHeight="1">
      <c r="A64" s="60"/>
      <c r="B64" s="60" t="s">
        <v>169</v>
      </c>
      <c r="C64" s="60"/>
      <c r="D64" s="60"/>
      <c r="E64" s="60"/>
      <c r="F64" s="60"/>
      <c r="G64" s="60"/>
    </row>
    <row r="65" spans="1:7" ht="15" customHeight="1">
      <c r="A65" s="60"/>
      <c r="B65" s="60" t="s">
        <v>153</v>
      </c>
      <c r="C65" s="60"/>
      <c r="D65" s="60"/>
      <c r="E65" s="60"/>
      <c r="F65" s="60"/>
      <c r="G65" s="60"/>
    </row>
    <row r="66" spans="1:7" ht="15" customHeight="1">
      <c r="A66" s="60" t="s">
        <v>154</v>
      </c>
      <c r="B66" s="90"/>
      <c r="C66" s="60"/>
      <c r="D66" s="60"/>
      <c r="E66" s="60"/>
      <c r="F66" s="60"/>
      <c r="G66" s="60"/>
    </row>
    <row r="67" spans="1:7" ht="15" customHeight="1">
      <c r="A67" s="60" t="s">
        <v>203</v>
      </c>
      <c r="B67" s="90"/>
      <c r="C67" s="60"/>
      <c r="D67" s="60"/>
      <c r="E67" s="60"/>
      <c r="F67" s="60"/>
      <c r="G67" s="60"/>
    </row>
    <row r="68" spans="1:7" ht="15" customHeight="1">
      <c r="A68" s="60" t="s">
        <v>156</v>
      </c>
      <c r="B68" s="90"/>
      <c r="C68" s="60"/>
      <c r="D68" s="60"/>
      <c r="E68" s="60"/>
      <c r="F68" s="60"/>
      <c r="G68" s="60"/>
    </row>
    <row r="69" spans="1:7" ht="15" customHeight="1">
      <c r="A69" s="60" t="s">
        <v>199</v>
      </c>
      <c r="B69" s="90"/>
      <c r="C69" s="60"/>
      <c r="D69" s="60"/>
      <c r="E69" s="60"/>
      <c r="F69" s="60"/>
      <c r="G69" s="60"/>
    </row>
    <row r="70" spans="1:7" ht="15" customHeight="1">
      <c r="A70" s="60" t="s">
        <v>157</v>
      </c>
      <c r="B70" s="90"/>
      <c r="C70" s="60"/>
      <c r="D70" s="60"/>
      <c r="E70" s="60"/>
      <c r="F70" s="60"/>
      <c r="G70" s="60"/>
    </row>
    <row r="71" spans="1:7" ht="15" customHeight="1">
      <c r="A71" s="60" t="s">
        <v>158</v>
      </c>
      <c r="B71" s="90"/>
      <c r="C71" s="60"/>
      <c r="D71" s="60"/>
      <c r="E71" s="60"/>
      <c r="F71" s="60"/>
      <c r="G71" s="60"/>
    </row>
    <row r="72" spans="1:7" ht="15" customHeight="1">
      <c r="A72" s="60" t="s">
        <v>159</v>
      </c>
      <c r="B72" s="90"/>
      <c r="C72" s="60"/>
      <c r="D72" s="60"/>
      <c r="E72" s="60"/>
      <c r="F72" s="60"/>
      <c r="G72" s="60"/>
    </row>
    <row r="73" spans="1:7" ht="15" customHeight="1">
      <c r="A73" s="60" t="s">
        <v>160</v>
      </c>
      <c r="B73" s="90"/>
      <c r="C73" s="60"/>
      <c r="D73" s="60"/>
      <c r="E73" s="60"/>
      <c r="F73" s="60"/>
      <c r="G73" s="60"/>
    </row>
    <row r="74" spans="1:7" ht="15" customHeight="1">
      <c r="A74" s="60" t="s">
        <v>161</v>
      </c>
      <c r="B74" s="90"/>
      <c r="C74" s="60"/>
      <c r="D74" s="60"/>
      <c r="E74" s="60"/>
      <c r="F74" s="60"/>
      <c r="G74" s="60"/>
    </row>
    <row r="75" spans="1:7" ht="15" customHeight="1">
      <c r="A75" s="60" t="s">
        <v>162</v>
      </c>
      <c r="B75" s="90"/>
      <c r="C75" s="60"/>
      <c r="D75" s="60"/>
      <c r="E75" s="60"/>
      <c r="F75" s="60"/>
      <c r="G75" s="60"/>
    </row>
    <row r="76" spans="1:7" ht="15" customHeight="1">
      <c r="A76" s="60" t="s">
        <v>163</v>
      </c>
      <c r="B76" s="90"/>
      <c r="C76" s="60"/>
      <c r="D76" s="60"/>
      <c r="E76" s="60"/>
      <c r="F76" s="60"/>
      <c r="G76" s="60"/>
    </row>
    <row r="77" spans="1:7" ht="15" customHeight="1">
      <c r="A77" s="60" t="s">
        <v>168</v>
      </c>
      <c r="B77" s="90"/>
      <c r="C77" s="60"/>
      <c r="D77" s="60"/>
      <c r="E77" s="60"/>
      <c r="F77" s="60"/>
      <c r="G77" s="60"/>
    </row>
  </sheetData>
  <mergeCells count="110">
    <mergeCell ref="AK3:AN3"/>
    <mergeCell ref="AK4:AN4"/>
    <mergeCell ref="AH5:AJ5"/>
    <mergeCell ref="AK7:AK10"/>
    <mergeCell ref="AK1:AN1"/>
    <mergeCell ref="M2:P2"/>
    <mergeCell ref="Q2:R2"/>
    <mergeCell ref="S2:T2"/>
    <mergeCell ref="U2:V2"/>
    <mergeCell ref="AK2:AN2"/>
    <mergeCell ref="AL7:AL10"/>
    <mergeCell ref="AM7:AN10"/>
    <mergeCell ref="M8:S8"/>
    <mergeCell ref="A7:A10"/>
    <mergeCell ref="B7:B10"/>
    <mergeCell ref="C7:C10"/>
    <mergeCell ref="D7:D10"/>
    <mergeCell ref="E7:E10"/>
    <mergeCell ref="F7:AJ7"/>
    <mergeCell ref="F8:L8"/>
    <mergeCell ref="T8:Z8"/>
    <mergeCell ref="AA8:AG8"/>
    <mergeCell ref="AH8:AJ8"/>
    <mergeCell ref="AM11:AN11"/>
    <mergeCell ref="AM12:AN12"/>
    <mergeCell ref="AM13:AN13"/>
    <mergeCell ref="AM14:AN14"/>
    <mergeCell ref="AM15:AN15"/>
    <mergeCell ref="AM16:AN16"/>
    <mergeCell ref="AM28:AN28"/>
    <mergeCell ref="AM17:AN17"/>
    <mergeCell ref="AM18:AN18"/>
    <mergeCell ref="AM19:AN19"/>
    <mergeCell ref="AM20:AN20"/>
    <mergeCell ref="AM21:AN21"/>
    <mergeCell ref="AM22:AN22"/>
    <mergeCell ref="AM29:AN29"/>
    <mergeCell ref="AM30:AN30"/>
    <mergeCell ref="A31:E31"/>
    <mergeCell ref="AM31:AN32"/>
    <mergeCell ref="A32:E32"/>
    <mergeCell ref="AM23:AN23"/>
    <mergeCell ref="AM24:AN24"/>
    <mergeCell ref="AM25:AN25"/>
    <mergeCell ref="AM26:AN26"/>
    <mergeCell ref="AM27:AN27"/>
    <mergeCell ref="X47:Z47"/>
    <mergeCell ref="AA47:AC47"/>
    <mergeCell ref="AD47:AF47"/>
    <mergeCell ref="AL45:AM45"/>
    <mergeCell ref="F46:H46"/>
    <mergeCell ref="I46:K46"/>
    <mergeCell ref="L46:N46"/>
    <mergeCell ref="O46:Q46"/>
    <mergeCell ref="R46:T46"/>
    <mergeCell ref="U46:W46"/>
    <mergeCell ref="X46:Z46"/>
    <mergeCell ref="AA46:AC46"/>
    <mergeCell ref="AD46:AF46"/>
    <mergeCell ref="AG46:AI46"/>
    <mergeCell ref="AJ46:AK46"/>
    <mergeCell ref="U45:Z45"/>
    <mergeCell ref="AA45:AF45"/>
    <mergeCell ref="AG45:AK45"/>
    <mergeCell ref="U49:Z49"/>
    <mergeCell ref="AA49:AF49"/>
    <mergeCell ref="AG49:AK49"/>
    <mergeCell ref="AL49:AM49"/>
    <mergeCell ref="C58:E58"/>
    <mergeCell ref="AG47:AI47"/>
    <mergeCell ref="AJ47:AK47"/>
    <mergeCell ref="F48:H48"/>
    <mergeCell ref="I48:K48"/>
    <mergeCell ref="L48:N48"/>
    <mergeCell ref="O48:Q48"/>
    <mergeCell ref="R48:T48"/>
    <mergeCell ref="U48:W48"/>
    <mergeCell ref="X48:Z48"/>
    <mergeCell ref="AA48:AC48"/>
    <mergeCell ref="AD48:AF48"/>
    <mergeCell ref="AG48:AI48"/>
    <mergeCell ref="AJ48:AK48"/>
    <mergeCell ref="F47:H47"/>
    <mergeCell ref="I47:K47"/>
    <mergeCell ref="L47:N47"/>
    <mergeCell ref="O47:Q47"/>
    <mergeCell ref="R47:T47"/>
    <mergeCell ref="U47:W47"/>
    <mergeCell ref="C59:E59"/>
    <mergeCell ref="C60:E60"/>
    <mergeCell ref="C61:E61"/>
    <mergeCell ref="C62:E62"/>
    <mergeCell ref="B38:K38"/>
    <mergeCell ref="B37:K37"/>
    <mergeCell ref="L37:O37"/>
    <mergeCell ref="L38:O38"/>
    <mergeCell ref="C45:D45"/>
    <mergeCell ref="E45:H45"/>
    <mergeCell ref="I45:N45"/>
    <mergeCell ref="O45:T45"/>
    <mergeCell ref="C49:D49"/>
    <mergeCell ref="E49:H49"/>
    <mergeCell ref="I49:N49"/>
    <mergeCell ref="O49:T49"/>
    <mergeCell ref="A42:B42"/>
    <mergeCell ref="C42:D42"/>
    <mergeCell ref="E42:H42"/>
    <mergeCell ref="A41:B41"/>
    <mergeCell ref="C41:D41"/>
    <mergeCell ref="E41:H41"/>
  </mergeCells>
  <phoneticPr fontId="3"/>
  <dataValidations count="7">
    <dataValidation type="list" allowBlank="1" showInputMessage="1" showErrorMessage="1" sqref="B11:B30" xr:uid="{00000000-0002-0000-1C00-000000000000}">
      <formula1>INDIRECT($AK$1)</formula1>
    </dataValidation>
    <dataValidation type="list" allowBlank="1" showInputMessage="1" showErrorMessage="1" sqref="C11:C30" xr:uid="{00000000-0002-0000-1C00-000001000000}">
      <formula1>"A,B,C,D"</formula1>
    </dataValidation>
    <dataValidation operator="greaterThanOrEqual" allowBlank="1" showInputMessage="1" showErrorMessage="1" sqref="I39:I40 L39:L40 L43 I43" xr:uid="{00000000-0002-0000-1C00-000002000000}"/>
    <dataValidation type="whole" operator="greaterThanOrEqual" allowBlank="1" showInputMessage="1" showErrorMessage="1" sqref="L38:O38" xr:uid="{00000000-0002-0000-1C00-000003000000}">
      <formula1>0</formula1>
    </dataValidation>
    <dataValidation type="list" allowBlank="1" showInputMessage="1" showErrorMessage="1" sqref="AK4:AN4" xr:uid="{00000000-0002-0000-1C00-000004000000}">
      <formula1>"予定,実績"</formula1>
    </dataValidation>
    <dataValidation type="list" allowBlank="1" showInputMessage="1" showErrorMessage="1" sqref="AK3:AN3" xr:uid="{00000000-0002-0000-1C00-000005000000}">
      <formula1>"４週,歴月"</formula1>
    </dataValidation>
    <dataValidation type="list" allowBlank="1" showInputMessage="1" showErrorMessage="1" sqref="B38:K38" xr:uid="{00000000-0002-0000-1C00-000006000000}">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oddHeader>
  </headerFooter>
  <rowBreaks count="1" manualBreakCount="1">
    <brk id="35"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Q78"/>
  <sheetViews>
    <sheetView showGridLines="0" view="pageBreakPreview" topLeftCell="A58" zoomScaleNormal="100" zoomScaleSheetLayoutView="100" workbookViewId="0">
      <selection activeCell="E13" sqref="E13"/>
    </sheetView>
  </sheetViews>
  <sheetFormatPr defaultColWidth="8.19921875" defaultRowHeight="21" customHeight="1"/>
  <cols>
    <col min="1" max="1" width="2.59765625" style="59" customWidth="1"/>
    <col min="2" max="2" width="18.898437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c r="A1" s="91" t="s">
        <v>96</v>
      </c>
      <c r="C1" s="78"/>
      <c r="D1" s="78"/>
      <c r="E1" s="78"/>
      <c r="F1" s="78"/>
      <c r="G1" s="78"/>
      <c r="H1" s="78"/>
      <c r="I1" s="78"/>
      <c r="J1" s="78"/>
      <c r="K1" s="78"/>
      <c r="L1" s="78"/>
      <c r="M1" s="78"/>
      <c r="N1" s="78"/>
      <c r="O1" s="78"/>
      <c r="P1" s="78"/>
      <c r="Q1" s="78"/>
      <c r="R1" s="78"/>
      <c r="S1" s="78"/>
      <c r="T1" s="78"/>
      <c r="U1" s="78"/>
      <c r="V1" s="78"/>
      <c r="W1" s="78"/>
      <c r="X1" s="67"/>
      <c r="Y1" s="67"/>
      <c r="Z1" s="62"/>
      <c r="AA1" s="62"/>
      <c r="AB1" s="62"/>
      <c r="AC1" s="62"/>
      <c r="AD1" s="84"/>
      <c r="AE1" s="84"/>
      <c r="AF1" s="84"/>
      <c r="AG1" s="84"/>
      <c r="AH1" s="84"/>
      <c r="AI1" s="79" t="s">
        <v>129</v>
      </c>
      <c r="AJ1" s="79"/>
      <c r="AK1" s="255" t="s">
        <v>110</v>
      </c>
      <c r="AL1" s="255"/>
      <c r="AM1" s="255"/>
      <c r="AN1" s="255"/>
    </row>
    <row r="2" spans="1:40" ht="18" customHeight="1">
      <c r="A2" s="62"/>
      <c r="B2" s="63"/>
      <c r="C2" s="63"/>
      <c r="D2" s="63"/>
      <c r="E2" s="63"/>
      <c r="F2" s="63"/>
      <c r="G2" s="63"/>
      <c r="H2" s="63"/>
      <c r="I2" s="63"/>
      <c r="J2" s="63"/>
      <c r="K2" s="63"/>
      <c r="L2" s="63"/>
      <c r="M2" s="256">
        <v>2025</v>
      </c>
      <c r="N2" s="256"/>
      <c r="O2" s="256"/>
      <c r="P2" s="256"/>
      <c r="Q2" s="257" t="s">
        <v>125</v>
      </c>
      <c r="R2" s="257"/>
      <c r="S2" s="256"/>
      <c r="T2" s="256"/>
      <c r="U2" s="257" t="s">
        <v>126</v>
      </c>
      <c r="V2" s="257"/>
      <c r="W2" s="63"/>
      <c r="X2" s="63"/>
      <c r="Y2" s="63"/>
      <c r="Z2" s="62"/>
      <c r="AA2" s="62"/>
      <c r="AC2" s="79"/>
      <c r="AD2" s="63"/>
      <c r="AE2" s="63"/>
      <c r="AF2" s="63"/>
      <c r="AG2" s="63"/>
      <c r="AH2" s="63"/>
      <c r="AI2" s="79" t="s">
        <v>130</v>
      </c>
      <c r="AJ2" s="79"/>
      <c r="AK2" s="258"/>
      <c r="AL2" s="258"/>
      <c r="AM2" s="258"/>
      <c r="AN2" s="258"/>
    </row>
    <row r="3" spans="1:40" ht="18" customHeight="1">
      <c r="A3" s="82"/>
      <c r="B3" s="82"/>
      <c r="C3" s="82"/>
      <c r="D3" s="82"/>
      <c r="E3" s="82"/>
      <c r="F3" s="82"/>
      <c r="G3" s="82"/>
      <c r="H3" s="82"/>
      <c r="I3" s="82"/>
      <c r="J3" s="82"/>
      <c r="K3" s="82"/>
      <c r="L3" s="82"/>
      <c r="M3" s="82"/>
      <c r="N3" s="82"/>
      <c r="O3" s="82"/>
      <c r="P3" s="82"/>
      <c r="Q3" s="82"/>
      <c r="R3" s="82"/>
      <c r="S3" s="82"/>
      <c r="T3" s="82"/>
      <c r="U3" s="82"/>
      <c r="V3" s="82"/>
      <c r="W3" s="82"/>
      <c r="Y3" s="85"/>
      <c r="Z3" s="85"/>
      <c r="AA3" s="85"/>
      <c r="AB3" s="62"/>
      <c r="AC3" s="85"/>
      <c r="AD3" s="85"/>
      <c r="AE3" s="85"/>
      <c r="AF3" s="85"/>
      <c r="AG3" s="85"/>
      <c r="AH3" s="85"/>
      <c r="AI3" s="86" t="s">
        <v>133</v>
      </c>
      <c r="AJ3" s="79"/>
      <c r="AK3" s="251"/>
      <c r="AL3" s="251"/>
      <c r="AM3" s="251"/>
      <c r="AN3" s="251"/>
    </row>
    <row r="4" spans="1:40" ht="18" customHeight="1">
      <c r="A4" s="82"/>
      <c r="B4" s="82"/>
      <c r="C4" s="82"/>
      <c r="D4" s="82"/>
      <c r="E4" s="82"/>
      <c r="F4" s="82"/>
      <c r="G4" s="82"/>
      <c r="H4" s="82"/>
      <c r="I4" s="82"/>
      <c r="J4" s="82"/>
      <c r="K4" s="82"/>
      <c r="L4" s="82"/>
      <c r="M4" s="82"/>
      <c r="N4" s="82"/>
      <c r="O4" s="82"/>
      <c r="P4" s="82"/>
      <c r="Q4" s="82"/>
      <c r="R4" s="82"/>
      <c r="S4" s="82"/>
      <c r="T4" s="82"/>
      <c r="U4" s="82"/>
      <c r="V4" s="82"/>
      <c r="W4" s="82"/>
      <c r="Y4" s="85"/>
      <c r="Z4" s="85"/>
      <c r="AA4" s="85"/>
      <c r="AB4" s="62"/>
      <c r="AC4" s="85"/>
      <c r="AD4" s="85"/>
      <c r="AE4" s="85"/>
      <c r="AF4" s="85"/>
      <c r="AG4" s="85"/>
      <c r="AH4" s="85"/>
      <c r="AI4" s="86" t="s">
        <v>134</v>
      </c>
      <c r="AJ4" s="79"/>
      <c r="AK4" s="251"/>
      <c r="AL4" s="251"/>
      <c r="AM4" s="251"/>
      <c r="AN4" s="251"/>
    </row>
    <row r="5" spans="1:40" ht="18" customHeight="1">
      <c r="A5" s="82"/>
      <c r="B5" s="82"/>
      <c r="C5" s="82"/>
      <c r="D5" s="82"/>
      <c r="E5" s="82"/>
      <c r="F5" s="82"/>
      <c r="G5" s="82"/>
      <c r="H5" s="82"/>
      <c r="I5" s="82"/>
      <c r="J5" s="82"/>
      <c r="K5" s="82"/>
      <c r="L5" s="82"/>
      <c r="M5" s="82"/>
      <c r="N5" s="82"/>
      <c r="O5" s="82"/>
      <c r="P5" s="82"/>
      <c r="Q5" s="82"/>
      <c r="R5" s="82"/>
      <c r="S5" s="82"/>
      <c r="U5" s="82"/>
      <c r="V5" s="82"/>
      <c r="W5" s="82"/>
      <c r="Y5" s="85"/>
      <c r="Z5" s="85"/>
      <c r="AA5" s="85"/>
      <c r="AB5" s="62"/>
      <c r="AC5" s="85"/>
      <c r="AD5" s="85"/>
      <c r="AE5" s="85"/>
      <c r="AF5" s="85"/>
      <c r="AG5" s="86" t="s">
        <v>135</v>
      </c>
      <c r="AH5" s="252"/>
      <c r="AI5" s="252"/>
      <c r="AJ5" s="252"/>
      <c r="AK5" s="85" t="s">
        <v>131</v>
      </c>
      <c r="AL5" s="94"/>
      <c r="AM5" s="85" t="s">
        <v>132</v>
      </c>
      <c r="AN5" s="62"/>
    </row>
    <row r="6" spans="1:40" ht="9.9" customHeight="1">
      <c r="A6" s="62"/>
      <c r="B6" s="66"/>
      <c r="C6" s="66"/>
      <c r="D6" s="66"/>
      <c r="E6" s="66"/>
      <c r="F6" s="66"/>
      <c r="G6" s="66"/>
      <c r="H6" s="66"/>
      <c r="I6" s="66"/>
      <c r="J6" s="66"/>
      <c r="K6" s="66"/>
      <c r="L6" s="66"/>
      <c r="M6" s="66"/>
      <c r="N6" s="66"/>
      <c r="O6" s="66"/>
      <c r="P6" s="66"/>
      <c r="Q6" s="66"/>
      <c r="R6" s="66"/>
      <c r="S6" s="66"/>
      <c r="T6" s="66"/>
      <c r="U6" s="66"/>
      <c r="V6" s="66"/>
      <c r="W6" s="66"/>
      <c r="X6" s="63"/>
      <c r="Y6" s="63"/>
      <c r="Z6" s="63"/>
      <c r="AA6" s="63"/>
      <c r="AB6" s="63"/>
      <c r="AC6" s="63"/>
      <c r="AD6" s="63"/>
      <c r="AE6" s="63"/>
      <c r="AF6" s="63"/>
      <c r="AG6" s="63"/>
      <c r="AH6" s="63"/>
      <c r="AI6" s="63"/>
      <c r="AJ6" s="63"/>
      <c r="AK6" s="63"/>
      <c r="AL6" s="63"/>
      <c r="AM6" s="62"/>
      <c r="AN6" s="62"/>
    </row>
    <row r="7" spans="1:40" ht="15" customHeight="1">
      <c r="A7" s="244" t="s">
        <v>128</v>
      </c>
      <c r="B7" s="234" t="s">
        <v>136</v>
      </c>
      <c r="C7" s="246" t="s">
        <v>137</v>
      </c>
      <c r="D7" s="234" t="s">
        <v>138</v>
      </c>
      <c r="E7" s="242" t="s">
        <v>139</v>
      </c>
      <c r="F7" s="253" t="s">
        <v>171</v>
      </c>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4" t="s">
        <v>172</v>
      </c>
      <c r="AL7" s="249" t="s">
        <v>173</v>
      </c>
      <c r="AM7" s="250" t="s">
        <v>174</v>
      </c>
      <c r="AN7" s="250"/>
    </row>
    <row r="8" spans="1:40" ht="15" customHeight="1">
      <c r="A8" s="244"/>
      <c r="B8" s="234"/>
      <c r="C8" s="247"/>
      <c r="D8" s="234"/>
      <c r="E8" s="242"/>
      <c r="F8" s="234" t="s">
        <v>97</v>
      </c>
      <c r="G8" s="234"/>
      <c r="H8" s="234"/>
      <c r="I8" s="234"/>
      <c r="J8" s="234"/>
      <c r="K8" s="234"/>
      <c r="L8" s="234"/>
      <c r="M8" s="234" t="s">
        <v>98</v>
      </c>
      <c r="N8" s="234"/>
      <c r="O8" s="234"/>
      <c r="P8" s="234"/>
      <c r="Q8" s="234"/>
      <c r="R8" s="234"/>
      <c r="S8" s="234"/>
      <c r="T8" s="234" t="s">
        <v>99</v>
      </c>
      <c r="U8" s="234"/>
      <c r="V8" s="234"/>
      <c r="W8" s="234"/>
      <c r="X8" s="234"/>
      <c r="Y8" s="234"/>
      <c r="Z8" s="234"/>
      <c r="AA8" s="234" t="s">
        <v>100</v>
      </c>
      <c r="AB8" s="234"/>
      <c r="AC8" s="234"/>
      <c r="AD8" s="234"/>
      <c r="AE8" s="234"/>
      <c r="AF8" s="234"/>
      <c r="AG8" s="234"/>
      <c r="AH8" s="234" t="s">
        <v>103</v>
      </c>
      <c r="AI8" s="234"/>
      <c r="AJ8" s="234"/>
      <c r="AK8" s="254"/>
      <c r="AL8" s="249"/>
      <c r="AM8" s="250"/>
      <c r="AN8" s="250"/>
    </row>
    <row r="9" spans="1:40" ht="15" customHeight="1">
      <c r="A9" s="244"/>
      <c r="B9" s="234"/>
      <c r="C9" s="247"/>
      <c r="D9" s="234"/>
      <c r="E9" s="242"/>
      <c r="F9" s="64">
        <f>DATE($M$2,$S$2,1)</f>
        <v>45627</v>
      </c>
      <c r="G9" s="64">
        <f>DATE($M$2,$S$2,2)</f>
        <v>45628</v>
      </c>
      <c r="H9" s="64">
        <f>DATE($M$2,$S$2,3)</f>
        <v>45629</v>
      </c>
      <c r="I9" s="64">
        <f>DATE($M$2,$S$2,4)</f>
        <v>45630</v>
      </c>
      <c r="J9" s="64">
        <f>DATE($M$2,$S$2,5)</f>
        <v>45631</v>
      </c>
      <c r="K9" s="64">
        <f>DATE($M$2,$S$2,6)</f>
        <v>45632</v>
      </c>
      <c r="L9" s="64">
        <f>DATE($M$2,$S$2,7)</f>
        <v>45633</v>
      </c>
      <c r="M9" s="64">
        <f>DATE($M$2,$S$2,8)</f>
        <v>45634</v>
      </c>
      <c r="N9" s="64">
        <f>DATE($M$2,$S$2,9)</f>
        <v>45635</v>
      </c>
      <c r="O9" s="64">
        <f>DATE($M$2,$S$2,10)</f>
        <v>45636</v>
      </c>
      <c r="P9" s="64">
        <f>DATE($M$2,$S$2,11)</f>
        <v>45637</v>
      </c>
      <c r="Q9" s="64">
        <f>DATE($M$2,$S$2,12)</f>
        <v>45638</v>
      </c>
      <c r="R9" s="64">
        <f>DATE($M$2,$S$2,13)</f>
        <v>45639</v>
      </c>
      <c r="S9" s="64">
        <f>DATE($M$2,$S$2,14)</f>
        <v>45640</v>
      </c>
      <c r="T9" s="64">
        <f>DATE($M$2,$S$2,15)</f>
        <v>45641</v>
      </c>
      <c r="U9" s="64">
        <f>DATE($M$2,$S$2,16)</f>
        <v>45642</v>
      </c>
      <c r="V9" s="64">
        <f>DATE($M$2,$S$2,17)</f>
        <v>45643</v>
      </c>
      <c r="W9" s="64">
        <f>DATE($M$2,$S$2,18)</f>
        <v>45644</v>
      </c>
      <c r="X9" s="64">
        <f>DATE($M$2,$S$2,19)</f>
        <v>45645</v>
      </c>
      <c r="Y9" s="64">
        <f>DATE($M$2,$S$2,20)</f>
        <v>45646</v>
      </c>
      <c r="Z9" s="64">
        <f>DATE($M$2,$S$2,21)</f>
        <v>45647</v>
      </c>
      <c r="AA9" s="64">
        <f>DATE($M$2,$S$2,22)</f>
        <v>45648</v>
      </c>
      <c r="AB9" s="64">
        <f>DATE($M$2,$S$2,23)</f>
        <v>45649</v>
      </c>
      <c r="AC9" s="64">
        <f>DATE($M$2,$S$2,24)</f>
        <v>45650</v>
      </c>
      <c r="AD9" s="64">
        <f>DATE($M$2,$S$2,25)</f>
        <v>45651</v>
      </c>
      <c r="AE9" s="64">
        <f>DATE($M$2,$S$2,26)</f>
        <v>45652</v>
      </c>
      <c r="AF9" s="64">
        <f>DATE($M$2,$S$2,27)</f>
        <v>45653</v>
      </c>
      <c r="AG9" s="64">
        <f>DATE($M$2,$S$2,28)</f>
        <v>45654</v>
      </c>
      <c r="AH9" s="64">
        <f>IF(DAY(EOMONTH(F9,0))&lt;29,"",DATE($M$2,$S$2,29))</f>
        <v>45655</v>
      </c>
      <c r="AI9" s="64">
        <f>IF(DAY(EOMONTH(F9,0))&lt;30,"",DATE($M$2,$S$2,30))</f>
        <v>45656</v>
      </c>
      <c r="AJ9" s="64">
        <f>IF(DAY(EOMONTH(F9,0))&lt;31,"",DATE($M$2,$S$2,31))</f>
        <v>45657</v>
      </c>
      <c r="AK9" s="254"/>
      <c r="AL9" s="249"/>
      <c r="AM9" s="250"/>
      <c r="AN9" s="250"/>
    </row>
    <row r="10" spans="1:40" ht="15" customHeight="1">
      <c r="A10" s="244"/>
      <c r="B10" s="234"/>
      <c r="C10" s="248"/>
      <c r="D10" s="234"/>
      <c r="E10" s="242"/>
      <c r="F10" s="65">
        <f>DATE($M$2,$S$2,1)</f>
        <v>45627</v>
      </c>
      <c r="G10" s="65">
        <f>DATE($M$2,$S$2,2)</f>
        <v>45628</v>
      </c>
      <c r="H10" s="65">
        <f>DATE($M$2,$S$2,3)</f>
        <v>45629</v>
      </c>
      <c r="I10" s="65">
        <f>DATE($M$2,$S$2,4)</f>
        <v>45630</v>
      </c>
      <c r="J10" s="65">
        <f>DATE($M$2,$S$2,5)</f>
        <v>45631</v>
      </c>
      <c r="K10" s="65">
        <f>DATE($M$2,$S$2,6)</f>
        <v>45632</v>
      </c>
      <c r="L10" s="65">
        <f>DATE($M$2,$S$2,7)</f>
        <v>45633</v>
      </c>
      <c r="M10" s="65">
        <f>DATE($M$2,$S$2,8)</f>
        <v>45634</v>
      </c>
      <c r="N10" s="65">
        <f>DATE($M$2,$S$2,9)</f>
        <v>45635</v>
      </c>
      <c r="O10" s="65">
        <f>DATE($M$2,$S$2,10)</f>
        <v>45636</v>
      </c>
      <c r="P10" s="65">
        <f>DATE($M$2,$S$2,11)</f>
        <v>45637</v>
      </c>
      <c r="Q10" s="65">
        <f>DATE($M$2,$S$2,12)</f>
        <v>45638</v>
      </c>
      <c r="R10" s="65">
        <f>DATE($M$2,$S$2,13)</f>
        <v>45639</v>
      </c>
      <c r="S10" s="65">
        <f>DATE($M$2,$S$2,14)</f>
        <v>45640</v>
      </c>
      <c r="T10" s="65">
        <f>DATE($M$2,$S$2,15)</f>
        <v>45641</v>
      </c>
      <c r="U10" s="65">
        <f>DATE($M$2,$S$2,16)</f>
        <v>45642</v>
      </c>
      <c r="V10" s="65">
        <f>DATE($M$2,$S$2,17)</f>
        <v>45643</v>
      </c>
      <c r="W10" s="65">
        <f>DATE($M$2,$S$2,18)</f>
        <v>45644</v>
      </c>
      <c r="X10" s="65">
        <f>DATE($M$2,$S$2,19)</f>
        <v>45645</v>
      </c>
      <c r="Y10" s="65">
        <f>DATE($M$2,$S$2,20)</f>
        <v>45646</v>
      </c>
      <c r="Z10" s="65">
        <f>DATE($M$2,$S$2,21)</f>
        <v>45647</v>
      </c>
      <c r="AA10" s="65">
        <f>DATE($M$2,$S$2,22)</f>
        <v>45648</v>
      </c>
      <c r="AB10" s="65">
        <f>DATE($M$2,$S$2,23)</f>
        <v>45649</v>
      </c>
      <c r="AC10" s="65">
        <f>DATE($M$2,$S$2,24)</f>
        <v>45650</v>
      </c>
      <c r="AD10" s="65">
        <f>DATE($M$2,$S$2,25)</f>
        <v>45651</v>
      </c>
      <c r="AE10" s="65">
        <f>DATE($M$2,$S$2,26)</f>
        <v>45652</v>
      </c>
      <c r="AF10" s="65">
        <f>DATE($M$2,$S$2,27)</f>
        <v>45653</v>
      </c>
      <c r="AG10" s="65">
        <f>DATE($M$2,$S$2,28)</f>
        <v>45654</v>
      </c>
      <c r="AH10" s="65">
        <f>IF(DAY(EOMONTH(F10,0))&lt;29,"",DATE($M$2,$S$2,29))</f>
        <v>45655</v>
      </c>
      <c r="AI10" s="65">
        <f>IF(DAY(EOMONTH(F10,0))&lt;30,"",DATE($M$2,$S$2,30))</f>
        <v>45656</v>
      </c>
      <c r="AJ10" s="65">
        <f>IF(DAY(EOMONTH(F10,0))&lt;31,"",DATE($M$2,$S$2,31))</f>
        <v>45657</v>
      </c>
      <c r="AK10" s="254"/>
      <c r="AL10" s="249"/>
      <c r="AM10" s="250"/>
      <c r="AN10" s="250"/>
    </row>
    <row r="11" spans="1:40" ht="18" customHeight="1">
      <c r="A11" s="73">
        <v>1</v>
      </c>
      <c r="B11" s="98" t="s">
        <v>111</v>
      </c>
      <c r="C11" s="81"/>
      <c r="D11" s="99"/>
      <c r="E11" s="100"/>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f>+SUM(F11:AJ11)</f>
        <v>0</v>
      </c>
      <c r="AL11" s="70">
        <f>IF($AK$3="４週",AK11/4,AK11/(DAY(EOMONTH($F$9,0))/7))</f>
        <v>0</v>
      </c>
      <c r="AM11" s="239"/>
      <c r="AN11" s="239"/>
    </row>
    <row r="12" spans="1:40" ht="18" customHeight="1">
      <c r="A12" s="73">
        <v>2</v>
      </c>
      <c r="B12" s="98" t="s">
        <v>113</v>
      </c>
      <c r="C12" s="81"/>
      <c r="D12" s="99"/>
      <c r="E12" s="100"/>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9">
        <f t="shared" ref="AK12:AK31" si="0">+SUM(F12:AJ12)</f>
        <v>0</v>
      </c>
      <c r="AL12" s="70">
        <f t="shared" ref="AL12:AL30" si="1">IF($AK$3="４週",AK12/4,AK12/(DAY(EOMONTH($F$9,0))/7))</f>
        <v>0</v>
      </c>
      <c r="AM12" s="239"/>
      <c r="AN12" s="239"/>
    </row>
    <row r="13" spans="1:40" ht="18" customHeight="1">
      <c r="A13" s="73">
        <v>3</v>
      </c>
      <c r="B13" s="98" t="s">
        <v>107</v>
      </c>
      <c r="C13" s="81"/>
      <c r="D13" s="99"/>
      <c r="E13" s="100"/>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9">
        <f t="shared" si="0"/>
        <v>0</v>
      </c>
      <c r="AL13" s="70">
        <f t="shared" si="1"/>
        <v>0</v>
      </c>
      <c r="AM13" s="239"/>
      <c r="AN13" s="239"/>
    </row>
    <row r="14" spans="1:40" ht="18" customHeight="1">
      <c r="A14" s="73">
        <v>4</v>
      </c>
      <c r="B14" s="98"/>
      <c r="C14" s="81"/>
      <c r="D14" s="99"/>
      <c r="E14" s="100"/>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9">
        <f t="shared" si="0"/>
        <v>0</v>
      </c>
      <c r="AL14" s="70">
        <f t="shared" si="1"/>
        <v>0</v>
      </c>
      <c r="AM14" s="239"/>
      <c r="AN14" s="239"/>
    </row>
    <row r="15" spans="1:40" ht="18" customHeight="1">
      <c r="A15" s="73">
        <v>5</v>
      </c>
      <c r="B15" s="98"/>
      <c r="C15" s="81"/>
      <c r="D15" s="99"/>
      <c r="E15" s="100"/>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9">
        <f t="shared" si="0"/>
        <v>0</v>
      </c>
      <c r="AL15" s="70">
        <f t="shared" si="1"/>
        <v>0</v>
      </c>
      <c r="AM15" s="239"/>
      <c r="AN15" s="239"/>
    </row>
    <row r="16" spans="1:40" ht="18" customHeight="1">
      <c r="A16" s="73">
        <v>6</v>
      </c>
      <c r="B16" s="98"/>
      <c r="C16" s="81"/>
      <c r="D16" s="99"/>
      <c r="E16" s="100"/>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9">
        <f t="shared" si="0"/>
        <v>0</v>
      </c>
      <c r="AL16" s="70">
        <f t="shared" si="1"/>
        <v>0</v>
      </c>
      <c r="AM16" s="239"/>
      <c r="AN16" s="239"/>
    </row>
    <row r="17" spans="1:40" ht="18" customHeight="1">
      <c r="A17" s="73">
        <v>7</v>
      </c>
      <c r="B17" s="98"/>
      <c r="C17" s="81"/>
      <c r="D17" s="99"/>
      <c r="E17" s="100"/>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9">
        <f t="shared" si="0"/>
        <v>0</v>
      </c>
      <c r="AL17" s="70">
        <f t="shared" si="1"/>
        <v>0</v>
      </c>
      <c r="AM17" s="239"/>
      <c r="AN17" s="239"/>
    </row>
    <row r="18" spans="1:40" ht="18" customHeight="1">
      <c r="A18" s="73">
        <v>8</v>
      </c>
      <c r="B18" s="98"/>
      <c r="C18" s="81"/>
      <c r="D18" s="99"/>
      <c r="E18" s="100"/>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9">
        <f t="shared" si="0"/>
        <v>0</v>
      </c>
      <c r="AL18" s="70">
        <f t="shared" si="1"/>
        <v>0</v>
      </c>
      <c r="AM18" s="239"/>
      <c r="AN18" s="239"/>
    </row>
    <row r="19" spans="1:40" ht="18" customHeight="1">
      <c r="A19" s="73">
        <v>9</v>
      </c>
      <c r="B19" s="98"/>
      <c r="C19" s="81"/>
      <c r="D19" s="99"/>
      <c r="E19" s="100"/>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9">
        <f t="shared" si="0"/>
        <v>0</v>
      </c>
      <c r="AL19" s="70">
        <f t="shared" si="1"/>
        <v>0</v>
      </c>
      <c r="AM19" s="239"/>
      <c r="AN19" s="239"/>
    </row>
    <row r="20" spans="1:40" ht="18" customHeight="1">
      <c r="A20" s="73">
        <v>10</v>
      </c>
      <c r="B20" s="98"/>
      <c r="C20" s="81"/>
      <c r="D20" s="99"/>
      <c r="E20" s="100"/>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9">
        <f t="shared" si="0"/>
        <v>0</v>
      </c>
      <c r="AL20" s="70">
        <f t="shared" si="1"/>
        <v>0</v>
      </c>
      <c r="AM20" s="239"/>
      <c r="AN20" s="239"/>
    </row>
    <row r="21" spans="1:40" ht="18" customHeight="1">
      <c r="A21" s="73">
        <v>11</v>
      </c>
      <c r="B21" s="98"/>
      <c r="C21" s="81"/>
      <c r="D21" s="99"/>
      <c r="E21" s="100"/>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9">
        <f t="shared" si="0"/>
        <v>0</v>
      </c>
      <c r="AL21" s="70">
        <f t="shared" si="1"/>
        <v>0</v>
      </c>
      <c r="AM21" s="239"/>
      <c r="AN21" s="239"/>
    </row>
    <row r="22" spans="1:40" ht="18" customHeight="1">
      <c r="A22" s="73">
        <v>12</v>
      </c>
      <c r="B22" s="98"/>
      <c r="C22" s="81"/>
      <c r="D22" s="99"/>
      <c r="E22" s="100"/>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9">
        <f t="shared" si="0"/>
        <v>0</v>
      </c>
      <c r="AL22" s="70">
        <f t="shared" si="1"/>
        <v>0</v>
      </c>
      <c r="AM22" s="239"/>
      <c r="AN22" s="239"/>
    </row>
    <row r="23" spans="1:40" ht="18" customHeight="1">
      <c r="A23" s="73">
        <v>13</v>
      </c>
      <c r="B23" s="98"/>
      <c r="C23" s="81"/>
      <c r="D23" s="99"/>
      <c r="E23" s="100"/>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9">
        <f t="shared" si="0"/>
        <v>0</v>
      </c>
      <c r="AL23" s="70">
        <f t="shared" si="1"/>
        <v>0</v>
      </c>
      <c r="AM23" s="239"/>
      <c r="AN23" s="239"/>
    </row>
    <row r="24" spans="1:40" ht="18" customHeight="1">
      <c r="A24" s="73">
        <v>14</v>
      </c>
      <c r="B24" s="98"/>
      <c r="C24" s="81"/>
      <c r="D24" s="99"/>
      <c r="E24" s="100"/>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9">
        <f t="shared" si="0"/>
        <v>0</v>
      </c>
      <c r="AL24" s="70">
        <f t="shared" si="1"/>
        <v>0</v>
      </c>
      <c r="AM24" s="239"/>
      <c r="AN24" s="239"/>
    </row>
    <row r="25" spans="1:40" ht="18" customHeight="1">
      <c r="A25" s="73">
        <v>15</v>
      </c>
      <c r="B25" s="98"/>
      <c r="C25" s="81"/>
      <c r="D25" s="99"/>
      <c r="E25" s="100"/>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9">
        <f t="shared" si="0"/>
        <v>0</v>
      </c>
      <c r="AL25" s="70">
        <f t="shared" si="1"/>
        <v>0</v>
      </c>
      <c r="AM25" s="239"/>
      <c r="AN25" s="239"/>
    </row>
    <row r="26" spans="1:40" ht="18" customHeight="1">
      <c r="A26" s="73">
        <v>16</v>
      </c>
      <c r="B26" s="98"/>
      <c r="C26" s="81"/>
      <c r="D26" s="99"/>
      <c r="E26" s="100"/>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9">
        <f t="shared" si="0"/>
        <v>0</v>
      </c>
      <c r="AL26" s="70">
        <f t="shared" si="1"/>
        <v>0</v>
      </c>
      <c r="AM26" s="239"/>
      <c r="AN26" s="239"/>
    </row>
    <row r="27" spans="1:40" ht="18" customHeight="1">
      <c r="A27" s="73">
        <v>17</v>
      </c>
      <c r="B27" s="98"/>
      <c r="C27" s="81"/>
      <c r="D27" s="99"/>
      <c r="E27" s="100"/>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9">
        <f t="shared" si="0"/>
        <v>0</v>
      </c>
      <c r="AL27" s="70">
        <f t="shared" si="1"/>
        <v>0</v>
      </c>
      <c r="AM27" s="239"/>
      <c r="AN27" s="239"/>
    </row>
    <row r="28" spans="1:40" ht="18" customHeight="1">
      <c r="A28" s="73">
        <v>18</v>
      </c>
      <c r="B28" s="98"/>
      <c r="C28" s="81"/>
      <c r="D28" s="99"/>
      <c r="E28" s="100"/>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9">
        <f t="shared" si="0"/>
        <v>0</v>
      </c>
      <c r="AL28" s="70">
        <f t="shared" si="1"/>
        <v>0</v>
      </c>
      <c r="AM28" s="239"/>
      <c r="AN28" s="239"/>
    </row>
    <row r="29" spans="1:40" ht="18" customHeight="1">
      <c r="A29" s="73">
        <v>19</v>
      </c>
      <c r="B29" s="98"/>
      <c r="C29" s="81"/>
      <c r="D29" s="99"/>
      <c r="E29" s="100"/>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9">
        <f t="shared" si="0"/>
        <v>0</v>
      </c>
      <c r="AL29" s="70">
        <f t="shared" si="1"/>
        <v>0</v>
      </c>
      <c r="AM29" s="239"/>
      <c r="AN29" s="239"/>
    </row>
    <row r="30" spans="1:40" ht="18" customHeight="1">
      <c r="A30" s="73">
        <v>20</v>
      </c>
      <c r="B30" s="98"/>
      <c r="C30" s="81"/>
      <c r="D30" s="99"/>
      <c r="E30" s="100"/>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9">
        <f t="shared" si="0"/>
        <v>0</v>
      </c>
      <c r="AL30" s="70">
        <f t="shared" si="1"/>
        <v>0</v>
      </c>
      <c r="AM30" s="239"/>
      <c r="AN30" s="239"/>
    </row>
    <row r="31" spans="1:40" ht="18" customHeight="1">
      <c r="A31" s="242" t="s">
        <v>94</v>
      </c>
      <c r="B31" s="243"/>
      <c r="C31" s="243"/>
      <c r="D31" s="243"/>
      <c r="E31" s="243"/>
      <c r="F31" s="71">
        <f>+SUM(F11:F30)</f>
        <v>0</v>
      </c>
      <c r="G31" s="71">
        <f t="shared" ref="G31:AJ31" si="2">+SUM(G11:G30)</f>
        <v>0</v>
      </c>
      <c r="H31" s="71">
        <f t="shared" si="2"/>
        <v>0</v>
      </c>
      <c r="I31" s="71">
        <f t="shared" si="2"/>
        <v>0</v>
      </c>
      <c r="J31" s="71">
        <f t="shared" si="2"/>
        <v>0</v>
      </c>
      <c r="K31" s="71">
        <f t="shared" si="2"/>
        <v>0</v>
      </c>
      <c r="L31" s="71">
        <f t="shared" si="2"/>
        <v>0</v>
      </c>
      <c r="M31" s="71">
        <f t="shared" si="2"/>
        <v>0</v>
      </c>
      <c r="N31" s="71">
        <f t="shared" si="2"/>
        <v>0</v>
      </c>
      <c r="O31" s="71">
        <f t="shared" si="2"/>
        <v>0</v>
      </c>
      <c r="P31" s="71">
        <f t="shared" si="2"/>
        <v>0</v>
      </c>
      <c r="Q31" s="71">
        <f t="shared" si="2"/>
        <v>0</v>
      </c>
      <c r="R31" s="71">
        <f t="shared" si="2"/>
        <v>0</v>
      </c>
      <c r="S31" s="71">
        <f t="shared" si="2"/>
        <v>0</v>
      </c>
      <c r="T31" s="71">
        <f t="shared" si="2"/>
        <v>0</v>
      </c>
      <c r="U31" s="71">
        <f t="shared" si="2"/>
        <v>0</v>
      </c>
      <c r="V31" s="71">
        <f t="shared" si="2"/>
        <v>0</v>
      </c>
      <c r="W31" s="71">
        <f t="shared" si="2"/>
        <v>0</v>
      </c>
      <c r="X31" s="71">
        <f t="shared" si="2"/>
        <v>0</v>
      </c>
      <c r="Y31" s="71">
        <f t="shared" si="2"/>
        <v>0</v>
      </c>
      <c r="Z31" s="71">
        <f t="shared" si="2"/>
        <v>0</v>
      </c>
      <c r="AA31" s="71">
        <f t="shared" si="2"/>
        <v>0</v>
      </c>
      <c r="AB31" s="71">
        <f t="shared" si="2"/>
        <v>0</v>
      </c>
      <c r="AC31" s="71">
        <f t="shared" si="2"/>
        <v>0</v>
      </c>
      <c r="AD31" s="71">
        <f t="shared" si="2"/>
        <v>0</v>
      </c>
      <c r="AE31" s="71">
        <f t="shared" si="2"/>
        <v>0</v>
      </c>
      <c r="AF31" s="71">
        <f t="shared" si="2"/>
        <v>0</v>
      </c>
      <c r="AG31" s="71">
        <f t="shared" si="2"/>
        <v>0</v>
      </c>
      <c r="AH31" s="71">
        <f t="shared" si="2"/>
        <v>0</v>
      </c>
      <c r="AI31" s="71">
        <f t="shared" si="2"/>
        <v>0</v>
      </c>
      <c r="AJ31" s="71">
        <f t="shared" si="2"/>
        <v>0</v>
      </c>
      <c r="AK31" s="69">
        <f t="shared" si="0"/>
        <v>0</v>
      </c>
      <c r="AL31" s="70">
        <f>IF($AK$3="４週",AK31/4,AK31/(DAY(EOMONTH($F$9,0))/7))</f>
        <v>0</v>
      </c>
      <c r="AM31" s="244"/>
      <c r="AN31" s="244"/>
    </row>
    <row r="32" spans="1:40" ht="18" customHeight="1">
      <c r="A32" s="243" t="s">
        <v>95</v>
      </c>
      <c r="B32" s="243"/>
      <c r="C32" s="243"/>
      <c r="D32" s="243"/>
      <c r="E32" s="245"/>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71"/>
      <c r="AL32" s="72"/>
      <c r="AM32" s="244"/>
      <c r="AN32" s="244"/>
    </row>
    <row r="33" spans="1:43" ht="15" customHeight="1">
      <c r="A33" s="66"/>
      <c r="B33" s="66"/>
      <c r="C33" s="66"/>
      <c r="D33" s="66"/>
      <c r="E33" s="66"/>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6"/>
      <c r="AL33" s="66"/>
      <c r="AM33" s="62"/>
    </row>
    <row r="34" spans="1:43" ht="15" customHeight="1">
      <c r="A34" s="66"/>
      <c r="B34" s="66"/>
      <c r="C34" s="66"/>
      <c r="D34" s="66"/>
      <c r="E34" s="66"/>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6"/>
      <c r="AL34" s="66"/>
      <c r="AM34" s="62"/>
    </row>
    <row r="35" spans="1:43" ht="15" customHeight="1">
      <c r="A35" s="66"/>
      <c r="B35" s="66"/>
      <c r="C35" s="66"/>
      <c r="D35" s="66"/>
      <c r="E35" s="66"/>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6"/>
      <c r="AL35" s="66"/>
      <c r="AM35" s="62"/>
    </row>
    <row r="36" spans="1:43" ht="21" customHeight="1">
      <c r="A36" s="67" t="s">
        <v>187</v>
      </c>
      <c r="B36" s="66"/>
      <c r="C36" s="66"/>
      <c r="D36" s="66"/>
      <c r="E36" s="66"/>
      <c r="F36" s="66"/>
      <c r="G36" s="60"/>
      <c r="H36" s="60"/>
      <c r="I36" s="60"/>
      <c r="J36" s="60"/>
      <c r="K36" s="60"/>
      <c r="L36" s="60"/>
      <c r="M36" s="60"/>
      <c r="N36" s="60"/>
      <c r="O36" s="60"/>
      <c r="AM36" s="66"/>
      <c r="AN36" s="62"/>
    </row>
    <row r="37" spans="1:43" ht="24.9" customHeight="1">
      <c r="A37"/>
      <c r="B37" s="242" t="s">
        <v>189</v>
      </c>
      <c r="C37" s="243"/>
      <c r="D37" s="243"/>
      <c r="E37" s="243"/>
      <c r="F37" s="243"/>
      <c r="G37" s="243"/>
      <c r="H37" s="243"/>
      <c r="I37" s="243"/>
      <c r="J37" s="243"/>
      <c r="K37" s="245"/>
      <c r="L37" s="269" t="s">
        <v>194</v>
      </c>
      <c r="M37" s="269"/>
      <c r="N37" s="269"/>
      <c r="O37" s="269"/>
      <c r="P37" s="269" t="s">
        <v>195</v>
      </c>
      <c r="Q37" s="269"/>
      <c r="R37" s="269"/>
      <c r="S37" s="269"/>
      <c r="T37" s="269" t="s">
        <v>190</v>
      </c>
      <c r="U37" s="269"/>
      <c r="V37" s="269"/>
      <c r="W37" s="269"/>
      <c r="X37"/>
      <c r="Y37"/>
      <c r="Z37"/>
      <c r="AA37"/>
      <c r="AB37"/>
      <c r="AC37"/>
      <c r="AD37"/>
      <c r="AE37"/>
      <c r="AF37"/>
      <c r="AG37"/>
      <c r="AH37"/>
      <c r="AI37"/>
      <c r="AJ37"/>
      <c r="AK37"/>
      <c r="AL37"/>
      <c r="AM37"/>
      <c r="AN37"/>
      <c r="AO37"/>
      <c r="AP37"/>
      <c r="AQ37"/>
    </row>
    <row r="38" spans="1:43" ht="18" customHeight="1">
      <c r="A38"/>
      <c r="B38" s="263" t="s">
        <v>188</v>
      </c>
      <c r="C38" s="264"/>
      <c r="D38" s="264"/>
      <c r="E38" s="264"/>
      <c r="F38" s="264"/>
      <c r="G38" s="264"/>
      <c r="H38" s="264"/>
      <c r="I38" s="264"/>
      <c r="J38" s="264"/>
      <c r="K38" s="265"/>
      <c r="L38" s="267"/>
      <c r="M38" s="267"/>
      <c r="N38" s="267"/>
      <c r="O38" s="267"/>
      <c r="P38" s="267"/>
      <c r="Q38" s="267"/>
      <c r="R38" s="267"/>
      <c r="S38" s="267"/>
      <c r="T38" s="268">
        <f>SUM(L38:S38)</f>
        <v>0</v>
      </c>
      <c r="U38" s="268"/>
      <c r="V38" s="268"/>
      <c r="W38" s="268"/>
      <c r="X38"/>
      <c r="Y38"/>
      <c r="Z38"/>
      <c r="AA38"/>
      <c r="AB38"/>
      <c r="AC38"/>
      <c r="AD38"/>
      <c r="AE38"/>
      <c r="AF38"/>
      <c r="AG38"/>
      <c r="AH38"/>
      <c r="AI38"/>
      <c r="AJ38"/>
      <c r="AK38"/>
      <c r="AL38"/>
      <c r="AM38"/>
      <c r="AN38"/>
      <c r="AO38"/>
      <c r="AP38"/>
      <c r="AQ38"/>
    </row>
    <row r="39" spans="1:43" ht="5.0999999999999996" customHeight="1">
      <c r="A39" s="83"/>
      <c r="B39" s="83"/>
      <c r="C39" s="83"/>
      <c r="D39"/>
      <c r="E39"/>
      <c r="F39"/>
      <c r="G39"/>
      <c r="H39"/>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101"/>
      <c r="AK39" s="60"/>
      <c r="AL39" s="66"/>
      <c r="AM39" s="66"/>
      <c r="AN39" s="62"/>
    </row>
    <row r="40" spans="1:43" ht="18" customHeight="1">
      <c r="A40" s="67" t="s">
        <v>178</v>
      </c>
      <c r="B40" s="60"/>
      <c r="D40" s="60"/>
      <c r="E40" s="60"/>
      <c r="F40" s="60"/>
      <c r="G40" s="60"/>
      <c r="H40" s="60"/>
      <c r="I40" s="60"/>
      <c r="J40" s="60"/>
      <c r="K40" s="60"/>
      <c r="L40" s="60"/>
      <c r="M40" s="60"/>
      <c r="N40" s="60"/>
      <c r="O40" s="60"/>
      <c r="P40" s="60"/>
      <c r="Q40" s="60"/>
      <c r="R40" s="60"/>
      <c r="S40" s="60"/>
      <c r="T40" s="60"/>
      <c r="U40" s="60"/>
      <c r="V40" s="60"/>
      <c r="W40" s="66"/>
      <c r="X40" s="60"/>
      <c r="Y40" s="60"/>
      <c r="Z40" s="60"/>
      <c r="AA40" s="60"/>
      <c r="AB40" s="60"/>
      <c r="AC40" s="60"/>
      <c r="AD40" s="60"/>
      <c r="AE40" s="60"/>
      <c r="AF40" s="60"/>
      <c r="AG40" s="60"/>
      <c r="AH40" s="60"/>
      <c r="AI40" s="60"/>
      <c r="AJ40" s="101"/>
      <c r="AK40" s="60"/>
      <c r="AL40" s="66"/>
      <c r="AM40" s="66"/>
      <c r="AN40" s="62"/>
    </row>
    <row r="41" spans="1:43" ht="54.9" customHeight="1">
      <c r="A41" s="234" t="s">
        <v>176</v>
      </c>
      <c r="B41" s="234"/>
      <c r="C41" s="270" t="s">
        <v>191</v>
      </c>
      <c r="D41" s="254"/>
      <c r="E41"/>
      <c r="F41"/>
      <c r="G41"/>
      <c r="H41"/>
      <c r="I41"/>
      <c r="J41"/>
      <c r="K41"/>
      <c r="L41"/>
      <c r="M41"/>
      <c r="N41"/>
      <c r="O41"/>
      <c r="P41"/>
      <c r="Q41"/>
      <c r="R41"/>
      <c r="S41"/>
      <c r="T41"/>
      <c r="U41"/>
      <c r="V41"/>
      <c r="W41"/>
      <c r="X41"/>
      <c r="Y41"/>
      <c r="Z41"/>
      <c r="AA41"/>
      <c r="AB41"/>
      <c r="AC41"/>
      <c r="AD41"/>
      <c r="AE41"/>
      <c r="AF41"/>
      <c r="AG41"/>
      <c r="AH41"/>
      <c r="AI41"/>
      <c r="AJ41"/>
      <c r="AK41" s="66"/>
      <c r="AL41" s="62"/>
    </row>
    <row r="42" spans="1:43" ht="18" customHeight="1">
      <c r="A42" s="249" t="s">
        <v>179</v>
      </c>
      <c r="B42" s="249"/>
      <c r="C42" s="271">
        <f>ROUNDDOWN(IF(B38="主として知的障害のある児童を入所させる福祉型障害児入所施設",T38/6.7,IF(B38="主として肢体不自由のある児童を入所させる福祉型障害児入所施設",L38/10+P38/20,0)),1)</f>
        <v>0</v>
      </c>
      <c r="D42" s="272"/>
      <c r="E42"/>
      <c r="F42"/>
      <c r="G42"/>
      <c r="H42"/>
      <c r="I42"/>
      <c r="J42"/>
      <c r="K42"/>
      <c r="L42"/>
      <c r="M42"/>
      <c r="N42"/>
      <c r="O42"/>
      <c r="P42"/>
      <c r="Q42"/>
      <c r="R42"/>
      <c r="S42"/>
      <c r="T42"/>
      <c r="U42"/>
      <c r="V42"/>
      <c r="W42"/>
      <c r="X42"/>
      <c r="Y42"/>
      <c r="Z42"/>
      <c r="AA42"/>
      <c r="AB42"/>
      <c r="AC42"/>
      <c r="AD42"/>
      <c r="AE42"/>
      <c r="AF42"/>
      <c r="AG42"/>
      <c r="AH42"/>
      <c r="AI42"/>
      <c r="AJ42"/>
      <c r="AK42" s="66"/>
      <c r="AL42" s="62"/>
    </row>
    <row r="43" spans="1:43" ht="5.0999999999999996" customHeight="1">
      <c r="A43" s="83"/>
      <c r="B43" s="83"/>
      <c r="C43" s="83"/>
      <c r="D43" s="83"/>
      <c r="E43" s="83"/>
      <c r="F43" s="83"/>
      <c r="G43" s="83"/>
      <c r="H43" s="83"/>
      <c r="I43" s="83"/>
      <c r="J43" s="60"/>
      <c r="K43" s="60"/>
      <c r="L43" s="60"/>
      <c r="M43" s="101"/>
      <c r="N43" s="60"/>
      <c r="O43" s="60"/>
      <c r="P43" s="60"/>
      <c r="Q43"/>
      <c r="W43" s="66"/>
      <c r="X43" s="60"/>
      <c r="Y43" s="60"/>
      <c r="Z43" s="60"/>
      <c r="AA43" s="60"/>
      <c r="AB43" s="60"/>
      <c r="AC43" s="60"/>
      <c r="AD43" s="60"/>
      <c r="AE43" s="60"/>
      <c r="AF43" s="60"/>
      <c r="AG43" s="60"/>
      <c r="AH43" s="60"/>
      <c r="AI43" s="60"/>
      <c r="AJ43" s="101"/>
      <c r="AK43" s="60"/>
      <c r="AL43" s="66"/>
      <c r="AM43" s="66"/>
      <c r="AN43" s="62"/>
    </row>
    <row r="44" spans="1:43" ht="21" customHeight="1">
      <c r="A44" s="67" t="s">
        <v>180</v>
      </c>
      <c r="B44" s="59"/>
      <c r="C44" s="63"/>
      <c r="D44" s="63"/>
      <c r="E44" s="63"/>
      <c r="F44" s="63"/>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3"/>
      <c r="AM44" s="63"/>
      <c r="AN44" s="62"/>
    </row>
    <row r="45" spans="1:43" ht="24.9" customHeight="1">
      <c r="A45" s="62"/>
      <c r="B45" s="66"/>
      <c r="C45" s="231" t="str">
        <f>IF(VLOOKUP($AK$1,選択肢!$A$1:$J$8,C50,FALSE)=0,"-",VLOOKUP($AK$1,選択肢!$A$1:$J$8,C50,FALSE))</f>
        <v>児童発達支援管理責任者</v>
      </c>
      <c r="D45" s="232"/>
      <c r="E45" s="240" t="str">
        <f>IF(VLOOKUP($AK$1,選択肢!$A$1:$J$8,E50,FALSE)=0,"-",VLOOKUP($AK$1,選択肢!$A$1:$J$8,E50,FALSE))</f>
        <v>医師</v>
      </c>
      <c r="F45" s="240"/>
      <c r="G45" s="240"/>
      <c r="H45" s="240"/>
      <c r="I45" s="231" t="str">
        <f>IF(VLOOKUP($AK$1,選択肢!$A$1:$J$8,I50,FALSE)=0,"-",VLOOKUP($AK$1,選択肢!$A$1:$J$8,I50,FALSE))</f>
        <v>看護職員</v>
      </c>
      <c r="J45" s="232"/>
      <c r="K45" s="232"/>
      <c r="L45" s="232"/>
      <c r="M45" s="232"/>
      <c r="N45" s="233"/>
      <c r="O45" s="231" t="str">
        <f>IF(VLOOKUP($AK$1,選択肢!$A$1:$J$8,O50,FALSE)=0,"-",VLOOKUP($AK$1,選択肢!$A$1:$J$8,O50,FALSE))</f>
        <v>児童指導員</v>
      </c>
      <c r="P45" s="232"/>
      <c r="Q45" s="232"/>
      <c r="R45" s="232"/>
      <c r="S45" s="232"/>
      <c r="T45" s="233"/>
      <c r="U45" s="231" t="str">
        <f>IF(VLOOKUP($AK$1,選択肢!$A$1:$J$8,U50,FALSE)=0,"-",VLOOKUP($AK$1,選択肢!$A$1:$J$8,U50,FALSE))</f>
        <v>保育士</v>
      </c>
      <c r="V45" s="232"/>
      <c r="W45" s="232"/>
      <c r="X45" s="232"/>
      <c r="Y45" s="232"/>
      <c r="Z45" s="233"/>
      <c r="AA45" s="231" t="str">
        <f>IF(VLOOKUP($AK$1,選択肢!$A$1:$J$8,AA50,FALSE)=0,"-",VLOOKUP($AK$1,選択肢!$A$1:$J$8,AA50,FALSE))</f>
        <v>心理担当職員</v>
      </c>
      <c r="AB45" s="232"/>
      <c r="AC45" s="232"/>
      <c r="AD45" s="232"/>
      <c r="AE45" s="232"/>
      <c r="AF45" s="233"/>
      <c r="AG45" s="240" t="str">
        <f>IF(VLOOKUP($AK$1,選択肢!$A$1:$J$8,AG50,FALSE)=0,"-",VLOOKUP($AK$1,選択肢!$A$1:$J$8,AG50,FALSE))</f>
        <v>理学療法士又は作業療法士</v>
      </c>
      <c r="AH45" s="240"/>
      <c r="AI45" s="240"/>
      <c r="AJ45" s="240"/>
      <c r="AK45" s="240"/>
      <c r="AL45" s="240" t="str">
        <f>IF(VLOOKUP($AK$1,選択肢!$A$1:$J$8,AL50,FALSE)=0,"-",VLOOKUP($AK$1,選択肢!$A$1:$J$8,AL50,FALSE))</f>
        <v>職業指導員</v>
      </c>
      <c r="AM45" s="240"/>
      <c r="AN45" s="62"/>
    </row>
    <row r="46" spans="1:43" ht="18" customHeight="1">
      <c r="A46" s="62"/>
      <c r="B46" s="66"/>
      <c r="C46" s="97" t="s">
        <v>56</v>
      </c>
      <c r="D46" s="97" t="s">
        <v>57</v>
      </c>
      <c r="E46" s="96" t="s">
        <v>56</v>
      </c>
      <c r="F46" s="241" t="s">
        <v>57</v>
      </c>
      <c r="G46" s="241"/>
      <c r="H46" s="241"/>
      <c r="I46" s="236" t="s">
        <v>56</v>
      </c>
      <c r="J46" s="237"/>
      <c r="K46" s="238"/>
      <c r="L46" s="236" t="s">
        <v>57</v>
      </c>
      <c r="M46" s="237"/>
      <c r="N46" s="238"/>
      <c r="O46" s="236" t="s">
        <v>56</v>
      </c>
      <c r="P46" s="237"/>
      <c r="Q46" s="238"/>
      <c r="R46" s="236" t="s">
        <v>57</v>
      </c>
      <c r="S46" s="237"/>
      <c r="T46" s="238"/>
      <c r="U46" s="236" t="s">
        <v>56</v>
      </c>
      <c r="V46" s="237"/>
      <c r="W46" s="238"/>
      <c r="X46" s="236" t="s">
        <v>57</v>
      </c>
      <c r="Y46" s="237"/>
      <c r="Z46" s="238"/>
      <c r="AA46" s="236" t="s">
        <v>56</v>
      </c>
      <c r="AB46" s="237"/>
      <c r="AC46" s="238"/>
      <c r="AD46" s="236" t="s">
        <v>57</v>
      </c>
      <c r="AE46" s="237"/>
      <c r="AF46" s="238"/>
      <c r="AG46" s="236" t="s">
        <v>56</v>
      </c>
      <c r="AH46" s="237"/>
      <c r="AI46" s="238"/>
      <c r="AJ46" s="236" t="s">
        <v>57</v>
      </c>
      <c r="AK46" s="238"/>
      <c r="AL46" s="96" t="s">
        <v>19</v>
      </c>
      <c r="AM46" s="96" t="s">
        <v>18</v>
      </c>
      <c r="AN46" s="62"/>
    </row>
    <row r="47" spans="1:43" ht="18" customHeight="1">
      <c r="A47" s="62"/>
      <c r="B47" s="74" t="s">
        <v>101</v>
      </c>
      <c r="C47" s="96">
        <f>COUNTIFS($B$11:$B$30,C$45,$C$11:$C$30,"A",$E$11:$E$30,"*")</f>
        <v>0</v>
      </c>
      <c r="D47" s="96">
        <f>COUNTIFS($B$11:$B$30,C$45,$C$11:$C$30,"B",$E$11:$E$30,"*")</f>
        <v>0</v>
      </c>
      <c r="E47" s="96">
        <f>COUNTIFS($B$11:$B$30,E$45,$C$11:$C$30,"A",$E$11:$E$30,"*")</f>
        <v>0</v>
      </c>
      <c r="F47" s="236">
        <f>COUNTIFS($B$11:$B$30,E$45,$C$11:$C$30,"B",$E$11:$E$30,"*")</f>
        <v>0</v>
      </c>
      <c r="G47" s="237"/>
      <c r="H47" s="238"/>
      <c r="I47" s="236">
        <f>COUNTIFS($B$11:$B$30,I$45,$C$11:$C$30,"A",$E$11:$E$30,"*")</f>
        <v>0</v>
      </c>
      <c r="J47" s="237"/>
      <c r="K47" s="238"/>
      <c r="L47" s="236">
        <f>COUNTIFS($B$11:$B$30,I$45,$C$11:$C$30,"B",$E$11:$E$30,"*")</f>
        <v>0</v>
      </c>
      <c r="M47" s="237"/>
      <c r="N47" s="238"/>
      <c r="O47" s="236">
        <f>COUNTIFS($B$11:$B$30,O$45,$C$11:$C$30,"A",$E$11:$E$30,"*")</f>
        <v>0</v>
      </c>
      <c r="P47" s="237"/>
      <c r="Q47" s="238"/>
      <c r="R47" s="236">
        <f>COUNTIFS($B$11:$B$30,O$45,$C$11:$C$30,"B",$E$11:$E$30,"*")</f>
        <v>0</v>
      </c>
      <c r="S47" s="237"/>
      <c r="T47" s="238"/>
      <c r="U47" s="236">
        <f>COUNTIFS($B$11:$B$30,U$45,$C$11:$C$30,"A",$E$11:$E$30,"*")</f>
        <v>0</v>
      </c>
      <c r="V47" s="237"/>
      <c r="W47" s="238"/>
      <c r="X47" s="236">
        <f>COUNTIFS($B$11:$B$30,U$45,$C$11:$C$30,"B",$E$11:$E$30,"*")</f>
        <v>0</v>
      </c>
      <c r="Y47" s="237"/>
      <c r="Z47" s="238"/>
      <c r="AA47" s="236">
        <f>COUNTIFS($B$11:$B$30,AA$45,$C$11:$C$30,"A",$E$11:$E$30,"*")</f>
        <v>0</v>
      </c>
      <c r="AB47" s="237"/>
      <c r="AC47" s="238"/>
      <c r="AD47" s="236">
        <f>COUNTIFS($B$11:$B$30,AA$45,$C$11:$C$30,"B",$E$11:$E$30,"*")</f>
        <v>0</v>
      </c>
      <c r="AE47" s="237"/>
      <c r="AF47" s="238"/>
      <c r="AG47" s="236">
        <f>COUNTIFS($B$11:$B$30,AG$45,$C$11:$C$30,"A",$E$11:$E$30,"*")</f>
        <v>0</v>
      </c>
      <c r="AH47" s="237"/>
      <c r="AI47" s="238"/>
      <c r="AJ47" s="236">
        <f>COUNTIFS($B$11:$B$30,AG$45,$C$11:$C$30,"B",$E$11:$E$30,"*")</f>
        <v>0</v>
      </c>
      <c r="AK47" s="238"/>
      <c r="AL47" s="96">
        <f>COUNTIFS($B$11:$B$30,AL$45,$C$11:$C$30,"A",$E$11:$E$30,"*")</f>
        <v>0</v>
      </c>
      <c r="AM47" s="96">
        <f>COUNTIFS($B$11:$B$30,AL$45,$C$11:$C$30,"B",$E$11:$E$30,"*")</f>
        <v>0</v>
      </c>
      <c r="AN47" s="62"/>
    </row>
    <row r="48" spans="1:43" ht="18" customHeight="1">
      <c r="A48" s="62"/>
      <c r="B48" s="80" t="s">
        <v>102</v>
      </c>
      <c r="C48" s="96">
        <f>COUNTIFS($B$11:$B$30,C$45,$C$11:$C$30,"C",$E$11:$E$30,"*")</f>
        <v>0</v>
      </c>
      <c r="D48" s="96">
        <f>COUNTIFS($B$11:$B$30,C$45,$C$11:$C$30,"D",$E$11:$E$30,"*")</f>
        <v>0</v>
      </c>
      <c r="E48" s="96">
        <f>COUNTIFS($B$11:$B$30,E$45,$C$11:$C$30,"C",$E$11:$E$30,"*")</f>
        <v>0</v>
      </c>
      <c r="F48" s="236">
        <f>COUNTIFS($B$11:$B$30,E$45,$C$11:$C$30,"D",$E$11:$E$30,"*")</f>
        <v>0</v>
      </c>
      <c r="G48" s="237"/>
      <c r="H48" s="238"/>
      <c r="I48" s="236">
        <f>COUNTIFS($B$11:$B$30,I$45,$C$11:$C$30,"C",$E$11:$E$30,"*")</f>
        <v>0</v>
      </c>
      <c r="J48" s="237"/>
      <c r="K48" s="238"/>
      <c r="L48" s="236">
        <f>COUNTIFS($B$11:$B$30,I$45,$C$11:$C$30,"D",$E$11:$E$30,"*")</f>
        <v>0</v>
      </c>
      <c r="M48" s="237"/>
      <c r="N48" s="238"/>
      <c r="O48" s="236">
        <f>COUNTIFS($B$11:$B$30,O$45,$C$11:$C$30,"C",$E$11:$E$30,"*")</f>
        <v>0</v>
      </c>
      <c r="P48" s="237"/>
      <c r="Q48" s="238"/>
      <c r="R48" s="236">
        <f>COUNTIFS($B$11:$B$30,O$45,$C$11:$C$30,"D",$E$11:$E$30,"*")</f>
        <v>0</v>
      </c>
      <c r="S48" s="237"/>
      <c r="T48" s="238"/>
      <c r="U48" s="236">
        <f>COUNTIFS($B$11:$B$30,U$45,$C$11:$C$30,"C",$E$11:$E$30,"*")</f>
        <v>0</v>
      </c>
      <c r="V48" s="237"/>
      <c r="W48" s="238"/>
      <c r="X48" s="236">
        <f>COUNTIFS($B$11:$B$30,U$45,$C$11:$C$30,"D",$E$11:$E$30,"*")</f>
        <v>0</v>
      </c>
      <c r="Y48" s="237"/>
      <c r="Z48" s="238"/>
      <c r="AA48" s="236">
        <f>COUNTIFS($B$11:$B$30,AA$45,$C$11:$C$30,"C",$E$11:$E$30,"*")</f>
        <v>0</v>
      </c>
      <c r="AB48" s="237"/>
      <c r="AC48" s="238"/>
      <c r="AD48" s="236">
        <f>COUNTIFS($B$11:$B$30,AA$45,$C$11:$C$30,"D",$E$11:$E$30,"*")</f>
        <v>0</v>
      </c>
      <c r="AE48" s="237"/>
      <c r="AF48" s="238"/>
      <c r="AG48" s="236">
        <f>COUNTIFS($B$11:$B$30,AG$45,$C$11:$C$30,"C",$E$11:$E$30,"*")</f>
        <v>0</v>
      </c>
      <c r="AH48" s="237"/>
      <c r="AI48" s="238"/>
      <c r="AJ48" s="236">
        <f>COUNTIFS($B$11:$B$30,AG$45,$C$11:$C$30,"D",$E$11:$E$30,"*")</f>
        <v>0</v>
      </c>
      <c r="AK48" s="238"/>
      <c r="AL48" s="96">
        <f>COUNTIFS($B$11:$B$30,AL$45,$C$11:$C$30,"C",$E$11:$E$30,"*")</f>
        <v>0</v>
      </c>
      <c r="AM48" s="96">
        <f>COUNTIFS($B$11:$B$30,AL$45,$C$11:$C$30,"D",$E$11:$E$30,"*")</f>
        <v>0</v>
      </c>
      <c r="AN48" s="62"/>
    </row>
    <row r="49" spans="1:40" ht="24.9" customHeight="1">
      <c r="A49" s="62"/>
      <c r="B49" s="80" t="s">
        <v>175</v>
      </c>
      <c r="C49" s="231" t="str">
        <f>IF($AK$3="４週",SUMIFS($AK$11:$AK$30,$B$11:$B$30,C45)/4/$AH$5,IF($AK$3="歴月",SUMIFS($AK$11:$AK$30,$B$11:$B$30,C45)/$AL$5,"記載する期間を選択してください"))</f>
        <v>記載する期間を選択してください</v>
      </c>
      <c r="D49" s="233"/>
      <c r="E49" s="231" t="str">
        <f>IF($AK$3="４週",SUMIFS($AK$11:$AK$30,$B$11:$B$30,E45)/4/$AH$5,IF($AK$3="歴月",SUMIFS($AK$11:$AK$30,$B$11:$B$30,E45)/$AL$5,"記載する期間を選択してください"))</f>
        <v>記載する期間を選択してください</v>
      </c>
      <c r="F49" s="232"/>
      <c r="G49" s="232"/>
      <c r="H49" s="233"/>
      <c r="I49" s="231" t="str">
        <f>IF($AK$3="４週",SUMIFS($AK$11:$AK$30,$B$11:$B$30,I45)/4/$AH$5,IF($AK$3="歴月",SUMIFS($AK$11:$AK$30,$B$11:$B$30,I45)/$AL$5,"記載する期間を選択してください"))</f>
        <v>記載する期間を選択してください</v>
      </c>
      <c r="J49" s="232"/>
      <c r="K49" s="232"/>
      <c r="L49" s="232"/>
      <c r="M49" s="232"/>
      <c r="N49" s="233"/>
      <c r="O49" s="231" t="str">
        <f>IF($AK$3="４週",SUMIFS($AK$11:$AK$30,$B$11:$B$30,O45)/4/$AH$5,IF($AK$3="歴月",SUMIFS($AK$11:$AK$30,$B$11:$B$30,O45)/$AL$5,"記載する期間を選択してください"))</f>
        <v>記載する期間を選択してください</v>
      </c>
      <c r="P49" s="232"/>
      <c r="Q49" s="232"/>
      <c r="R49" s="232"/>
      <c r="S49" s="232"/>
      <c r="T49" s="233"/>
      <c r="U49" s="231" t="str">
        <f>IF($AK$3="４週",SUMIFS($AK$11:$AK$30,$B$11:$B$30,U45)/4/$AH$5,IF($AK$3="歴月",SUMIFS($AK$11:$AK$30,$B$11:$B$30,U45)/$AL$5,"記載する期間を選択してください"))</f>
        <v>記載する期間を選択してください</v>
      </c>
      <c r="V49" s="232"/>
      <c r="W49" s="232"/>
      <c r="X49" s="232"/>
      <c r="Y49" s="232"/>
      <c r="Z49" s="233"/>
      <c r="AA49" s="231" t="str">
        <f>IF($AK$3="４週",SUMIFS($AK$11:$AK$30,$B$11:$B$30,AA45)/4/$AH$5,IF($AK$3="歴月",SUMIFS($AK$11:$AK$30,$B$11:$B$30,AA45)/$AL$5,"記載する期間を選択してください"))</f>
        <v>記載する期間を選択してください</v>
      </c>
      <c r="AB49" s="232"/>
      <c r="AC49" s="232"/>
      <c r="AD49" s="232"/>
      <c r="AE49" s="232"/>
      <c r="AF49" s="233"/>
      <c r="AG49" s="231" t="str">
        <f>IF($AK$3="４週",SUMIFS($AK$11:$AK$30,$B$11:$B$30,AG45)/4/$AH$5,IF($AK$3="歴月",SUMIFS($AK$11:$AK$30,$B$11:$B$30,AG45)/$AL$5,"記載する期間を選択してください"))</f>
        <v>記載する期間を選択してください</v>
      </c>
      <c r="AH49" s="232"/>
      <c r="AI49" s="232"/>
      <c r="AJ49" s="232"/>
      <c r="AK49" s="233"/>
      <c r="AL49" s="231" t="str">
        <f>IF($AK$3="４週",SUMIFS($AK$11:$AK$30,$B$11:$B$30,AL45)/4/$AH$5,IF($AK$3="歴月",SUMIFS($AK$11:$AK$30,$B$11:$B$30,AL45)/$AL$5,"記載する期間を選択してください"))</f>
        <v>記載する期間を選択してください</v>
      </c>
      <c r="AM49" s="233"/>
      <c r="AN49" s="62"/>
    </row>
    <row r="50" spans="1:40" ht="5.0999999999999996" customHeight="1">
      <c r="A50" s="62"/>
      <c r="B50" s="59"/>
      <c r="C50" s="76">
        <v>2</v>
      </c>
      <c r="D50" s="76"/>
      <c r="E50" s="76">
        <v>3</v>
      </c>
      <c r="F50" s="76"/>
      <c r="G50" s="76"/>
      <c r="H50" s="76"/>
      <c r="I50" s="76">
        <v>4</v>
      </c>
      <c r="J50" s="76"/>
      <c r="K50" s="76"/>
      <c r="L50" s="76"/>
      <c r="M50" s="76"/>
      <c r="N50" s="76"/>
      <c r="O50" s="76">
        <v>5</v>
      </c>
      <c r="P50" s="76"/>
      <c r="Q50" s="76"/>
      <c r="R50" s="76"/>
      <c r="S50" s="76"/>
      <c r="T50" s="76"/>
      <c r="U50" s="76">
        <v>6</v>
      </c>
      <c r="V50" s="76"/>
      <c r="W50" s="76"/>
      <c r="X50" s="76"/>
      <c r="Y50" s="76"/>
      <c r="Z50" s="76"/>
      <c r="AA50" s="76">
        <v>7</v>
      </c>
      <c r="AB50" s="76"/>
      <c r="AC50" s="76"/>
      <c r="AD50" s="76"/>
      <c r="AE50" s="76"/>
      <c r="AF50" s="76"/>
      <c r="AG50" s="76">
        <v>8</v>
      </c>
      <c r="AH50" s="76"/>
      <c r="AI50" s="76"/>
      <c r="AJ50" s="76"/>
      <c r="AK50" s="76"/>
      <c r="AL50" s="76">
        <v>9</v>
      </c>
      <c r="AM50" s="95"/>
      <c r="AN50" s="62"/>
    </row>
    <row r="51" spans="1:40" ht="15" customHeight="1">
      <c r="A51" s="60" t="s">
        <v>140</v>
      </c>
      <c r="B51" s="87"/>
      <c r="C51" s="88"/>
      <c r="D51" s="88"/>
      <c r="E51" s="88"/>
      <c r="F51" s="89"/>
      <c r="G51" s="88"/>
      <c r="H51" s="76"/>
      <c r="I51" s="76"/>
      <c r="J51" s="76"/>
      <c r="K51" s="76"/>
      <c r="L51" s="76"/>
      <c r="M51" s="76"/>
      <c r="N51" s="76"/>
      <c r="O51" s="76"/>
      <c r="P51" s="76"/>
      <c r="Q51" s="76"/>
      <c r="R51" s="76">
        <v>6</v>
      </c>
      <c r="S51" s="76"/>
      <c r="T51" s="76"/>
      <c r="U51" s="76"/>
      <c r="V51" s="76"/>
      <c r="W51" s="76"/>
      <c r="X51" s="76">
        <v>7</v>
      </c>
      <c r="Y51" s="76"/>
      <c r="Z51" s="76"/>
      <c r="AA51" s="76"/>
      <c r="AB51" s="76"/>
      <c r="AC51" s="76"/>
      <c r="AD51" s="76">
        <v>8</v>
      </c>
      <c r="AE51" s="76"/>
      <c r="AF51" s="76"/>
      <c r="AG51" s="77"/>
      <c r="AH51" s="77"/>
      <c r="AI51" s="77"/>
      <c r="AJ51" s="77">
        <v>9</v>
      </c>
      <c r="AK51" s="75"/>
      <c r="AL51" s="75"/>
      <c r="AM51" s="62"/>
    </row>
    <row r="52" spans="1:40" s="60" customFormat="1" ht="15" customHeight="1">
      <c r="A52" s="60" t="s">
        <v>141</v>
      </c>
      <c r="B52" s="83"/>
      <c r="C52" s="83"/>
      <c r="D52" s="83"/>
      <c r="E52" s="83"/>
      <c r="F52" s="83"/>
      <c r="G52" s="83"/>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row>
    <row r="53" spans="1:40" s="60" customFormat="1" ht="15" customHeight="1">
      <c r="A53" s="60" t="s">
        <v>181</v>
      </c>
      <c r="B53" s="83"/>
      <c r="C53" s="83"/>
      <c r="D53" s="83"/>
      <c r="E53" s="83"/>
      <c r="F53" s="83"/>
      <c r="G53" s="83"/>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row>
    <row r="54" spans="1:40" s="60" customFormat="1" ht="15" customHeight="1">
      <c r="A54" s="60" t="s">
        <v>142</v>
      </c>
      <c r="B54" s="83"/>
      <c r="C54" s="83"/>
      <c r="D54" s="83"/>
      <c r="E54" s="83"/>
      <c r="F54" s="83"/>
      <c r="G54" s="83"/>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row>
    <row r="55" spans="1:40" s="60" customFormat="1" ht="15" customHeight="1">
      <c r="A55" s="60" t="s">
        <v>143</v>
      </c>
      <c r="B55" s="83"/>
      <c r="C55" s="83"/>
      <c r="D55" s="83"/>
      <c r="E55" s="83"/>
      <c r="F55" s="83"/>
      <c r="G55" s="83"/>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row>
    <row r="56" spans="1:40" ht="15" customHeight="1">
      <c r="A56" s="60" t="s">
        <v>144</v>
      </c>
      <c r="B56" s="90"/>
      <c r="C56" s="60"/>
      <c r="D56" s="60"/>
      <c r="E56" s="60"/>
      <c r="F56" s="60"/>
      <c r="G56" s="60"/>
    </row>
    <row r="57" spans="1:40" ht="15" customHeight="1">
      <c r="A57" s="60" t="s">
        <v>145</v>
      </c>
      <c r="B57" s="90"/>
      <c r="C57" s="60"/>
      <c r="D57" s="60"/>
      <c r="E57" s="60"/>
      <c r="F57" s="60"/>
      <c r="G57" s="60"/>
    </row>
    <row r="58" spans="1:40" ht="15" customHeight="1">
      <c r="A58" s="60"/>
      <c r="B58" s="74" t="s">
        <v>146</v>
      </c>
      <c r="C58" s="234" t="s">
        <v>147</v>
      </c>
      <c r="D58" s="234"/>
      <c r="E58" s="234"/>
      <c r="F58" s="60"/>
      <c r="G58" s="60"/>
    </row>
    <row r="59" spans="1:40" ht="15" customHeight="1">
      <c r="A59" s="60"/>
      <c r="B59" s="93" t="s">
        <v>164</v>
      </c>
      <c r="C59" s="235" t="s">
        <v>148</v>
      </c>
      <c r="D59" s="235"/>
      <c r="E59" s="235"/>
      <c r="F59" s="60"/>
      <c r="G59" s="60"/>
    </row>
    <row r="60" spans="1:40" ht="15" customHeight="1">
      <c r="A60" s="60"/>
      <c r="B60" s="93" t="s">
        <v>165</v>
      </c>
      <c r="C60" s="235" t="s">
        <v>149</v>
      </c>
      <c r="D60" s="235"/>
      <c r="E60" s="235"/>
      <c r="F60" s="60"/>
      <c r="G60" s="60"/>
    </row>
    <row r="61" spans="1:40" ht="15" customHeight="1">
      <c r="A61" s="60"/>
      <c r="B61" s="93" t="s">
        <v>166</v>
      </c>
      <c r="C61" s="235" t="s">
        <v>150</v>
      </c>
      <c r="D61" s="235"/>
      <c r="E61" s="235"/>
      <c r="F61" s="60"/>
      <c r="G61" s="60"/>
    </row>
    <row r="62" spans="1:40" ht="15" customHeight="1">
      <c r="A62" s="60"/>
      <c r="B62" s="93" t="s">
        <v>167</v>
      </c>
      <c r="C62" s="235" t="s">
        <v>151</v>
      </c>
      <c r="D62" s="235"/>
      <c r="E62" s="235"/>
      <c r="F62" s="60"/>
      <c r="G62" s="60"/>
    </row>
    <row r="63" spans="1:40" ht="15" customHeight="1">
      <c r="A63" s="60"/>
      <c r="B63" s="60" t="s">
        <v>152</v>
      </c>
      <c r="C63" s="60"/>
      <c r="D63" s="60"/>
      <c r="E63" s="60"/>
      <c r="F63" s="60"/>
      <c r="G63" s="60"/>
    </row>
    <row r="64" spans="1:40" ht="15" customHeight="1">
      <c r="A64" s="60"/>
      <c r="B64" s="60" t="s">
        <v>169</v>
      </c>
      <c r="C64" s="60"/>
      <c r="D64" s="60"/>
      <c r="E64" s="60"/>
      <c r="F64" s="60"/>
      <c r="G64" s="60"/>
    </row>
    <row r="65" spans="1:7" ht="15" customHeight="1">
      <c r="A65" s="60"/>
      <c r="B65" s="60" t="s">
        <v>153</v>
      </c>
      <c r="C65" s="60"/>
      <c r="D65" s="60"/>
      <c r="E65" s="60"/>
      <c r="F65" s="60"/>
      <c r="G65" s="60"/>
    </row>
    <row r="66" spans="1:7" ht="15" customHeight="1">
      <c r="A66" s="60" t="s">
        <v>154</v>
      </c>
      <c r="B66" s="90"/>
      <c r="C66" s="60"/>
      <c r="D66" s="60"/>
      <c r="E66" s="60"/>
      <c r="F66" s="60"/>
      <c r="G66" s="60"/>
    </row>
    <row r="67" spans="1:7" ht="15" customHeight="1">
      <c r="A67" s="60" t="s">
        <v>203</v>
      </c>
      <c r="B67" s="90"/>
      <c r="C67" s="60"/>
      <c r="D67" s="60"/>
      <c r="E67" s="60"/>
      <c r="F67" s="60"/>
      <c r="G67" s="60"/>
    </row>
    <row r="68" spans="1:7" ht="15" customHeight="1">
      <c r="A68" s="60" t="s">
        <v>170</v>
      </c>
      <c r="B68" s="90"/>
      <c r="C68" s="60"/>
      <c r="D68" s="60"/>
      <c r="E68" s="60"/>
      <c r="F68" s="60"/>
      <c r="G68" s="60"/>
    </row>
    <row r="69" spans="1:7" ht="15" customHeight="1">
      <c r="A69" s="60" t="s">
        <v>156</v>
      </c>
      <c r="B69" s="90"/>
      <c r="C69" s="60"/>
      <c r="D69" s="60"/>
      <c r="E69" s="60"/>
      <c r="F69" s="60"/>
      <c r="G69" s="60"/>
    </row>
    <row r="70" spans="1:7" ht="15" customHeight="1">
      <c r="A70" s="60" t="s">
        <v>199</v>
      </c>
      <c r="B70" s="90"/>
      <c r="C70" s="60"/>
      <c r="D70" s="60"/>
      <c r="E70" s="60"/>
      <c r="F70" s="60"/>
      <c r="G70" s="60"/>
    </row>
    <row r="71" spans="1:7" ht="15" customHeight="1">
      <c r="A71" s="60" t="s">
        <v>157</v>
      </c>
      <c r="B71" s="90"/>
      <c r="C71" s="60"/>
      <c r="D71" s="60"/>
      <c r="E71" s="60"/>
      <c r="F71" s="60"/>
      <c r="G71" s="60"/>
    </row>
    <row r="72" spans="1:7" ht="15" customHeight="1">
      <c r="A72" s="60" t="s">
        <v>158</v>
      </c>
      <c r="B72" s="90"/>
      <c r="C72" s="60"/>
      <c r="D72" s="60"/>
      <c r="E72" s="60"/>
      <c r="F72" s="60"/>
      <c r="G72" s="60"/>
    </row>
    <row r="73" spans="1:7" ht="15" customHeight="1">
      <c r="A73" s="60" t="s">
        <v>159</v>
      </c>
      <c r="B73" s="90"/>
      <c r="C73" s="60"/>
      <c r="D73" s="60"/>
      <c r="E73" s="60"/>
      <c r="F73" s="60"/>
      <c r="G73" s="60"/>
    </row>
    <row r="74" spans="1:7" ht="15" customHeight="1">
      <c r="A74" s="60" t="s">
        <v>160</v>
      </c>
      <c r="B74" s="90"/>
      <c r="C74" s="60"/>
      <c r="D74" s="60"/>
      <c r="E74" s="60"/>
      <c r="F74" s="60"/>
      <c r="G74" s="60"/>
    </row>
    <row r="75" spans="1:7" ht="15" customHeight="1">
      <c r="A75" s="60" t="s">
        <v>161</v>
      </c>
      <c r="B75" s="90"/>
      <c r="C75" s="60"/>
      <c r="D75" s="60"/>
      <c r="E75" s="60"/>
      <c r="F75" s="60"/>
      <c r="G75" s="60"/>
    </row>
    <row r="76" spans="1:7" ht="15" customHeight="1">
      <c r="A76" s="60" t="s">
        <v>162</v>
      </c>
      <c r="B76" s="90"/>
      <c r="C76" s="60"/>
      <c r="D76" s="60"/>
      <c r="E76" s="60"/>
      <c r="F76" s="60"/>
      <c r="G76" s="60"/>
    </row>
    <row r="77" spans="1:7" ht="15" customHeight="1">
      <c r="A77" s="60" t="s">
        <v>163</v>
      </c>
      <c r="B77" s="90"/>
      <c r="C77" s="60"/>
      <c r="D77" s="60"/>
      <c r="E77" s="60"/>
      <c r="F77" s="60"/>
      <c r="G77" s="60"/>
    </row>
    <row r="78" spans="1:7" ht="15" customHeight="1">
      <c r="A78" s="60" t="s">
        <v>168</v>
      </c>
      <c r="B78" s="90"/>
      <c r="C78" s="60"/>
      <c r="D78" s="60"/>
      <c r="E78" s="60"/>
      <c r="F78" s="60"/>
      <c r="G78" s="60"/>
    </row>
  </sheetData>
  <mergeCells count="112">
    <mergeCell ref="AK3:AN3"/>
    <mergeCell ref="AK4:AN4"/>
    <mergeCell ref="AH5:AJ5"/>
    <mergeCell ref="AK7:AK10"/>
    <mergeCell ref="AK1:AN1"/>
    <mergeCell ref="M2:P2"/>
    <mergeCell ref="Q2:R2"/>
    <mergeCell ref="S2:T2"/>
    <mergeCell ref="U2:V2"/>
    <mergeCell ref="AK2:AN2"/>
    <mergeCell ref="AL7:AL10"/>
    <mergeCell ref="AM7:AN10"/>
    <mergeCell ref="M8:S8"/>
    <mergeCell ref="A7:A10"/>
    <mergeCell ref="B7:B10"/>
    <mergeCell ref="C7:C10"/>
    <mergeCell ref="D7:D10"/>
    <mergeCell ref="E7:E10"/>
    <mergeCell ref="F7:AJ7"/>
    <mergeCell ref="F8:L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31:E31"/>
    <mergeCell ref="AM31:AN32"/>
    <mergeCell ref="A32:E32"/>
    <mergeCell ref="B37:K37"/>
    <mergeCell ref="L37:O37"/>
    <mergeCell ref="U45:Z45"/>
    <mergeCell ref="AA45:AF45"/>
    <mergeCell ref="B38:K38"/>
    <mergeCell ref="L38:O38"/>
    <mergeCell ref="A41:B41"/>
    <mergeCell ref="C41:D41"/>
    <mergeCell ref="A42:B42"/>
    <mergeCell ref="C42:D42"/>
    <mergeCell ref="AG45:AK45"/>
    <mergeCell ref="AL45:AM45"/>
    <mergeCell ref="AJ46:AK46"/>
    <mergeCell ref="F47:H47"/>
    <mergeCell ref="I47:K47"/>
    <mergeCell ref="L47:N47"/>
    <mergeCell ref="O47:Q47"/>
    <mergeCell ref="R47:T47"/>
    <mergeCell ref="U47:W47"/>
    <mergeCell ref="X47:Z47"/>
    <mergeCell ref="AA47:AC47"/>
    <mergeCell ref="AD47:AF47"/>
    <mergeCell ref="AG47:AI47"/>
    <mergeCell ref="AJ47:AK47"/>
    <mergeCell ref="F46:H46"/>
    <mergeCell ref="I46:K46"/>
    <mergeCell ref="L46:N46"/>
    <mergeCell ref="O46:Q46"/>
    <mergeCell ref="R46:T46"/>
    <mergeCell ref="U46:W46"/>
    <mergeCell ref="X46:Z46"/>
    <mergeCell ref="AA46:AC46"/>
    <mergeCell ref="AD46:AF46"/>
    <mergeCell ref="I48:K48"/>
    <mergeCell ref="L48:N48"/>
    <mergeCell ref="O48:Q48"/>
    <mergeCell ref="R48:T48"/>
    <mergeCell ref="U48:W48"/>
    <mergeCell ref="X48:Z48"/>
    <mergeCell ref="AA48:AC48"/>
    <mergeCell ref="AD48:AF48"/>
    <mergeCell ref="AG46:AI46"/>
    <mergeCell ref="AL49:AM49"/>
    <mergeCell ref="C58:E58"/>
    <mergeCell ref="C59:E59"/>
    <mergeCell ref="C60:E60"/>
    <mergeCell ref="C61:E61"/>
    <mergeCell ref="C62:E62"/>
    <mergeCell ref="P37:S37"/>
    <mergeCell ref="P38:S38"/>
    <mergeCell ref="T37:W37"/>
    <mergeCell ref="T38:W38"/>
    <mergeCell ref="C45:D45"/>
    <mergeCell ref="E45:H45"/>
    <mergeCell ref="I45:N45"/>
    <mergeCell ref="O45:T45"/>
    <mergeCell ref="AG48:AI48"/>
    <mergeCell ref="AJ48:AK48"/>
    <mergeCell ref="C49:D49"/>
    <mergeCell ref="E49:H49"/>
    <mergeCell ref="I49:N49"/>
    <mergeCell ref="O49:T49"/>
    <mergeCell ref="U49:Z49"/>
    <mergeCell ref="AA49:AF49"/>
    <mergeCell ref="AG49:AK49"/>
    <mergeCell ref="F48:H48"/>
  </mergeCells>
  <phoneticPr fontId="3"/>
  <dataValidations count="7">
    <dataValidation type="list" allowBlank="1" showInputMessage="1" showErrorMessage="1" sqref="B38:K38" xr:uid="{00000000-0002-0000-1D00-000000000000}">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type="list" allowBlank="1" showInputMessage="1" showErrorMessage="1" sqref="AK3:AN3" xr:uid="{00000000-0002-0000-1D00-000001000000}">
      <formula1>"４週,歴月"</formula1>
    </dataValidation>
    <dataValidation type="list" allowBlank="1" showInputMessage="1" showErrorMessage="1" sqref="AK4:AN4" xr:uid="{00000000-0002-0000-1D00-000002000000}">
      <formula1>"予定,実績"</formula1>
    </dataValidation>
    <dataValidation type="whole" operator="greaterThanOrEqual" allowBlank="1" showInputMessage="1" showErrorMessage="1" sqref="L38:W38" xr:uid="{00000000-0002-0000-1D00-000003000000}">
      <formula1>0</formula1>
    </dataValidation>
    <dataValidation operator="greaterThanOrEqual" allowBlank="1" showInputMessage="1" showErrorMessage="1" sqref="I39:I40 L39:L40 L43 I43" xr:uid="{00000000-0002-0000-1D00-000004000000}"/>
    <dataValidation type="list" allowBlank="1" showInputMessage="1" showErrorMessage="1" sqref="C11:C30" xr:uid="{00000000-0002-0000-1D00-000005000000}">
      <formula1>"A,B,C,D"</formula1>
    </dataValidation>
    <dataValidation type="list" allowBlank="1" showInputMessage="1" showErrorMessage="1" sqref="B11:B30" xr:uid="{00000000-0002-0000-1D00-000006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oddHeader>
  </headerFooter>
  <rowBreaks count="1" manualBreakCount="1">
    <brk id="35" max="3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S8"/>
  <sheetViews>
    <sheetView workbookViewId="0">
      <selection activeCell="B17" sqref="B17"/>
    </sheetView>
  </sheetViews>
  <sheetFormatPr defaultRowHeight="18"/>
  <cols>
    <col min="1" max="1" width="26.3984375" customWidth="1"/>
  </cols>
  <sheetData>
    <row r="1" spans="1:19">
      <c r="A1" t="s">
        <v>127</v>
      </c>
      <c r="B1" t="s">
        <v>116</v>
      </c>
      <c r="C1" t="s">
        <v>117</v>
      </c>
      <c r="D1" t="s">
        <v>118</v>
      </c>
      <c r="E1" t="s">
        <v>119</v>
      </c>
      <c r="F1" t="s">
        <v>120</v>
      </c>
      <c r="G1" t="s">
        <v>121</v>
      </c>
      <c r="H1" t="s">
        <v>122</v>
      </c>
      <c r="I1" t="s">
        <v>123</v>
      </c>
      <c r="J1" t="s">
        <v>124</v>
      </c>
      <c r="K1" t="s">
        <v>198</v>
      </c>
    </row>
    <row r="2" spans="1:19">
      <c r="A2" s="102" t="s">
        <v>177</v>
      </c>
      <c r="B2" s="102" t="s">
        <v>105</v>
      </c>
      <c r="C2" s="102" t="s">
        <v>111</v>
      </c>
      <c r="D2" s="102" t="s">
        <v>112</v>
      </c>
      <c r="E2" s="102" t="s">
        <v>113</v>
      </c>
      <c r="F2" s="102" t="s">
        <v>114</v>
      </c>
      <c r="G2" s="102" t="s">
        <v>107</v>
      </c>
      <c r="H2" s="102" t="s">
        <v>202</v>
      </c>
      <c r="I2" s="102"/>
      <c r="J2" s="102"/>
      <c r="S2" s="106"/>
    </row>
    <row r="3" spans="1:19">
      <c r="A3" s="102" t="s">
        <v>186</v>
      </c>
      <c r="B3" s="102" t="s">
        <v>105</v>
      </c>
      <c r="C3" s="102" t="s">
        <v>111</v>
      </c>
      <c r="D3" s="102" t="s">
        <v>182</v>
      </c>
      <c r="E3" s="102" t="s">
        <v>107</v>
      </c>
      <c r="F3" s="102" t="s">
        <v>112</v>
      </c>
      <c r="G3" s="102" t="s">
        <v>113</v>
      </c>
      <c r="H3" s="102" t="s">
        <v>114</v>
      </c>
      <c r="I3" s="102" t="s">
        <v>202</v>
      </c>
      <c r="J3" s="102"/>
    </row>
    <row r="4" spans="1:19">
      <c r="A4" s="102" t="s">
        <v>185</v>
      </c>
      <c r="B4" s="102" t="s">
        <v>105</v>
      </c>
      <c r="C4" s="102" t="s">
        <v>111</v>
      </c>
      <c r="D4" s="102" t="s">
        <v>182</v>
      </c>
      <c r="E4" s="102" t="s">
        <v>112</v>
      </c>
      <c r="F4" s="102" t="s">
        <v>113</v>
      </c>
      <c r="G4" s="102" t="s">
        <v>183</v>
      </c>
      <c r="H4" s="102" t="s">
        <v>184</v>
      </c>
      <c r="I4" s="102" t="s">
        <v>114</v>
      </c>
      <c r="J4" s="102" t="s">
        <v>107</v>
      </c>
      <c r="K4" s="102" t="s">
        <v>202</v>
      </c>
    </row>
    <row r="5" spans="1:19">
      <c r="A5" s="102" t="s">
        <v>108</v>
      </c>
      <c r="B5" s="102" t="s">
        <v>105</v>
      </c>
      <c r="C5" s="102" t="s">
        <v>111</v>
      </c>
      <c r="D5" s="102" t="s">
        <v>115</v>
      </c>
      <c r="E5" s="102"/>
      <c r="F5" s="102"/>
      <c r="G5" s="102"/>
      <c r="H5" s="102"/>
      <c r="I5" s="102"/>
      <c r="J5" s="102"/>
      <c r="K5" s="102"/>
    </row>
    <row r="6" spans="1:19">
      <c r="A6" s="102" t="s">
        <v>104</v>
      </c>
      <c r="B6" s="102" t="s">
        <v>105</v>
      </c>
      <c r="C6" s="102" t="s">
        <v>111</v>
      </c>
      <c r="D6" s="102" t="s">
        <v>115</v>
      </c>
      <c r="E6" s="102"/>
      <c r="F6" s="102"/>
      <c r="G6" s="102"/>
      <c r="H6" s="102"/>
      <c r="I6" s="102"/>
      <c r="J6" s="102"/>
      <c r="K6" s="102"/>
    </row>
    <row r="7" spans="1:19">
      <c r="A7" s="102" t="s">
        <v>109</v>
      </c>
      <c r="B7" s="102" t="s">
        <v>105</v>
      </c>
      <c r="C7" s="102" t="s">
        <v>111</v>
      </c>
      <c r="D7" s="102" t="s">
        <v>106</v>
      </c>
      <c r="E7" s="102" t="s">
        <v>107</v>
      </c>
      <c r="F7" s="102" t="s">
        <v>112</v>
      </c>
      <c r="G7" s="102" t="s">
        <v>113</v>
      </c>
      <c r="H7" s="102" t="s">
        <v>183</v>
      </c>
      <c r="I7" s="102" t="s">
        <v>184</v>
      </c>
      <c r="J7" s="102" t="s">
        <v>192</v>
      </c>
      <c r="K7" s="102" t="s">
        <v>202</v>
      </c>
    </row>
    <row r="8" spans="1:19">
      <c r="A8" s="102" t="s">
        <v>110</v>
      </c>
      <c r="B8" s="102" t="s">
        <v>111</v>
      </c>
      <c r="C8" s="102" t="s">
        <v>106</v>
      </c>
      <c r="D8" s="102" t="s">
        <v>107</v>
      </c>
      <c r="E8" s="102" t="s">
        <v>112</v>
      </c>
      <c r="F8" s="102" t="s">
        <v>113</v>
      </c>
      <c r="G8" s="102" t="s">
        <v>192</v>
      </c>
      <c r="H8" s="102" t="s">
        <v>196</v>
      </c>
      <c r="I8" s="102" t="s">
        <v>197</v>
      </c>
      <c r="J8" s="102" t="s">
        <v>202</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dcacc7-e460-4c7a-a2ed-e890e37b378d">
      <Terms xmlns="http://schemas.microsoft.com/office/infopath/2007/PartnerControls"/>
    </lcf76f155ced4ddcb4097134ff3c332f>
    <TaxCatchAll xmlns="7f1e29f5-1aa2-4ed7-a4c5-0f459278da9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A53FE7-974E-44AA-861D-86F4BA4E7574}">
  <ds:schemaRefs>
    <ds:schemaRef ds:uri="http://purl.org/dc/dcmitype/"/>
    <ds:schemaRef ds:uri="http://schemas.microsoft.com/office/2006/documentManagement/types"/>
    <ds:schemaRef ds:uri="d6dcacc7-e460-4c7a-a2ed-e890e37b378d"/>
    <ds:schemaRef ds:uri="http://purl.org/dc/terms/"/>
    <ds:schemaRef ds:uri="http://purl.org/dc/elements/1.1/"/>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7f1e29f5-1aa2-4ed7-a4c5-0f459278da93"/>
  </ds:schemaRefs>
</ds:datastoreItem>
</file>

<file path=customXml/itemProps2.xml><?xml version="1.0" encoding="utf-8"?>
<ds:datastoreItem xmlns:ds="http://schemas.openxmlformats.org/officeDocument/2006/customXml" ds:itemID="{F1B0B8D0-95D3-43A7-867E-5B0AB291E4E1}">
  <ds:schemaRefs>
    <ds:schemaRef ds:uri="http://schemas.microsoft.com/sharepoint/v3/contenttype/forms"/>
  </ds:schemaRefs>
</ds:datastoreItem>
</file>

<file path=customXml/itemProps3.xml><?xml version="1.0" encoding="utf-8"?>
<ds:datastoreItem xmlns:ds="http://schemas.openxmlformats.org/officeDocument/2006/customXml" ds:itemID="{8C5FE36C-BF55-45E0-B80F-10D02AD28F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付表３－２</vt:lpstr>
      <vt:lpstr>勤務形態一覧表（児童発達支援・放課後デイサービス）</vt:lpstr>
      <vt:lpstr>勤務形態一覧表（児童発達支援・主として重症心身障害児）</vt:lpstr>
      <vt:lpstr>勤務形態一覧表（児童発達支援センター）</vt:lpstr>
      <vt:lpstr>勤務形態一覧表（保育所等訪問支援）</vt:lpstr>
      <vt:lpstr>勤務形態一覧表（居宅訪問型児童発達支援）</vt:lpstr>
      <vt:lpstr>勤務形態一覧表（福祉型障害児入所施設）</vt:lpstr>
      <vt:lpstr>勤務形態一覧表（医療型障害児入所施設）</vt:lpstr>
      <vt:lpstr>選択肢</vt:lpstr>
      <vt:lpstr>'勤務形態一覧表（医療型障害児入所施設）'!Print_Area</vt:lpstr>
      <vt:lpstr>'勤務形態一覧表（居宅訪問型児童発達支援）'!Print_Area</vt:lpstr>
      <vt:lpstr>'勤務形態一覧表（児童発達支援・主として重症心身障害児）'!Print_Area</vt:lpstr>
      <vt:lpstr>'勤務形態一覧表（児童発達支援・放課後デイサービス）'!Print_Area</vt:lpstr>
      <vt:lpstr>'勤務形態一覧表（児童発達支援センター）'!Print_Area</vt:lpstr>
      <vt:lpstr>'勤務形態一覧表（福祉型障害児入所施設）'!Print_Area</vt:lpstr>
      <vt:lpstr>'勤務形態一覧表（保育所等訪問支援）'!Print_Area</vt:lpstr>
      <vt:lpstr>医療型障害児入所施設</vt:lpstr>
      <vt:lpstr>居宅訪問型児童発達支援</vt:lpstr>
      <vt:lpstr>児童発達支援・児童発達支援センターであるもの</vt:lpstr>
      <vt:lpstr>児童発達支援・主として重症心身障害児を対象とする場合</vt:lpstr>
      <vt:lpstr>児童発達支援・放課後等デイサービス</vt:lpstr>
      <vt:lpstr>福祉型障害児入所施設</vt:lpstr>
      <vt:lpstr>保育所等訪問支援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勤務形態一覧表</dc:title>
  <dc:creator/>
  <cp:lastModifiedBy/>
  <dcterms:created xsi:type="dcterms:W3CDTF">2024-07-04T15:01:10Z</dcterms:created>
  <dcterms:modified xsi:type="dcterms:W3CDTF">2025-03-20T05:43:30Z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0x0101004D4D2985358D454F91CDFA96398E7DAC</vt:lpwstr>
  </property>
</Properties>
</file>