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73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LP12" i="5"/>
  <c r="KE12" i="5"/>
  <c r="KD12" i="5"/>
  <c r="KC12" i="5"/>
  <c r="KB12" i="5"/>
  <c r="KA12" i="5"/>
  <c r="JR12" i="5"/>
  <c r="IF12" i="5"/>
  <c r="IE12" i="5"/>
  <c r="ID12" i="5"/>
  <c r="IC12" i="5"/>
  <c r="IB12" i="5"/>
  <c r="HV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T12" i="5" s="1"/>
  <c r="LO8" i="5"/>
  <c r="LF8" i="5"/>
  <c r="LG12" i="5" s="1"/>
  <c r="LE8" i="5"/>
  <c r="KV8" i="5"/>
  <c r="KX12" i="5" s="1"/>
  <c r="KU8" i="5"/>
  <c r="KT8" i="5"/>
  <c r="KK8" i="5"/>
  <c r="KJ8" i="5"/>
  <c r="JZ8" i="5"/>
  <c r="JQ8" i="5"/>
  <c r="JP8" i="5"/>
  <c r="JG8" i="5"/>
  <c r="JI12" i="5" s="1"/>
  <c r="JF8" i="5"/>
  <c r="IW8" i="5"/>
  <c r="IZ12" i="5" s="1"/>
  <c r="IV8" i="5"/>
  <c r="IU8" i="5"/>
  <c r="IL8" i="5"/>
  <c r="IK8" i="5"/>
  <c r="IA8" i="5"/>
  <c r="HR8" i="5"/>
  <c r="HR12" i="5" s="1"/>
  <c r="HQ8" i="5"/>
  <c r="HH8" i="5"/>
  <c r="HI12" i="5" s="1"/>
  <c r="HG8" i="5"/>
  <c r="GX8" i="5"/>
  <c r="GZ12" i="5" s="1"/>
  <c r="GW8" i="5"/>
  <c r="GV8" i="5"/>
  <c r="GL8" i="5"/>
  <c r="GB8" i="5"/>
  <c r="FR8" i="5"/>
  <c r="FH8" i="5"/>
  <c r="EX8" i="5"/>
  <c r="EW8" i="5"/>
  <c r="EM8" i="5"/>
  <c r="EC8" i="5"/>
  <c r="DS8" i="5"/>
  <c r="DI8" i="5"/>
  <c r="CY8" i="5"/>
  <c r="CX8" i="5"/>
  <c r="CN8" i="5"/>
  <c r="CD8" i="5"/>
  <c r="BS8" i="5"/>
  <c r="BH8" i="5"/>
  <c r="AW8" i="5"/>
  <c r="AW6" i="5"/>
  <c r="L19" i="4" s="1"/>
  <c r="AV6" i="5"/>
  <c r="AU6" i="5"/>
  <c r="AT6" i="5"/>
  <c r="N16" i="4" s="1"/>
  <c r="AS6" i="5"/>
  <c r="L16" i="4" s="1"/>
  <c r="AR6" i="5"/>
  <c r="AQ6" i="5"/>
  <c r="AP6" i="5"/>
  <c r="F16" i="4" s="1"/>
  <c r="AO6" i="5"/>
  <c r="N15" i="4" s="1"/>
  <c r="AN6" i="5"/>
  <c r="AM6" i="5"/>
  <c r="AL6" i="5"/>
  <c r="H15" i="4" s="1"/>
  <c r="AK6" i="5"/>
  <c r="F15" i="4" s="1"/>
  <c r="AJ6" i="5"/>
  <c r="AI6" i="5"/>
  <c r="AH6" i="5"/>
  <c r="J14" i="4" s="1"/>
  <c r="AG6" i="5"/>
  <c r="H14" i="4" s="1"/>
  <c r="AF6" i="5"/>
  <c r="AE6" i="5"/>
  <c r="AD6" i="5"/>
  <c r="L13" i="4" s="1"/>
  <c r="AC6" i="5"/>
  <c r="J13" i="4" s="1"/>
  <c r="AB6" i="5"/>
  <c r="AA6" i="5"/>
  <c r="Z6" i="5"/>
  <c r="N12" i="4" s="1"/>
  <c r="Y6" i="5"/>
  <c r="L12" i="4" s="1"/>
  <c r="X6" i="5"/>
  <c r="W6" i="5"/>
  <c r="V6" i="5"/>
  <c r="F12" i="4" s="1"/>
  <c r="U6" i="5"/>
  <c r="B9" i="4" s="1"/>
  <c r="T6" i="5"/>
  <c r="S6" i="5"/>
  <c r="R6" i="5"/>
  <c r="Q6" i="5"/>
  <c r="P6" i="5"/>
  <c r="O6" i="5"/>
  <c r="N6" i="5"/>
  <c r="M6" i="5"/>
  <c r="L6" i="5"/>
  <c r="GM8" i="5" s="1"/>
  <c r="K6" i="5"/>
  <c r="J6" i="5"/>
  <c r="I6" i="5"/>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J16" i="4"/>
  <c r="H16" i="4"/>
  <c r="L15" i="4"/>
  <c r="J15" i="4"/>
  <c r="N14" i="4"/>
  <c r="L14" i="4"/>
  <c r="F14" i="4"/>
  <c r="N13" i="4"/>
  <c r="H13" i="4"/>
  <c r="F13" i="4"/>
  <c r="J12" i="4"/>
  <c r="H12" i="4"/>
  <c r="J7" i="4"/>
  <c r="N5" i="4"/>
  <c r="J5" i="4"/>
  <c r="F5" i="4"/>
  <c r="B5" i="4"/>
  <c r="N3" i="4"/>
  <c r="J3" i="4"/>
  <c r="F3" i="4"/>
  <c r="B3" i="4"/>
  <c r="B1" i="4"/>
  <c r="B10" i="5" l="1"/>
  <c r="LZ16" i="5" s="1"/>
  <c r="GP18" i="5"/>
  <c r="GN18" i="5"/>
  <c r="GO18" i="5"/>
  <c r="GQ12" i="5"/>
  <c r="GO12" i="5"/>
  <c r="GM12" i="5"/>
  <c r="GQ18" i="5"/>
  <c r="GP12" i="5"/>
  <c r="GM18" i="5"/>
  <c r="GN12" i="5"/>
  <c r="IP18" i="5"/>
  <c r="IN18" i="5"/>
  <c r="IL18" i="5"/>
  <c r="IM18" i="5"/>
  <c r="IO12" i="5"/>
  <c r="IM12" i="5"/>
  <c r="IP12" i="5"/>
  <c r="IL12" i="5"/>
  <c r="IO18" i="5"/>
  <c r="IN12" i="5"/>
  <c r="KN18" i="5"/>
  <c r="KL18" i="5"/>
  <c r="KM18" i="5"/>
  <c r="KO12" i="5"/>
  <c r="KM12" i="5"/>
  <c r="KK12" i="5"/>
  <c r="KO18" i="5"/>
  <c r="KN12" i="5"/>
  <c r="KK18" i="5"/>
  <c r="KL12" i="5"/>
  <c r="MN18" i="5"/>
  <c r="ML18" i="5"/>
  <c r="MJ18" i="5"/>
  <c r="MK18" i="5"/>
  <c r="MM12" i="5"/>
  <c r="MK12" i="5"/>
  <c r="MN12" i="5"/>
  <c r="MJ12" i="5"/>
  <c r="MM18" i="5"/>
  <c r="ML12" i="5"/>
  <c r="LF16" i="5"/>
  <c r="KK16" i="5"/>
  <c r="JQ16" i="5"/>
  <c r="IB16" i="5"/>
  <c r="HH16" i="5"/>
  <c r="MJ16" i="5"/>
  <c r="JG16" i="5"/>
  <c r="HR16" i="5"/>
  <c r="GX16" i="5"/>
  <c r="FI16" i="5"/>
  <c r="EN16" i="5"/>
  <c r="DT16" i="5"/>
  <c r="CE16" i="5"/>
  <c r="BI16" i="5"/>
  <c r="LZ10" i="5"/>
  <c r="KK10" i="5"/>
  <c r="JQ10" i="5"/>
  <c r="IW10" i="5"/>
  <c r="IB10" i="5"/>
  <c r="HH10" i="5"/>
  <c r="GM10" i="5"/>
  <c r="FS10" i="5"/>
  <c r="KA16" i="5"/>
  <c r="FS16" i="5"/>
  <c r="ED16" i="5"/>
  <c r="CO16" i="5"/>
  <c r="AX16" i="5"/>
  <c r="MJ10" i="5"/>
  <c r="KV10" i="5"/>
  <c r="JG10" i="5"/>
  <c r="HR10" i="5"/>
  <c r="GC10" i="5"/>
  <c r="EN10" i="5"/>
  <c r="DT10" i="5"/>
  <c r="LP16" i="5"/>
  <c r="IL16" i="5"/>
  <c r="GM16" i="5"/>
  <c r="EY16" i="5"/>
  <c r="DJ16" i="5"/>
  <c r="BT16" i="5"/>
  <c r="LP10" i="5"/>
  <c r="KA10" i="5"/>
  <c r="IL10" i="5"/>
  <c r="GX10" i="5"/>
  <c r="FI10" i="5"/>
  <c r="EY10" i="5"/>
  <c r="ED10" i="5"/>
  <c r="DJ10" i="5"/>
  <c r="CO10" i="5"/>
  <c r="BT10" i="5"/>
  <c r="AX10" i="5"/>
  <c r="MD16" i="5"/>
  <c r="LJ16" i="5"/>
  <c r="KO16" i="5"/>
  <c r="JU16" i="5"/>
  <c r="JA16" i="5"/>
  <c r="IF16" i="5"/>
  <c r="HL16" i="5"/>
  <c r="MN16" i="5"/>
  <c r="KZ16" i="5"/>
  <c r="JK16" i="5"/>
  <c r="HV16" i="5"/>
  <c r="GG16" i="5"/>
  <c r="FM16" i="5"/>
  <c r="ER16" i="5"/>
  <c r="DX16" i="5"/>
  <c r="DD16" i="5"/>
  <c r="CI16" i="5"/>
  <c r="BM16" i="5"/>
  <c r="MD10" i="5"/>
  <c r="LJ10" i="5"/>
  <c r="KO10" i="5"/>
  <c r="JU10" i="5"/>
  <c r="JA10" i="5"/>
  <c r="IF10" i="5"/>
  <c r="HL10" i="5"/>
  <c r="GQ10" i="5"/>
  <c r="FW10" i="5"/>
  <c r="FC10" i="5"/>
  <c r="LT16" i="5"/>
  <c r="IP16" i="5"/>
  <c r="FW16" i="5"/>
  <c r="EH16" i="5"/>
  <c r="CS16" i="5"/>
  <c r="BB16" i="5"/>
  <c r="MN10" i="5"/>
  <c r="KZ10" i="5"/>
  <c r="JK10" i="5"/>
  <c r="HV10" i="5"/>
  <c r="GG10" i="5"/>
  <c r="ER10" i="5"/>
  <c r="DX10" i="5"/>
  <c r="DD10" i="5"/>
  <c r="KE16" i="5"/>
  <c r="HB16" i="5"/>
  <c r="GQ16" i="5"/>
  <c r="FC16" i="5"/>
  <c r="DN16" i="5"/>
  <c r="BX16" i="5"/>
  <c r="LT10" i="5"/>
  <c r="KE10" i="5"/>
  <c r="IP10" i="5"/>
  <c r="HB10" i="5"/>
  <c r="FM10" i="5"/>
  <c r="EH10" i="5"/>
  <c r="DN10" i="5"/>
  <c r="CS10" i="5"/>
  <c r="BX10" i="5"/>
  <c r="BB10" i="5"/>
  <c r="CE10" i="5"/>
  <c r="CI10" i="5"/>
  <c r="F11" i="4"/>
  <c r="N11" i="4"/>
  <c r="E10" i="5"/>
  <c r="C10" i="5"/>
  <c r="FS8" i="5"/>
  <c r="FI8" i="5"/>
  <c r="EY8" i="5"/>
  <c r="D10" i="5"/>
  <c r="BI10" i="5"/>
  <c r="BM10" i="5"/>
  <c r="CZ10" i="5"/>
  <c r="HB18" i="5"/>
  <c r="GZ18" i="5"/>
  <c r="GX18" i="5"/>
  <c r="GY18" i="5"/>
  <c r="HA12" i="5"/>
  <c r="GY12" i="5"/>
  <c r="HK18" i="5"/>
  <c r="HI18" i="5"/>
  <c r="HL18" i="5"/>
  <c r="HH18" i="5"/>
  <c r="HL12" i="5"/>
  <c r="HJ12" i="5"/>
  <c r="HH12" i="5"/>
  <c r="HV18" i="5"/>
  <c r="HT18" i="5"/>
  <c r="HR18" i="5"/>
  <c r="HU18" i="5"/>
  <c r="HU12" i="5"/>
  <c r="HS12" i="5"/>
  <c r="IZ18" i="5"/>
  <c r="IX18" i="5"/>
  <c r="JA18" i="5"/>
  <c r="IW18" i="5"/>
  <c r="JA12" i="5"/>
  <c r="IY12" i="5"/>
  <c r="IW12" i="5"/>
  <c r="JK18" i="5"/>
  <c r="JI18" i="5"/>
  <c r="JG18" i="5"/>
  <c r="JJ18" i="5"/>
  <c r="JJ12" i="5"/>
  <c r="JH12" i="5"/>
  <c r="JT18" i="5"/>
  <c r="JR18" i="5"/>
  <c r="JS18" i="5"/>
  <c r="JU12" i="5"/>
  <c r="JS12" i="5"/>
  <c r="JQ12" i="5"/>
  <c r="KZ18" i="5"/>
  <c r="KX18" i="5"/>
  <c r="KV18" i="5"/>
  <c r="KW18" i="5"/>
  <c r="KY12" i="5"/>
  <c r="KW12" i="5"/>
  <c r="LI18" i="5"/>
  <c r="LG18" i="5"/>
  <c r="LJ18" i="5"/>
  <c r="LF18" i="5"/>
  <c r="LJ12" i="5"/>
  <c r="LH12" i="5"/>
  <c r="LF12" i="5"/>
  <c r="LT18" i="5"/>
  <c r="LR18" i="5"/>
  <c r="LP18" i="5"/>
  <c r="LS18" i="5"/>
  <c r="LS12" i="5"/>
  <c r="LQ12" i="5"/>
  <c r="GX12" i="5"/>
  <c r="HB12" i="5"/>
  <c r="HK12" i="5"/>
  <c r="HT12" i="5"/>
  <c r="IX12" i="5"/>
  <c r="JG12" i="5"/>
  <c r="JK12" i="5"/>
  <c r="JT12" i="5"/>
  <c r="KV12" i="5"/>
  <c r="KZ12" i="5"/>
  <c r="LI12" i="5"/>
  <c r="LR12" i="5"/>
  <c r="HA18" i="5"/>
  <c r="HS18" i="5"/>
  <c r="JH18" i="5"/>
  <c r="JU18" i="5"/>
  <c r="KY18" i="5"/>
  <c r="LQ18" i="5"/>
  <c r="HJ18" i="5"/>
  <c r="IY18" i="5"/>
  <c r="JQ18" i="5"/>
  <c r="LH18" i="5"/>
  <c r="LF10" i="5" l="1"/>
  <c r="CZ16" i="5"/>
  <c r="GC16" i="5"/>
  <c r="KV16" i="5"/>
  <c r="IW16" i="5"/>
  <c r="MB16" i="5"/>
  <c r="LH16" i="5"/>
  <c r="KM16" i="5"/>
  <c r="JS16" i="5"/>
  <c r="IY16" i="5"/>
  <c r="ID16" i="5"/>
  <c r="HJ16" i="5"/>
  <c r="LR16" i="5"/>
  <c r="KC16" i="5"/>
  <c r="IN16" i="5"/>
  <c r="GZ16" i="5"/>
  <c r="GE16" i="5"/>
  <c r="FK16" i="5"/>
  <c r="EP16" i="5"/>
  <c r="DV16" i="5"/>
  <c r="DB16" i="5"/>
  <c r="CG16" i="5"/>
  <c r="BK16" i="5"/>
  <c r="MB10" i="5"/>
  <c r="LH10" i="5"/>
  <c r="KM10" i="5"/>
  <c r="JS10" i="5"/>
  <c r="IY10" i="5"/>
  <c r="ID10" i="5"/>
  <c r="HJ10" i="5"/>
  <c r="GO10" i="5"/>
  <c r="FU10" i="5"/>
  <c r="ML16" i="5"/>
  <c r="JI16" i="5"/>
  <c r="GO16" i="5"/>
  <c r="FA16" i="5"/>
  <c r="DL16" i="5"/>
  <c r="BV16" i="5"/>
  <c r="LR10" i="5"/>
  <c r="KC10" i="5"/>
  <c r="IN10" i="5"/>
  <c r="GZ10" i="5"/>
  <c r="FK10" i="5"/>
  <c r="EP10" i="5"/>
  <c r="DV10" i="5"/>
  <c r="KX16" i="5"/>
  <c r="HT16" i="5"/>
  <c r="FU16" i="5"/>
  <c r="EF16" i="5"/>
  <c r="CQ16" i="5"/>
  <c r="AZ16" i="5"/>
  <c r="ML10" i="5"/>
  <c r="KX10" i="5"/>
  <c r="JI10" i="5"/>
  <c r="HT10" i="5"/>
  <c r="GE10" i="5"/>
  <c r="FA10" i="5"/>
  <c r="EF10" i="5"/>
  <c r="DL10" i="5"/>
  <c r="CQ10" i="5"/>
  <c r="BV10" i="5"/>
  <c r="AZ10" i="5"/>
  <c r="CG10" i="5"/>
  <c r="J11" i="4"/>
  <c r="DB10" i="5"/>
  <c r="BK10" i="5"/>
  <c r="FM18" i="5"/>
  <c r="FK18" i="5"/>
  <c r="FI18" i="5"/>
  <c r="FL18" i="5"/>
  <c r="FL12" i="5"/>
  <c r="FJ12" i="5"/>
  <c r="FK12" i="5"/>
  <c r="FJ18" i="5"/>
  <c r="FM12" i="5"/>
  <c r="FI12" i="5"/>
  <c r="FB18" i="5"/>
  <c r="EZ18" i="5"/>
  <c r="FC18" i="5"/>
  <c r="EY18" i="5"/>
  <c r="FC12" i="5"/>
  <c r="FA12" i="5"/>
  <c r="EY12" i="5"/>
  <c r="FA18" i="5"/>
  <c r="FB12" i="5"/>
  <c r="EZ12" i="5"/>
  <c r="FV18" i="5"/>
  <c r="FT18" i="5"/>
  <c r="FU18" i="5"/>
  <c r="FW12" i="5"/>
  <c r="FU12" i="5"/>
  <c r="FS12" i="5"/>
  <c r="FS18" i="5"/>
  <c r="FT12" i="5"/>
  <c r="FW18" i="5"/>
  <c r="FV12" i="5"/>
  <c r="MM16" i="5"/>
  <c r="LS16" i="5"/>
  <c r="KY16" i="5"/>
  <c r="KD16" i="5"/>
  <c r="JJ16" i="5"/>
  <c r="IO16" i="5"/>
  <c r="HU16" i="5"/>
  <c r="HA16" i="5"/>
  <c r="LI16" i="5"/>
  <c r="JT16" i="5"/>
  <c r="IE16" i="5"/>
  <c r="GP16" i="5"/>
  <c r="FV16" i="5"/>
  <c r="FB16" i="5"/>
  <c r="EG16" i="5"/>
  <c r="DM16" i="5"/>
  <c r="CR16" i="5"/>
  <c r="BW16" i="5"/>
  <c r="BA16" i="5"/>
  <c r="MM10" i="5"/>
  <c r="LS10" i="5"/>
  <c r="KY10" i="5"/>
  <c r="KD10" i="5"/>
  <c r="JJ10" i="5"/>
  <c r="IO10" i="5"/>
  <c r="HU10" i="5"/>
  <c r="HA10" i="5"/>
  <c r="GF10" i="5"/>
  <c r="FL10" i="5"/>
  <c r="KN16" i="5"/>
  <c r="HK16" i="5"/>
  <c r="GF16" i="5"/>
  <c r="EQ16" i="5"/>
  <c r="DC16" i="5"/>
  <c r="BL16" i="5"/>
  <c r="LI10" i="5"/>
  <c r="JT10" i="5"/>
  <c r="IE10" i="5"/>
  <c r="GP10" i="5"/>
  <c r="FB10" i="5"/>
  <c r="EG10" i="5"/>
  <c r="DM10" i="5"/>
  <c r="MC16" i="5"/>
  <c r="IZ16" i="5"/>
  <c r="FL16" i="5"/>
  <c r="DW16" i="5"/>
  <c r="CH16" i="5"/>
  <c r="MC10" i="5"/>
  <c r="KN10" i="5"/>
  <c r="IZ10" i="5"/>
  <c r="HK10" i="5"/>
  <c r="FV10" i="5"/>
  <c r="EQ10" i="5"/>
  <c r="DW10" i="5"/>
  <c r="DC10" i="5"/>
  <c r="CH10" i="5"/>
  <c r="BL10" i="5"/>
  <c r="BW10" i="5"/>
  <c r="CR10" i="5"/>
  <c r="BA10" i="5"/>
  <c r="L11" i="4"/>
  <c r="MK16" i="5"/>
  <c r="LQ16" i="5"/>
  <c r="KW16" i="5"/>
  <c r="KB16" i="5"/>
  <c r="JH16" i="5"/>
  <c r="IM16" i="5"/>
  <c r="HS16" i="5"/>
  <c r="MA16" i="5"/>
  <c r="KL16" i="5"/>
  <c r="IX16" i="5"/>
  <c r="HI16" i="5"/>
  <c r="GN16" i="5"/>
  <c r="FT16" i="5"/>
  <c r="EZ16" i="5"/>
  <c r="EE16" i="5"/>
  <c r="DK16" i="5"/>
  <c r="CP16" i="5"/>
  <c r="BU16" i="5"/>
  <c r="AY16" i="5"/>
  <c r="MK10" i="5"/>
  <c r="LQ10" i="5"/>
  <c r="KW10" i="5"/>
  <c r="KB10" i="5"/>
  <c r="JH10" i="5"/>
  <c r="IM10" i="5"/>
  <c r="HS10" i="5"/>
  <c r="GY10" i="5"/>
  <c r="GD10" i="5"/>
  <c r="FJ10" i="5"/>
  <c r="LG16" i="5"/>
  <c r="IC16" i="5"/>
  <c r="GY16" i="5"/>
  <c r="FJ16" i="5"/>
  <c r="DU16" i="5"/>
  <c r="CF16" i="5"/>
  <c r="MA10" i="5"/>
  <c r="KL10" i="5"/>
  <c r="IX10" i="5"/>
  <c r="HI10" i="5"/>
  <c r="FT10" i="5"/>
  <c r="EZ10" i="5"/>
  <c r="EE10" i="5"/>
  <c r="DK10" i="5"/>
  <c r="JR16" i="5"/>
  <c r="GD16" i="5"/>
  <c r="EO16" i="5"/>
  <c r="DA16" i="5"/>
  <c r="BJ16" i="5"/>
  <c r="LG10" i="5"/>
  <c r="JR10" i="5"/>
  <c r="IC10" i="5"/>
  <c r="GN10" i="5"/>
  <c r="EO10" i="5"/>
  <c r="DU10" i="5"/>
  <c r="DA10" i="5"/>
  <c r="CF10" i="5"/>
  <c r="BJ10" i="5"/>
  <c r="CP10" i="5"/>
  <c r="AY10" i="5"/>
  <c r="BU10" i="5"/>
  <c r="H11" i="4"/>
</calcChain>
</file>

<file path=xl/sharedStrings.xml><?xml version="1.0" encoding="utf-8"?>
<sst xmlns="http://schemas.openxmlformats.org/spreadsheetml/2006/main" count="889" uniqueCount="177">
  <si>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</si>
  <si>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</si>
  <si>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</si>
  <si>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</si>
  <si>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</si>
  <si>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</si>
  <si>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</si>
  <si>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</si>
  <si>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【余剰金】　７，６２４千円
　平成２８年９月議会において補正予算計上し、電気事業特別会計準備基金からの繰入金を減額し、一般職員給及び財産管理事務費に充当した。
【積立金】　１１，８７４千円
　名称：都城市電気事業特別会計準備基金
　目的：災害復旧、大規模な施設の補修その他電気事業会計の適正な管理運営に必要な財源の不足を生じたときの財源を積み立てるため、地方自治法第２４１条第１項の規定に基づき設置している。（条例第７２号）</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</si>
  <si>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</si>
  <si>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</si>
  <si>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</si>
  <si>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</si>
  <si>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</si>
  <si>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</si>
  <si>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</si>
  <si>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</si>
  <si>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</si>
  <si>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</si>
  <si>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</si>
  <si>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</si>
  <si>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</si>
  <si>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</si>
  <si>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</si>
  <si>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</si>
  <si>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</si>
  <si>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</si>
  <si>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</si>
  <si>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</si>
  <si>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</si>
  <si>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</si>
  <si>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</si>
  <si>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</si>
  <si>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</si>
  <si>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</si>
  <si>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</si>
  <si>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</si>
  <si>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</si>
  <si>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</si>
  <si>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</si>
  <si>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</si>
  <si>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</si>
  <si>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</si>
  <si>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</si>
  <si>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</si>
  <si>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</si>
  <si>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</si>
  <si>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</si>
  <si>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</si>
  <si>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</si>
  <si>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</si>
  <si>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</si>
  <si>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</si>
  <si>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</si>
  <si>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</si>
  <si>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</si>
  <si>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</si>
  <si>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</si>
  <si>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</si>
  <si>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</si>
  <si>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</si>
  <si>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</si>
  <si>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</si>
  <si>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</si>
  <si>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</si>
  <si>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</si>
  <si>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</si>
  <si>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</si>
  <si>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</si>
  <si>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</si>
  <si>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</si>
  <si>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</si>
  <si>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</si>
  <si>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</si>
  <si>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</si>
  <si>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</si>
  <si>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</si>
  <si>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</si>
  <si>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</si>
  <si>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</si>
  <si>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</si>
  <si>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</si>
  <si>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</si>
  <si>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</si>
  <si>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</si>
  <si>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</si>
  <si>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</si>
  <si>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</si>
  <si>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</si>
  <si>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</si>
  <si>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</si>
  <si>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</si>
  <si>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</si>
  <si>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</si>
  <si>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</si>
  <si>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</si>
  <si>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</si>
  <si>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</si>
  <si>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</si>
  <si>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</si>
  <si>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</si>
  <si>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</si>
  <si>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</si>
  <si>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</si>
  <si>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</si>
  <si>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</si>
  <si>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</si>
  <si>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</si>
  <si>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</si>
  <si>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</si>
  <si>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</si>
  <si>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</si>
  <si>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</si>
  <si>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</si>
  <si>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</si>
  <si>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452025</t>
  </si>
  <si>
    <t>47</t>
  </si>
  <si>
    <t>04</t>
  </si>
  <si>
    <t>0</t>
  </si>
  <si>
    <t>000</t>
  </si>
  <si>
    <t>宮崎県　都城市</t>
  </si>
  <si>
    <t>法非適用</t>
  </si>
  <si>
    <t>電気事業</t>
  </si>
  <si>
    <t>該当数値なし</t>
  </si>
  <si>
    <t>-</t>
  </si>
  <si>
    <t>平成29年9月30日　駒発電所</t>
  </si>
  <si>
    <t>平成49年7月予定　駒発電所</t>
  </si>
  <si>
    <t>無</t>
  </si>
  <si>
    <t>九州電力株式会社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</si>
  <si>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</si>
  <si>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</si>
  <si>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</si>
  <si>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</si>
  <si>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</si>
  <si>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</si>
  <si>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</si>
  <si>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</si>
  <si>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</si>
  <si>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</si>
  <si>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</si>
  <si>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</si>
  <si>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</si>
  <si>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</si>
  <si>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</si>
  <si>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</si>
  <si>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</si>
  <si>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</si>
  <si>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</si>
  <si>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</si>
  <si>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</si>
  <si>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</si>
  <si>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</si>
  <si>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</si>
  <si>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</si>
  <si>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</si>
  <si>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</si>
  <si>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</si>
  <si>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</si>
  <si>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</si>
  <si>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</si>
  <si>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</si>
  <si>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</si>
  <si>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</si>
  <si>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</si>
  <si>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</si>
  <si>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</si>
  <si>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</si>
  <si>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</si>
  <si>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</si>
  <si>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</si>
  <si>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</si>
  <si>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</si>
  <si>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</si>
  <si>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</si>
  <si>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施設の供用開始から６０年が経過し、施設・設備の劣化も進む中、計画的な修繕及び必要最低限の維持補修により、施設の延命化ならびに「修繕費比率」の低減を図ってきました。
　しかしながら、経年劣化は着実に進行し、施設および設備の更新が経営上の課題となっていました。
　平成２４年７月に経済産業省による再生可能エネルギー固定価格買取制度（ＦＩＴ）が始まり、この制度を活用して売電収入ならびに経営の安定化を図りつつ、施設の大規模改修工事を実施することができないか検討を行いました。
　検討の結果、平成２６年に改修計画を策定し、平成２９年７月までの期間に設備、施設の改修作業を行いました。
　「ＦＩＴ収入割合」が示すとおり、全国的に制度活用による売電収入が増加傾向にあります。今後、本市においてもＦＩＴ収入により経営状況が更に安定化し、事業の継続に資することが期待されています。
　また監視システムの導入も行い、天候に左右されやすい発電方式であることによるデメリットの解消にも努めており、一日平均発電能力に対する実際の一日平均発電量の割合を示す「設備利用率」も安定して推移しています。
　こうした経営努力の結果、企業債（借金）が収入規模に見合ったものであるかを測る「企業債残高対料金収入比率」も年々低減して推移している状況です。</t>
    <rPh sb="1" eb="3">
      <t>チイキ</t>
    </rPh>
    <rPh sb="4" eb="6">
      <t>デンリョク</t>
    </rPh>
    <rPh sb="6" eb="8">
      <t>キョウキュウ</t>
    </rPh>
    <rPh sb="8" eb="10">
      <t>シセツ</t>
    </rPh>
    <rPh sb="13" eb="15">
      <t>セイカツ</t>
    </rPh>
    <rPh sb="16" eb="18">
      <t>ブンカ</t>
    </rPh>
    <rPh sb="19" eb="21">
      <t>コウジョウ</t>
    </rPh>
    <rPh sb="22" eb="23">
      <t>シ</t>
    </rPh>
    <rPh sb="25" eb="27">
      <t>イッポウ</t>
    </rPh>
    <rPh sb="28" eb="30">
      <t>ヨジョウ</t>
    </rPh>
    <rPh sb="30" eb="32">
      <t>デンリョク</t>
    </rPh>
    <rPh sb="33" eb="35">
      <t>バイデン</t>
    </rPh>
    <rPh sb="38" eb="40">
      <t>ザイゲン</t>
    </rPh>
    <rPh sb="40" eb="42">
      <t>カクホ</t>
    </rPh>
    <rPh sb="43" eb="45">
      <t>モクテキ</t>
    </rPh>
    <rPh sb="46" eb="47">
      <t>コマ</t>
    </rPh>
    <rPh sb="47" eb="49">
      <t>ハツデン</t>
    </rPh>
    <rPh sb="49" eb="50">
      <t>ショ</t>
    </rPh>
    <rPh sb="51" eb="53">
      <t>ケンセツ</t>
    </rPh>
    <rPh sb="56" eb="58">
      <t>イライ</t>
    </rPh>
    <rPh sb="59" eb="61">
      <t>ゲンザイ</t>
    </rPh>
    <rPh sb="63" eb="65">
      <t>ケイエイ</t>
    </rPh>
    <rPh sb="65" eb="66">
      <t>ジョウ</t>
    </rPh>
    <rPh sb="66" eb="68">
      <t>ケンゼン</t>
    </rPh>
    <rPh sb="69" eb="71">
      <t>スウチ</t>
    </rPh>
    <rPh sb="72" eb="74">
      <t>ホジ</t>
    </rPh>
    <rPh sb="76" eb="78">
      <t>テキセイ</t>
    </rPh>
    <rPh sb="79" eb="81">
      <t>ジョウキョウ</t>
    </rPh>
    <rPh sb="82" eb="84">
      <t>ケイゾク</t>
    </rPh>
    <rPh sb="97" eb="99">
      <t>シセツ</t>
    </rPh>
    <rPh sb="100" eb="102">
      <t>シュウゼン</t>
    </rPh>
    <rPh sb="103" eb="106">
      <t>ケイカクテキ</t>
    </rPh>
    <rPh sb="107" eb="109">
      <t>ジッシ</t>
    </rPh>
    <rPh sb="114" eb="116">
      <t>コンカイ</t>
    </rPh>
    <rPh sb="116" eb="117">
      <t>アラ</t>
    </rPh>
    <rPh sb="119" eb="122">
      <t>ダイキボ</t>
    </rPh>
    <rPh sb="122" eb="124">
      <t>カイシュウ</t>
    </rPh>
    <rPh sb="125" eb="127">
      <t>ジッシ</t>
    </rPh>
    <rPh sb="137" eb="139">
      <t>シセツ</t>
    </rPh>
    <rPh sb="139" eb="141">
      <t>コウシン</t>
    </rPh>
    <rPh sb="141" eb="142">
      <t>トウ</t>
    </rPh>
    <rPh sb="143" eb="144">
      <t>カン</t>
    </rPh>
    <rPh sb="162" eb="164">
      <t>シゼン</t>
    </rPh>
    <rPh sb="170" eb="172">
      <t>カツヨウ</t>
    </rPh>
    <rPh sb="174" eb="176">
      <t>スイリョク</t>
    </rPh>
    <rPh sb="176" eb="178">
      <t>ハツデン</t>
    </rPh>
    <rPh sb="178" eb="180">
      <t>シセツ</t>
    </rPh>
    <rPh sb="186" eb="188">
      <t>テンコウ</t>
    </rPh>
    <rPh sb="189" eb="190">
      <t>オオ</t>
    </rPh>
    <rPh sb="192" eb="194">
      <t>サユウ</t>
    </rPh>
    <rPh sb="216" eb="217">
      <t>サ</t>
    </rPh>
    <rPh sb="225" eb="227">
      <t>コンゴ</t>
    </rPh>
    <rPh sb="228" eb="230">
      <t>ケンゼン</t>
    </rPh>
    <rPh sb="230" eb="232">
      <t>ケイエイ</t>
    </rPh>
    <rPh sb="233" eb="235">
      <t>テキセイ</t>
    </rPh>
    <rPh sb="235" eb="237">
      <t>カンリ</t>
    </rPh>
    <rPh sb="238" eb="239">
      <t>ツト</t>
    </rPh>
    <rPh sb="535" eb="537">
      <t>シュウニュウ</t>
    </rPh>
    <rPh sb="553" eb="555">
      <t>ジョウキョウ</t>
    </rPh>
    <phoneticPr fontId="3"/>
  </si>
  <si>
    <t>　駒発電所は水力発電所として昭和３０年１２月に完成し、翌３１年１月１０日に操業開始以来６０年間稼動してきました。
　水力発電施設であることから天候に左右され、特に河川水量に大きな影響を受けますが、経営の健全性を図る「収益的収支比率」については、近年１００パーセント以上を維持しています。
　同様に収益性を見る指標のひとつである「営業収支比率」も、操業開始以来、大規模な機器の故障や自然災害などもなく、水量も安定していることから、一定の電力収入を確保できており、１００パーセント以上を維持しています。
　特に平成２７年度は大きな風水害もなく、水量等条件に恵まれたため、大変良好な結果となりました。</t>
    <rPh sb="6" eb="8">
      <t>スイリョク</t>
    </rPh>
    <rPh sb="8" eb="10">
      <t>ハツデン</t>
    </rPh>
    <rPh sb="10" eb="11">
      <t>ショ</t>
    </rPh>
    <rPh sb="41" eb="43">
      <t>イライ</t>
    </rPh>
    <rPh sb="62" eb="64">
      <t>シセツ</t>
    </rPh>
    <rPh sb="98" eb="100">
      <t>ケイエイ</t>
    </rPh>
    <rPh sb="101" eb="104">
      <t>ケンゼンセイ</t>
    </rPh>
    <rPh sb="105" eb="106">
      <t>ハカ</t>
    </rPh>
    <rPh sb="108" eb="111">
      <t>シュウエキテキ</t>
    </rPh>
    <rPh sb="111" eb="113">
      <t>シュウシ</t>
    </rPh>
    <rPh sb="113" eb="115">
      <t>ヒリツ</t>
    </rPh>
    <rPh sb="122" eb="124">
      <t>キンネン</t>
    </rPh>
    <rPh sb="132" eb="134">
      <t>イジョウ</t>
    </rPh>
    <rPh sb="135" eb="137">
      <t>イジ</t>
    </rPh>
    <rPh sb="145" eb="147">
      <t>ドウヨウ</t>
    </rPh>
    <rPh sb="148" eb="150">
      <t>シュウエキ</t>
    </rPh>
    <rPh sb="150" eb="151">
      <t>セイ</t>
    </rPh>
    <rPh sb="152" eb="153">
      <t>ミ</t>
    </rPh>
    <rPh sb="154" eb="156">
      <t>シヒョウ</t>
    </rPh>
    <rPh sb="164" eb="166">
      <t>エイギョウ</t>
    </rPh>
    <rPh sb="166" eb="168">
      <t>シュウシ</t>
    </rPh>
    <rPh sb="168" eb="170">
      <t>ヒリツ</t>
    </rPh>
    <rPh sb="180" eb="183">
      <t>ダイキボ</t>
    </rPh>
    <rPh sb="200" eb="202">
      <t>スイリョウ</t>
    </rPh>
    <rPh sb="238" eb="240">
      <t>イジョウ</t>
    </rPh>
    <rPh sb="241" eb="243">
      <t>イジ</t>
    </rPh>
    <rPh sb="251" eb="252">
      <t>トク</t>
    </rPh>
    <rPh sb="253" eb="255">
      <t>ヘイセイ</t>
    </rPh>
    <rPh sb="257" eb="259">
      <t>ネンド</t>
    </rPh>
    <rPh sb="260" eb="261">
      <t>オオ</t>
    </rPh>
    <rPh sb="263" eb="266">
      <t>フウスイガイ</t>
    </rPh>
    <rPh sb="270" eb="273">
      <t>スイリョウトウ</t>
    </rPh>
    <rPh sb="273" eb="275">
      <t>ジョウケン</t>
    </rPh>
    <rPh sb="276" eb="277">
      <t>メグ</t>
    </rPh>
    <rPh sb="283" eb="285">
      <t>タイヘン</t>
    </rPh>
    <phoneticPr fontId="3"/>
  </si>
  <si>
    <t>　地域の電力供給施設として生活・文化の向上に資する一方、余剰電力の売電による財源確保を目的に駒発電所が建設されて以来、現在まで経営上健全な数値を保持し、適正な状況を継続してきました。
　これまで施設の修繕も計画的に実施しており、今回新たに大規模改修を実施したことによって、施設更新等に関する当面の課題は解消することができました。
　しかしながら水力発電は自然エネルギーを活用した事業であり、天候に大きく左右され、特に河川水量の変化による影響を受けることは避けることができません。
　そこで更なる経営基盤強化と財政マネジメントの向上を図ることを目的として、平成３０年度までに「経営戦略」を策定する予定です。
　今後も本市電気事業の健全経営、適正管理に努めてまいります。</t>
    <rPh sb="1" eb="3">
      <t>チイキ</t>
    </rPh>
    <rPh sb="4" eb="6">
      <t>デンリョク</t>
    </rPh>
    <rPh sb="6" eb="8">
      <t>キョウキュウ</t>
    </rPh>
    <rPh sb="8" eb="10">
      <t>シセツ</t>
    </rPh>
    <rPh sb="13" eb="15">
      <t>セイカツ</t>
    </rPh>
    <rPh sb="16" eb="18">
      <t>ブンカ</t>
    </rPh>
    <rPh sb="19" eb="21">
      <t>コウジョウ</t>
    </rPh>
    <rPh sb="22" eb="23">
      <t>シ</t>
    </rPh>
    <rPh sb="25" eb="27">
      <t>イッポウ</t>
    </rPh>
    <rPh sb="28" eb="30">
      <t>ヨジョウ</t>
    </rPh>
    <rPh sb="30" eb="32">
      <t>デンリョク</t>
    </rPh>
    <rPh sb="33" eb="35">
      <t>バイデン</t>
    </rPh>
    <rPh sb="38" eb="40">
      <t>ザイゲン</t>
    </rPh>
    <rPh sb="40" eb="42">
      <t>カクホ</t>
    </rPh>
    <rPh sb="43" eb="45">
      <t>モクテキ</t>
    </rPh>
    <rPh sb="51" eb="53">
      <t>ケンセツ</t>
    </rPh>
    <rPh sb="56" eb="58">
      <t>イライ</t>
    </rPh>
    <rPh sb="59" eb="61">
      <t>ゲンザイ</t>
    </rPh>
    <rPh sb="63" eb="65">
      <t>ケイエイ</t>
    </rPh>
    <rPh sb="65" eb="66">
      <t>ジョウ</t>
    </rPh>
    <rPh sb="66" eb="68">
      <t>ケンゼン</t>
    </rPh>
    <rPh sb="69" eb="71">
      <t>スウチ</t>
    </rPh>
    <rPh sb="72" eb="74">
      <t>ホジ</t>
    </rPh>
    <rPh sb="76" eb="78">
      <t>テキセイ</t>
    </rPh>
    <rPh sb="79" eb="81">
      <t>ジョウキョウ</t>
    </rPh>
    <rPh sb="82" eb="84">
      <t>ケイゾク</t>
    </rPh>
    <rPh sb="97" eb="99">
      <t>シセツ</t>
    </rPh>
    <rPh sb="100" eb="102">
      <t>シュウゼン</t>
    </rPh>
    <rPh sb="103" eb="106">
      <t>ケイカクテキ</t>
    </rPh>
    <rPh sb="107" eb="109">
      <t>ジッシ</t>
    </rPh>
    <rPh sb="114" eb="116">
      <t>コンカイ</t>
    </rPh>
    <rPh sb="116" eb="117">
      <t>アラ</t>
    </rPh>
    <rPh sb="119" eb="122">
      <t>ダイキボ</t>
    </rPh>
    <rPh sb="122" eb="124">
      <t>カイシュウ</t>
    </rPh>
    <rPh sb="125" eb="127">
      <t>ジッシ</t>
    </rPh>
    <rPh sb="136" eb="138">
      <t>シセツ</t>
    </rPh>
    <rPh sb="138" eb="140">
      <t>コウシン</t>
    </rPh>
    <rPh sb="140" eb="141">
      <t>トウ</t>
    </rPh>
    <rPh sb="142" eb="143">
      <t>カン</t>
    </rPh>
    <rPh sb="177" eb="179">
      <t>シゼン</t>
    </rPh>
    <rPh sb="185" eb="187">
      <t>カツヨウ</t>
    </rPh>
    <rPh sb="189" eb="191">
      <t>ジギョウ</t>
    </rPh>
    <rPh sb="195" eb="197">
      <t>テンコウ</t>
    </rPh>
    <rPh sb="198" eb="199">
      <t>オオ</t>
    </rPh>
    <rPh sb="201" eb="203">
      <t>サユウ</t>
    </rPh>
    <rPh sb="213" eb="215">
      <t>ヘンカ</t>
    </rPh>
    <rPh sb="227" eb="228">
      <t>サ</t>
    </rPh>
    <rPh sb="266" eb="267">
      <t>ハカ</t>
    </rPh>
    <rPh sb="271" eb="273">
      <t>モクテキ</t>
    </rPh>
    <rPh sb="277" eb="279">
      <t>ヘイセイ</t>
    </rPh>
    <rPh sb="281" eb="283">
      <t>ネンド</t>
    </rPh>
    <rPh sb="287" eb="289">
      <t>ケイエイ</t>
    </rPh>
    <rPh sb="289" eb="291">
      <t>センリャク</t>
    </rPh>
    <rPh sb="293" eb="295">
      <t>サクテイ</t>
    </rPh>
    <rPh sb="297" eb="299">
      <t>ヨテイ</t>
    </rPh>
    <rPh sb="304" eb="306">
      <t>コンゴ</t>
    </rPh>
    <rPh sb="307" eb="308">
      <t>ホン</t>
    </rPh>
    <rPh sb="308" eb="309">
      <t>シ</t>
    </rPh>
    <rPh sb="309" eb="311">
      <t>デンキ</t>
    </rPh>
    <rPh sb="311" eb="313">
      <t>ジギョウ</t>
    </rPh>
    <rPh sb="314" eb="316">
      <t>ケンゼン</t>
    </rPh>
    <rPh sb="316" eb="318">
      <t>ケイエイ</t>
    </rPh>
    <rPh sb="319" eb="321">
      <t>テキセイ</t>
    </rPh>
    <rPh sb="321" eb="323">
      <t>カンリ</t>
    </rPh>
    <rPh sb="324" eb="325">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</si>
</sst>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102.6</c:v>
                </c:pt>
                <c:pt idx="1">
                  <c:v>102.2</c:v>
                </c:pt>
                <c:pt idx="2">
                  <c:v>115.5</c:v>
                </c:pt>
                <c:pt idx="3">
                  <c:v>133</c:v>
                </c:pt>
                <c:pt idx="4">
                  <c:v>209</c:v>
                </c:pt>
              </c:numCache>
            </c:numRef>
          </c:val>
        </c:ser>
        <c:dLbls>
          <c:showLegendKey val="0"/>
          <c:showVal val="0"/>
          <c:showCatName val="0"/>
          <c:showSerName val="0"/>
          <c:showPercent val="0"/>
          <c:showBubbleSize val="0"/>
        </c:dLbls>
        <c:gapWidth val="180"/>
        <c:overlap val="-90"/>
        <c:axId val="417207424"/>
        <c:axId val="41720896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17207424"/>
        <c:axId val="417208960"/>
      </c:lineChart>
      <c:catAx>
        <c:axId val="417207424"/>
        <c:scaling>
          <c:orientation val="minMax"/>
        </c:scaling>
        <c:delete val="0"/>
        <c:axPos val="b"/>
        <c:numFmt formatCode="ge" sourceLinked="1"/>
        <c:majorTickMark val="none"/>
        <c:minorTickMark val="none"/>
        <c:tickLblPos val="none"/>
        <c:crossAx val="417208960"/>
        <c:crosses val="autoZero"/>
        <c:auto val="0"/>
        <c:lblAlgn val="ctr"/>
        <c:lblOffset val="100"/>
        <c:noMultiLvlLbl val="1"/>
      </c:catAx>
      <c:valAx>
        <c:axId val="417208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207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424092800"/>
        <c:axId val="42409472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424092800"/>
        <c:axId val="424094720"/>
      </c:lineChart>
      <c:catAx>
        <c:axId val="424092800"/>
        <c:scaling>
          <c:orientation val="minMax"/>
        </c:scaling>
        <c:delete val="0"/>
        <c:axPos val="b"/>
        <c:numFmt formatCode="ge" sourceLinked="1"/>
        <c:majorTickMark val="none"/>
        <c:minorTickMark val="none"/>
        <c:tickLblPos val="none"/>
        <c:crossAx val="424094720"/>
        <c:crosses val="autoZero"/>
        <c:auto val="0"/>
        <c:lblAlgn val="ctr"/>
        <c:lblOffset val="100"/>
        <c:noMultiLvlLbl val="1"/>
      </c:catAx>
      <c:valAx>
        <c:axId val="42409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092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49.7</c:v>
                </c:pt>
                <c:pt idx="1">
                  <c:v>80.900000000000006</c:v>
                </c:pt>
                <c:pt idx="2">
                  <c:v>69</c:v>
                </c:pt>
                <c:pt idx="3">
                  <c:v>76.900000000000006</c:v>
                </c:pt>
                <c:pt idx="4">
                  <c:v>82.1</c:v>
                </c:pt>
              </c:numCache>
            </c:numRef>
          </c:val>
        </c:ser>
        <c:dLbls>
          <c:showLegendKey val="0"/>
          <c:showVal val="0"/>
          <c:showCatName val="0"/>
          <c:showSerName val="0"/>
          <c:showPercent val="0"/>
          <c:showBubbleSize val="0"/>
        </c:dLbls>
        <c:gapWidth val="180"/>
        <c:overlap val="-90"/>
        <c:axId val="424136064"/>
        <c:axId val="42413824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55.8</c:v>
                </c:pt>
                <c:pt idx="1">
                  <c:v>67.5</c:v>
                </c:pt>
                <c:pt idx="2">
                  <c:v>64</c:v>
                </c:pt>
                <c:pt idx="3">
                  <c:v>56.1</c:v>
                </c:pt>
                <c:pt idx="4">
                  <c:v>61.8</c:v>
                </c:pt>
              </c:numCache>
            </c:numRef>
          </c:val>
          <c:smooth val="0"/>
        </c:ser>
        <c:dLbls>
          <c:showLegendKey val="0"/>
          <c:showVal val="0"/>
          <c:showCatName val="0"/>
          <c:showSerName val="0"/>
          <c:showPercent val="0"/>
          <c:showBubbleSize val="0"/>
        </c:dLbls>
        <c:marker val="1"/>
        <c:smooth val="0"/>
        <c:axId val="424136064"/>
        <c:axId val="424138240"/>
      </c:lineChart>
      <c:catAx>
        <c:axId val="424136064"/>
        <c:scaling>
          <c:orientation val="minMax"/>
        </c:scaling>
        <c:delete val="0"/>
        <c:axPos val="b"/>
        <c:numFmt formatCode="ge" sourceLinked="1"/>
        <c:majorTickMark val="none"/>
        <c:minorTickMark val="none"/>
        <c:tickLblPos val="none"/>
        <c:crossAx val="424138240"/>
        <c:crosses val="autoZero"/>
        <c:auto val="0"/>
        <c:lblAlgn val="ctr"/>
        <c:lblOffset val="100"/>
        <c:noMultiLvlLbl val="1"/>
      </c:catAx>
      <c:valAx>
        <c:axId val="42413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1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85.4</c:v>
                </c:pt>
                <c:pt idx="1">
                  <c:v>74.3</c:v>
                </c:pt>
                <c:pt idx="2">
                  <c:v>53.9</c:v>
                </c:pt>
                <c:pt idx="3">
                  <c:v>36.799999999999997</c:v>
                </c:pt>
                <c:pt idx="4">
                  <c:v>22.1</c:v>
                </c:pt>
              </c:numCache>
            </c:numRef>
          </c:val>
        </c:ser>
        <c:dLbls>
          <c:showLegendKey val="0"/>
          <c:showVal val="0"/>
          <c:showCatName val="0"/>
          <c:showSerName val="0"/>
          <c:showPercent val="0"/>
          <c:showBubbleSize val="0"/>
        </c:dLbls>
        <c:gapWidth val="180"/>
        <c:overlap val="-90"/>
        <c:axId val="425228160"/>
        <c:axId val="42524262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61.2</c:v>
                </c:pt>
                <c:pt idx="1">
                  <c:v>29.2</c:v>
                </c:pt>
                <c:pt idx="2">
                  <c:v>22.1</c:v>
                </c:pt>
                <c:pt idx="3">
                  <c:v>16.7</c:v>
                </c:pt>
                <c:pt idx="4">
                  <c:v>8.6999999999999993</c:v>
                </c:pt>
              </c:numCache>
            </c:numRef>
          </c:val>
          <c:smooth val="0"/>
        </c:ser>
        <c:dLbls>
          <c:showLegendKey val="0"/>
          <c:showVal val="0"/>
          <c:showCatName val="0"/>
          <c:showSerName val="0"/>
          <c:showPercent val="0"/>
          <c:showBubbleSize val="0"/>
        </c:dLbls>
        <c:marker val="1"/>
        <c:smooth val="0"/>
        <c:axId val="425228160"/>
        <c:axId val="425242624"/>
      </c:lineChart>
      <c:catAx>
        <c:axId val="425228160"/>
        <c:scaling>
          <c:orientation val="minMax"/>
        </c:scaling>
        <c:delete val="0"/>
        <c:axPos val="b"/>
        <c:numFmt formatCode="ge" sourceLinked="1"/>
        <c:majorTickMark val="none"/>
        <c:minorTickMark val="none"/>
        <c:tickLblPos val="none"/>
        <c:crossAx val="425242624"/>
        <c:crosses val="autoZero"/>
        <c:auto val="0"/>
        <c:lblAlgn val="ctr"/>
        <c:lblOffset val="100"/>
        <c:noMultiLvlLbl val="1"/>
      </c:catAx>
      <c:valAx>
        <c:axId val="42524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5228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0</c:v>
                </c:pt>
                <c:pt idx="1">
                  <c:v>0</c:v>
                </c:pt>
                <c:pt idx="2">
                  <c:v>0</c:v>
                </c:pt>
                <c:pt idx="3">
                  <c:v>61.7</c:v>
                </c:pt>
                <c:pt idx="4">
                  <c:v>57.6</c:v>
                </c:pt>
              </c:numCache>
            </c:numRef>
          </c:val>
        </c:ser>
        <c:dLbls>
          <c:showLegendKey val="0"/>
          <c:showVal val="0"/>
          <c:showCatName val="0"/>
          <c:showSerName val="0"/>
          <c:showPercent val="0"/>
          <c:showBubbleSize val="0"/>
        </c:dLbls>
        <c:gapWidth val="180"/>
        <c:overlap val="-90"/>
        <c:axId val="425259392"/>
        <c:axId val="42526131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420.9</c:v>
                </c:pt>
                <c:pt idx="1">
                  <c:v>362.4</c:v>
                </c:pt>
                <c:pt idx="2">
                  <c:v>279.2</c:v>
                </c:pt>
                <c:pt idx="3">
                  <c:v>333.7</c:v>
                </c:pt>
                <c:pt idx="4">
                  <c:v>334.6</c:v>
                </c:pt>
              </c:numCache>
            </c:numRef>
          </c:val>
          <c:smooth val="0"/>
        </c:ser>
        <c:dLbls>
          <c:showLegendKey val="0"/>
          <c:showVal val="0"/>
          <c:showCatName val="0"/>
          <c:showSerName val="0"/>
          <c:showPercent val="0"/>
          <c:showBubbleSize val="0"/>
        </c:dLbls>
        <c:marker val="1"/>
        <c:smooth val="0"/>
        <c:axId val="425259392"/>
        <c:axId val="425261312"/>
      </c:lineChart>
      <c:catAx>
        <c:axId val="425259392"/>
        <c:scaling>
          <c:orientation val="minMax"/>
        </c:scaling>
        <c:delete val="0"/>
        <c:axPos val="b"/>
        <c:numFmt formatCode="ge" sourceLinked="1"/>
        <c:majorTickMark val="none"/>
        <c:minorTickMark val="none"/>
        <c:tickLblPos val="none"/>
        <c:crossAx val="425261312"/>
        <c:crosses val="autoZero"/>
        <c:auto val="0"/>
        <c:lblAlgn val="ctr"/>
        <c:lblOffset val="100"/>
        <c:noMultiLvlLbl val="1"/>
      </c:catAx>
      <c:valAx>
        <c:axId val="42526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252593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343040"/>
        <c:axId val="42636160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343040"/>
        <c:axId val="426361600"/>
      </c:lineChart>
      <c:catAx>
        <c:axId val="426343040"/>
        <c:scaling>
          <c:orientation val="minMax"/>
        </c:scaling>
        <c:delete val="0"/>
        <c:axPos val="b"/>
        <c:numFmt formatCode="ge" sourceLinked="1"/>
        <c:majorTickMark val="none"/>
        <c:minorTickMark val="none"/>
        <c:tickLblPos val="none"/>
        <c:crossAx val="426361600"/>
        <c:crosses val="autoZero"/>
        <c:auto val="0"/>
        <c:lblAlgn val="ctr"/>
        <c:lblOffset val="100"/>
        <c:noMultiLvlLbl val="1"/>
      </c:catAx>
      <c:valAx>
        <c:axId val="42636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34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426374272"/>
        <c:axId val="426376192"/>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37.700000000000003</c:v>
                </c:pt>
                <c:pt idx="2">
                  <c:v>56.2</c:v>
                </c:pt>
                <c:pt idx="3">
                  <c:v>58.4</c:v>
                </c:pt>
                <c:pt idx="4">
                  <c:v>80.599999999999994</c:v>
                </c:pt>
              </c:numCache>
            </c:numRef>
          </c:val>
          <c:smooth val="0"/>
        </c:ser>
        <c:dLbls>
          <c:showLegendKey val="0"/>
          <c:showVal val="0"/>
          <c:showCatName val="0"/>
          <c:showSerName val="0"/>
          <c:showPercent val="0"/>
          <c:showBubbleSize val="0"/>
        </c:dLbls>
        <c:marker val="1"/>
        <c:smooth val="0"/>
        <c:axId val="426374272"/>
        <c:axId val="426376192"/>
      </c:lineChart>
      <c:catAx>
        <c:axId val="426374272"/>
        <c:scaling>
          <c:orientation val="minMax"/>
        </c:scaling>
        <c:delete val="0"/>
        <c:axPos val="b"/>
        <c:numFmt formatCode="ge" sourceLinked="1"/>
        <c:majorTickMark val="none"/>
        <c:minorTickMark val="none"/>
        <c:tickLblPos val="none"/>
        <c:crossAx val="426376192"/>
        <c:crosses val="autoZero"/>
        <c:auto val="0"/>
        <c:lblAlgn val="ctr"/>
        <c:lblOffset val="100"/>
        <c:noMultiLvlLbl val="1"/>
      </c:catAx>
      <c:valAx>
        <c:axId val="426376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374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483072"/>
        <c:axId val="42648524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483072"/>
        <c:axId val="426485248"/>
      </c:lineChart>
      <c:catAx>
        <c:axId val="426483072"/>
        <c:scaling>
          <c:orientation val="minMax"/>
        </c:scaling>
        <c:delete val="0"/>
        <c:axPos val="b"/>
        <c:numFmt formatCode="ge" sourceLinked="1"/>
        <c:majorTickMark val="none"/>
        <c:minorTickMark val="none"/>
        <c:tickLblPos val="none"/>
        <c:crossAx val="426485248"/>
        <c:crosses val="autoZero"/>
        <c:auto val="0"/>
        <c:lblAlgn val="ctr"/>
        <c:lblOffset val="100"/>
        <c:noMultiLvlLbl val="1"/>
      </c:catAx>
      <c:valAx>
        <c:axId val="42648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48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784640"/>
        <c:axId val="42678681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784640"/>
        <c:axId val="426786816"/>
      </c:lineChart>
      <c:catAx>
        <c:axId val="426784640"/>
        <c:scaling>
          <c:orientation val="minMax"/>
        </c:scaling>
        <c:delete val="0"/>
        <c:axPos val="b"/>
        <c:numFmt formatCode="ge" sourceLinked="1"/>
        <c:majorTickMark val="none"/>
        <c:minorTickMark val="none"/>
        <c:tickLblPos val="none"/>
        <c:crossAx val="426786816"/>
        <c:crosses val="autoZero"/>
        <c:auto val="0"/>
        <c:lblAlgn val="ctr"/>
        <c:lblOffset val="100"/>
        <c:noMultiLvlLbl val="1"/>
      </c:catAx>
      <c:valAx>
        <c:axId val="42678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78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824448"/>
        <c:axId val="42682636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824448"/>
        <c:axId val="426826368"/>
      </c:lineChart>
      <c:catAx>
        <c:axId val="426824448"/>
        <c:scaling>
          <c:orientation val="minMax"/>
        </c:scaling>
        <c:delete val="0"/>
        <c:axPos val="b"/>
        <c:numFmt formatCode="ge" sourceLinked="1"/>
        <c:majorTickMark val="none"/>
        <c:minorTickMark val="none"/>
        <c:tickLblPos val="none"/>
        <c:crossAx val="426826368"/>
        <c:crosses val="autoZero"/>
        <c:auto val="0"/>
        <c:lblAlgn val="ctr"/>
        <c:lblOffset val="100"/>
        <c:noMultiLvlLbl val="1"/>
      </c:catAx>
      <c:valAx>
        <c:axId val="426826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824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540032"/>
        <c:axId val="42654220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540032"/>
        <c:axId val="426542208"/>
      </c:lineChart>
      <c:catAx>
        <c:axId val="426540032"/>
        <c:scaling>
          <c:orientation val="minMax"/>
        </c:scaling>
        <c:delete val="0"/>
        <c:axPos val="b"/>
        <c:numFmt formatCode="ge" sourceLinked="1"/>
        <c:majorTickMark val="none"/>
        <c:minorTickMark val="none"/>
        <c:tickLblPos val="none"/>
        <c:crossAx val="426542208"/>
        <c:crosses val="autoZero"/>
        <c:auto val="0"/>
        <c:lblAlgn val="ctr"/>
        <c:lblOffset val="100"/>
        <c:noMultiLvlLbl val="1"/>
      </c:catAx>
      <c:valAx>
        <c:axId val="42654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54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48.9</c:v>
                </c:pt>
                <c:pt idx="1">
                  <c:v>99.6</c:v>
                </c:pt>
                <c:pt idx="2">
                  <c:v>117.5</c:v>
                </c:pt>
                <c:pt idx="3">
                  <c:v>134.9</c:v>
                </c:pt>
                <c:pt idx="4">
                  <c:v>222.5</c:v>
                </c:pt>
              </c:numCache>
            </c:numRef>
          </c:val>
        </c:ser>
        <c:dLbls>
          <c:showLegendKey val="0"/>
          <c:showVal val="0"/>
          <c:showCatName val="0"/>
          <c:showSerName val="0"/>
          <c:showPercent val="0"/>
          <c:showBubbleSize val="0"/>
        </c:dLbls>
        <c:gapWidth val="180"/>
        <c:overlap val="-90"/>
        <c:axId val="417264768"/>
        <c:axId val="41726630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17264768"/>
        <c:axId val="417266304"/>
      </c:lineChart>
      <c:catAx>
        <c:axId val="417264768"/>
        <c:scaling>
          <c:orientation val="minMax"/>
        </c:scaling>
        <c:delete val="0"/>
        <c:axPos val="b"/>
        <c:numFmt formatCode="ge" sourceLinked="1"/>
        <c:majorTickMark val="none"/>
        <c:minorTickMark val="none"/>
        <c:tickLblPos val="none"/>
        <c:crossAx val="417266304"/>
        <c:crosses val="autoZero"/>
        <c:auto val="0"/>
        <c:lblAlgn val="ctr"/>
        <c:lblOffset val="100"/>
        <c:noMultiLvlLbl val="1"/>
      </c:catAx>
      <c:valAx>
        <c:axId val="417266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26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572032"/>
        <c:axId val="42664793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572032"/>
        <c:axId val="426647936"/>
      </c:lineChart>
      <c:catAx>
        <c:axId val="426572032"/>
        <c:scaling>
          <c:orientation val="minMax"/>
        </c:scaling>
        <c:delete val="0"/>
        <c:axPos val="b"/>
        <c:numFmt formatCode="ge" sourceLinked="1"/>
        <c:majorTickMark val="none"/>
        <c:minorTickMark val="none"/>
        <c:tickLblPos val="none"/>
        <c:crossAx val="426647936"/>
        <c:crosses val="autoZero"/>
        <c:auto val="0"/>
        <c:lblAlgn val="ctr"/>
        <c:lblOffset val="100"/>
        <c:noMultiLvlLbl val="1"/>
      </c:catAx>
      <c:valAx>
        <c:axId val="42664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57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681088"/>
        <c:axId val="42668300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681088"/>
        <c:axId val="426683008"/>
      </c:lineChart>
      <c:catAx>
        <c:axId val="426681088"/>
        <c:scaling>
          <c:orientation val="minMax"/>
        </c:scaling>
        <c:delete val="0"/>
        <c:axPos val="b"/>
        <c:numFmt formatCode="ge" sourceLinked="1"/>
        <c:majorTickMark val="none"/>
        <c:minorTickMark val="none"/>
        <c:tickLblPos val="none"/>
        <c:crossAx val="426683008"/>
        <c:crosses val="autoZero"/>
        <c:auto val="0"/>
        <c:lblAlgn val="ctr"/>
        <c:lblOffset val="100"/>
        <c:noMultiLvlLbl val="1"/>
      </c:catAx>
      <c:valAx>
        <c:axId val="42668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68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716160"/>
        <c:axId val="42672243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716160"/>
        <c:axId val="426722432"/>
      </c:lineChart>
      <c:catAx>
        <c:axId val="426716160"/>
        <c:scaling>
          <c:orientation val="minMax"/>
        </c:scaling>
        <c:delete val="0"/>
        <c:axPos val="b"/>
        <c:numFmt formatCode="ge" sourceLinked="1"/>
        <c:majorTickMark val="none"/>
        <c:minorTickMark val="none"/>
        <c:tickLblPos val="none"/>
        <c:crossAx val="426722432"/>
        <c:crosses val="autoZero"/>
        <c:auto val="0"/>
        <c:lblAlgn val="ctr"/>
        <c:lblOffset val="100"/>
        <c:noMultiLvlLbl val="1"/>
      </c:catAx>
      <c:valAx>
        <c:axId val="42672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71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767872"/>
        <c:axId val="42676979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767872"/>
        <c:axId val="426769792"/>
      </c:lineChart>
      <c:catAx>
        <c:axId val="426767872"/>
        <c:scaling>
          <c:orientation val="minMax"/>
        </c:scaling>
        <c:delete val="0"/>
        <c:axPos val="b"/>
        <c:numFmt formatCode="ge" sourceLinked="1"/>
        <c:majorTickMark val="none"/>
        <c:minorTickMark val="none"/>
        <c:tickLblPos val="none"/>
        <c:crossAx val="426769792"/>
        <c:crosses val="autoZero"/>
        <c:auto val="0"/>
        <c:lblAlgn val="ctr"/>
        <c:lblOffset val="100"/>
        <c:noMultiLvlLbl val="1"/>
      </c:catAx>
      <c:valAx>
        <c:axId val="426769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76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851712"/>
        <c:axId val="42687846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851712"/>
        <c:axId val="426878464"/>
      </c:lineChart>
      <c:catAx>
        <c:axId val="426851712"/>
        <c:scaling>
          <c:orientation val="minMax"/>
        </c:scaling>
        <c:delete val="0"/>
        <c:axPos val="b"/>
        <c:numFmt formatCode="ge" sourceLinked="1"/>
        <c:majorTickMark val="none"/>
        <c:minorTickMark val="none"/>
        <c:tickLblPos val="none"/>
        <c:crossAx val="426878464"/>
        <c:crosses val="autoZero"/>
        <c:auto val="0"/>
        <c:lblAlgn val="ctr"/>
        <c:lblOffset val="100"/>
        <c:noMultiLvlLbl val="1"/>
      </c:catAx>
      <c:valAx>
        <c:axId val="426878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8517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7239296"/>
        <c:axId val="42725376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39296"/>
        <c:axId val="427253760"/>
      </c:lineChart>
      <c:catAx>
        <c:axId val="427239296"/>
        <c:scaling>
          <c:orientation val="minMax"/>
        </c:scaling>
        <c:delete val="0"/>
        <c:axPos val="b"/>
        <c:numFmt formatCode="ge" sourceLinked="1"/>
        <c:majorTickMark val="none"/>
        <c:minorTickMark val="none"/>
        <c:tickLblPos val="none"/>
        <c:crossAx val="427253760"/>
        <c:crosses val="autoZero"/>
        <c:auto val="0"/>
        <c:lblAlgn val="ctr"/>
        <c:lblOffset val="100"/>
        <c:noMultiLvlLbl val="1"/>
      </c:catAx>
      <c:valAx>
        <c:axId val="42725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723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7286912"/>
        <c:axId val="42728883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86912"/>
        <c:axId val="427288832"/>
      </c:lineChart>
      <c:catAx>
        <c:axId val="427286912"/>
        <c:scaling>
          <c:orientation val="minMax"/>
        </c:scaling>
        <c:delete val="0"/>
        <c:axPos val="b"/>
        <c:numFmt formatCode="ge" sourceLinked="1"/>
        <c:majorTickMark val="none"/>
        <c:minorTickMark val="none"/>
        <c:tickLblPos val="none"/>
        <c:crossAx val="427288832"/>
        <c:crosses val="autoZero"/>
        <c:auto val="0"/>
        <c:lblAlgn val="ctr"/>
        <c:lblOffset val="100"/>
        <c:noMultiLvlLbl val="1"/>
      </c:catAx>
      <c:valAx>
        <c:axId val="427288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728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973824"/>
        <c:axId val="42697600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973824"/>
        <c:axId val="426976000"/>
      </c:lineChart>
      <c:catAx>
        <c:axId val="426973824"/>
        <c:scaling>
          <c:orientation val="minMax"/>
        </c:scaling>
        <c:delete val="0"/>
        <c:axPos val="b"/>
        <c:numFmt formatCode="ge" sourceLinked="1"/>
        <c:majorTickMark val="none"/>
        <c:minorTickMark val="none"/>
        <c:tickLblPos val="none"/>
        <c:crossAx val="426976000"/>
        <c:crosses val="autoZero"/>
        <c:auto val="0"/>
        <c:lblAlgn val="ctr"/>
        <c:lblOffset val="100"/>
        <c:noMultiLvlLbl val="1"/>
      </c:catAx>
      <c:valAx>
        <c:axId val="42697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973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7016960"/>
        <c:axId val="42701888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16960"/>
        <c:axId val="427018880"/>
      </c:lineChart>
      <c:catAx>
        <c:axId val="427016960"/>
        <c:scaling>
          <c:orientation val="minMax"/>
        </c:scaling>
        <c:delete val="0"/>
        <c:axPos val="b"/>
        <c:numFmt formatCode="ge" sourceLinked="1"/>
        <c:majorTickMark val="none"/>
        <c:minorTickMark val="none"/>
        <c:tickLblPos val="none"/>
        <c:crossAx val="427018880"/>
        <c:crosses val="autoZero"/>
        <c:auto val="0"/>
        <c:lblAlgn val="ctr"/>
        <c:lblOffset val="100"/>
        <c:noMultiLvlLbl val="1"/>
      </c:catAx>
      <c:valAx>
        <c:axId val="42701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701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7101184"/>
        <c:axId val="42713203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101184"/>
        <c:axId val="427132032"/>
      </c:lineChart>
      <c:catAx>
        <c:axId val="427101184"/>
        <c:scaling>
          <c:orientation val="minMax"/>
        </c:scaling>
        <c:delete val="0"/>
        <c:axPos val="b"/>
        <c:numFmt formatCode="ge" sourceLinked="1"/>
        <c:majorTickMark val="none"/>
        <c:minorTickMark val="none"/>
        <c:tickLblPos val="none"/>
        <c:crossAx val="427132032"/>
        <c:crosses val="autoZero"/>
        <c:auto val="0"/>
        <c:lblAlgn val="ctr"/>
        <c:lblOffset val="100"/>
        <c:noMultiLvlLbl val="1"/>
      </c:catAx>
      <c:valAx>
        <c:axId val="42713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710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3675008"/>
        <c:axId val="42367654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3675008"/>
        <c:axId val="423676544"/>
      </c:lineChart>
      <c:catAx>
        <c:axId val="423675008"/>
        <c:scaling>
          <c:orientation val="minMax"/>
        </c:scaling>
        <c:delete val="0"/>
        <c:axPos val="b"/>
        <c:numFmt formatCode="ge" sourceLinked="1"/>
        <c:majorTickMark val="none"/>
        <c:minorTickMark val="none"/>
        <c:tickLblPos val="none"/>
        <c:crossAx val="423676544"/>
        <c:crosses val="autoZero"/>
        <c:auto val="0"/>
        <c:lblAlgn val="ctr"/>
        <c:lblOffset val="100"/>
        <c:noMultiLvlLbl val="1"/>
      </c:catAx>
      <c:valAx>
        <c:axId val="42367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67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7168896"/>
        <c:axId val="42717081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168896"/>
        <c:axId val="427170816"/>
      </c:lineChart>
      <c:catAx>
        <c:axId val="427168896"/>
        <c:scaling>
          <c:orientation val="minMax"/>
        </c:scaling>
        <c:delete val="0"/>
        <c:axPos val="b"/>
        <c:numFmt formatCode="ge" sourceLinked="1"/>
        <c:majorTickMark val="none"/>
        <c:minorTickMark val="none"/>
        <c:tickLblPos val="none"/>
        <c:crossAx val="427170816"/>
        <c:crosses val="autoZero"/>
        <c:auto val="0"/>
        <c:lblAlgn val="ctr"/>
        <c:lblOffset val="100"/>
        <c:noMultiLvlLbl val="1"/>
      </c:catAx>
      <c:valAx>
        <c:axId val="427170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7168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20824.7</c:v>
                </c:pt>
                <c:pt idx="1">
                  <c:v>10208.700000000001</c:v>
                </c:pt>
                <c:pt idx="2">
                  <c:v>8746.7999999999993</c:v>
                </c:pt>
                <c:pt idx="3">
                  <c:v>7816.2</c:v>
                </c:pt>
                <c:pt idx="4">
                  <c:v>4989.3999999999996</c:v>
                </c:pt>
              </c:numCache>
            </c:numRef>
          </c:val>
        </c:ser>
        <c:dLbls>
          <c:showLegendKey val="0"/>
          <c:showVal val="0"/>
          <c:showCatName val="0"/>
          <c:showSerName val="0"/>
          <c:showPercent val="0"/>
          <c:showBubbleSize val="0"/>
        </c:dLbls>
        <c:gapWidth val="180"/>
        <c:overlap val="-90"/>
        <c:axId val="423781120"/>
        <c:axId val="42378304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423781120"/>
        <c:axId val="423783040"/>
      </c:lineChart>
      <c:catAx>
        <c:axId val="423781120"/>
        <c:scaling>
          <c:orientation val="minMax"/>
        </c:scaling>
        <c:delete val="0"/>
        <c:axPos val="b"/>
        <c:numFmt formatCode="ge" sourceLinked="1"/>
        <c:majorTickMark val="none"/>
        <c:minorTickMark val="none"/>
        <c:tickLblPos val="none"/>
        <c:crossAx val="423783040"/>
        <c:crosses val="autoZero"/>
        <c:auto val="0"/>
        <c:lblAlgn val="ctr"/>
        <c:lblOffset val="100"/>
        <c:noMultiLvlLbl val="1"/>
      </c:catAx>
      <c:valAx>
        <c:axId val="42378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78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995</c:v>
                </c:pt>
                <c:pt idx="1">
                  <c:v>677</c:v>
                </c:pt>
                <c:pt idx="2">
                  <c:v>3441</c:v>
                </c:pt>
                <c:pt idx="3">
                  <c:v>7291</c:v>
                </c:pt>
                <c:pt idx="4">
                  <c:v>16499</c:v>
                </c:pt>
              </c:numCache>
            </c:numRef>
          </c:val>
        </c:ser>
        <c:dLbls>
          <c:showLegendKey val="0"/>
          <c:showVal val="0"/>
          <c:showCatName val="0"/>
          <c:showSerName val="0"/>
          <c:showPercent val="0"/>
          <c:showBubbleSize val="0"/>
        </c:dLbls>
        <c:gapWidth val="180"/>
        <c:overlap val="-90"/>
        <c:axId val="423812096"/>
        <c:axId val="42382246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423812096"/>
        <c:axId val="423822464"/>
      </c:lineChart>
      <c:catAx>
        <c:axId val="423812096"/>
        <c:scaling>
          <c:orientation val="minMax"/>
        </c:scaling>
        <c:delete val="0"/>
        <c:axPos val="b"/>
        <c:numFmt formatCode="ge" sourceLinked="1"/>
        <c:majorTickMark val="none"/>
        <c:minorTickMark val="none"/>
        <c:tickLblPos val="none"/>
        <c:crossAx val="423822464"/>
        <c:crosses val="autoZero"/>
        <c:auto val="0"/>
        <c:lblAlgn val="ctr"/>
        <c:lblOffset val="100"/>
        <c:noMultiLvlLbl val="1"/>
      </c:catAx>
      <c:valAx>
        <c:axId val="4238224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12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49.7</c:v>
                </c:pt>
                <c:pt idx="1">
                  <c:v>80.900000000000006</c:v>
                </c:pt>
                <c:pt idx="2">
                  <c:v>69</c:v>
                </c:pt>
                <c:pt idx="3">
                  <c:v>76.900000000000006</c:v>
                </c:pt>
                <c:pt idx="4">
                  <c:v>82.1</c:v>
                </c:pt>
              </c:numCache>
            </c:numRef>
          </c:val>
        </c:ser>
        <c:dLbls>
          <c:showLegendKey val="0"/>
          <c:showVal val="0"/>
          <c:showCatName val="0"/>
          <c:showSerName val="0"/>
          <c:showPercent val="0"/>
          <c:showBubbleSize val="0"/>
        </c:dLbls>
        <c:gapWidth val="180"/>
        <c:overlap val="-90"/>
        <c:axId val="423876480"/>
        <c:axId val="42388275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423876480"/>
        <c:axId val="423882752"/>
      </c:lineChart>
      <c:catAx>
        <c:axId val="423876480"/>
        <c:scaling>
          <c:orientation val="minMax"/>
        </c:scaling>
        <c:delete val="0"/>
        <c:axPos val="b"/>
        <c:numFmt formatCode="ge" sourceLinked="1"/>
        <c:majorTickMark val="none"/>
        <c:minorTickMark val="none"/>
        <c:tickLblPos val="none"/>
        <c:crossAx val="423882752"/>
        <c:crosses val="autoZero"/>
        <c:auto val="0"/>
        <c:lblAlgn val="ctr"/>
        <c:lblOffset val="100"/>
        <c:noMultiLvlLbl val="1"/>
      </c:catAx>
      <c:valAx>
        <c:axId val="423882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76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85.4</c:v>
                </c:pt>
                <c:pt idx="1">
                  <c:v>74.3</c:v>
                </c:pt>
                <c:pt idx="2">
                  <c:v>53.9</c:v>
                </c:pt>
                <c:pt idx="3">
                  <c:v>36.799999999999997</c:v>
                </c:pt>
                <c:pt idx="4">
                  <c:v>22.1</c:v>
                </c:pt>
              </c:numCache>
            </c:numRef>
          </c:val>
        </c:ser>
        <c:dLbls>
          <c:showLegendKey val="0"/>
          <c:showVal val="0"/>
          <c:showCatName val="0"/>
          <c:showSerName val="0"/>
          <c:showPercent val="0"/>
          <c:showBubbleSize val="0"/>
        </c:dLbls>
        <c:gapWidth val="180"/>
        <c:overlap val="-90"/>
        <c:axId val="423907712"/>
        <c:axId val="42390963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423907712"/>
        <c:axId val="423909632"/>
      </c:lineChart>
      <c:catAx>
        <c:axId val="423907712"/>
        <c:scaling>
          <c:orientation val="minMax"/>
        </c:scaling>
        <c:delete val="0"/>
        <c:axPos val="b"/>
        <c:numFmt formatCode="ge" sourceLinked="1"/>
        <c:majorTickMark val="none"/>
        <c:minorTickMark val="none"/>
        <c:tickLblPos val="none"/>
        <c:crossAx val="423909632"/>
        <c:crosses val="autoZero"/>
        <c:auto val="0"/>
        <c:lblAlgn val="ctr"/>
        <c:lblOffset val="100"/>
        <c:noMultiLvlLbl val="1"/>
      </c:catAx>
      <c:valAx>
        <c:axId val="42390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907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0</c:v>
                </c:pt>
                <c:pt idx="1">
                  <c:v>0</c:v>
                </c:pt>
                <c:pt idx="2">
                  <c:v>0</c:v>
                </c:pt>
                <c:pt idx="3">
                  <c:v>61.7</c:v>
                </c:pt>
                <c:pt idx="4">
                  <c:v>57.6</c:v>
                </c:pt>
              </c:numCache>
            </c:numRef>
          </c:val>
        </c:ser>
        <c:dLbls>
          <c:showLegendKey val="0"/>
          <c:showVal val="0"/>
          <c:showCatName val="0"/>
          <c:showSerName val="0"/>
          <c:showPercent val="0"/>
          <c:showBubbleSize val="0"/>
        </c:dLbls>
        <c:gapWidth val="180"/>
        <c:overlap val="-90"/>
        <c:axId val="423957248"/>
        <c:axId val="42395916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423957248"/>
        <c:axId val="423959168"/>
      </c:lineChart>
      <c:catAx>
        <c:axId val="423957248"/>
        <c:scaling>
          <c:orientation val="minMax"/>
        </c:scaling>
        <c:delete val="0"/>
        <c:axPos val="b"/>
        <c:numFmt formatCode="ge" sourceLinked="1"/>
        <c:majorTickMark val="none"/>
        <c:minorTickMark val="none"/>
        <c:tickLblPos val="none"/>
        <c:crossAx val="423959168"/>
        <c:crosses val="autoZero"/>
        <c:auto val="0"/>
        <c:lblAlgn val="ctr"/>
        <c:lblOffset val="100"/>
        <c:noMultiLvlLbl val="1"/>
      </c:catAx>
      <c:valAx>
        <c:axId val="423959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95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3975552"/>
        <c:axId val="42398182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975552"/>
        <c:axId val="423981824"/>
      </c:lineChart>
      <c:catAx>
        <c:axId val="423975552"/>
        <c:scaling>
          <c:orientation val="minMax"/>
        </c:scaling>
        <c:delete val="0"/>
        <c:axPos val="b"/>
        <c:numFmt formatCode="ge" sourceLinked="1"/>
        <c:majorTickMark val="none"/>
        <c:minorTickMark val="none"/>
        <c:tickLblPos val="none"/>
        <c:crossAx val="423981824"/>
        <c:crosses val="autoZero"/>
        <c:auto val="0"/>
        <c:lblAlgn val="ctr"/>
        <c:lblOffset val="100"/>
        <c:noMultiLvlLbl val="1"/>
      </c:catAx>
      <c:valAx>
        <c:axId val="42398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239755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97595"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4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4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4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4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4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494"/>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495"/>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496"/>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497"/>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498"/>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499"/>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500"/>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501"/>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502"/>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503"/>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504"/>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505"/>
                </a:ext>
              </a:extLst>
            </xdr:cNvPicPr>
          </xdr:nvPicPr>
          <xdr:blipFill>
            <a:blip xmlns:r="http://schemas.openxmlformats.org/officeDocument/2006/relationships" r:embed="rId46"/>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506"/>
                </a:ext>
              </a:extLst>
            </xdr:cNvPicPr>
          </xdr:nvPicPr>
          <xdr:blipFill>
            <a:blip xmlns:r="http://schemas.openxmlformats.org/officeDocument/2006/relationships" r:embed="rId46"/>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507"/>
                </a:ext>
              </a:extLst>
            </xdr:cNvPicPr>
          </xdr:nvPicPr>
          <xdr:blipFill>
            <a:blip xmlns:r="http://schemas.openxmlformats.org/officeDocument/2006/relationships" r:embed="rId46"/>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508"/>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509"/>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510"/>
                </a:ext>
              </a:extLst>
            </xdr:cNvPicPr>
          </xdr:nvPicPr>
          <xdr:blipFill>
            <a:blip xmlns:r="http://schemas.openxmlformats.org/officeDocument/2006/relationships" r:embed="rId46"/>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511"/>
                </a:ext>
              </a:extLst>
            </xdr:cNvPicPr>
          </xdr:nvPicPr>
          <xdr:blipFill>
            <a:blip xmlns:r="http://schemas.openxmlformats.org/officeDocument/2006/relationships" r:embed="rId46"/>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512"/>
                </a:ext>
              </a:extLst>
            </xdr:cNvPicPr>
          </xdr:nvPicPr>
          <xdr:blipFill>
            <a:blip xmlns:r="http://schemas.openxmlformats.org/officeDocument/2006/relationships" r:embed="rId46"/>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513"/>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514"/>
                </a:ext>
              </a:extLst>
            </xdr:cNvPicPr>
          </xdr:nvPicPr>
          <xdr:blipFill>
            <a:blip xmlns:r="http://schemas.openxmlformats.org/officeDocument/2006/relationships" r:embed="rId4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515"/>
                </a:ext>
              </a:extLst>
            </xdr:cNvPicPr>
          </xdr:nvPicPr>
          <xdr:blipFill>
            <a:blip xmlns:r="http://schemas.openxmlformats.org/officeDocument/2006/relationships" r:embed="rId46"/>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516"/>
                </a:ext>
              </a:extLst>
            </xdr:cNvPicPr>
          </xdr:nvPicPr>
          <xdr:blipFill>
            <a:blip xmlns:r="http://schemas.openxmlformats.org/officeDocument/2006/relationships" r:embed="rId46"/>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517"/>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518"/>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519"/>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520"/>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521"/>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522"/>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523"/>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524"/>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525"/>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526"/>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527"/>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528"/>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529"/>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530"/>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531"/>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532"/>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533"/>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534"/>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535"/>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53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86" zoomScale="70" zoomScaleNormal="70" workbookViewId="0">
      <selection activeCell="AK118" sqref="AK11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宮崎県　都城市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f>データ!L6</f>
        <v>1</v>
      </c>
      <c r="O3" s="126"/>
      <c r="P3" s="126"/>
      <c r="Q3" s="127"/>
      <c r="R3" s="1"/>
      <c r="S3" s="128" t="s">
        <v>8</v>
      </c>
      <c r="T3" s="129"/>
      <c r="U3" s="129"/>
      <c r="V3" s="129"/>
      <c r="W3" s="129"/>
      <c r="X3" s="129"/>
      <c r="Y3" s="129"/>
      <c r="Z3" s="129"/>
      <c r="AA3" s="129"/>
      <c r="AB3" s="129"/>
      <c r="AC3" s="129"/>
      <c r="AD3" s="129"/>
      <c r="AE3" s="129"/>
      <c r="AF3" s="129"/>
      <c r="AG3" s="129"/>
      <c r="AH3" s="130"/>
      <c r="AI3" s="1"/>
      <c r="AJ3" s="1"/>
      <c r="AK3" s="114" t="s">
        <v>175</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126</v>
      </c>
      <c r="G7" s="145"/>
      <c r="H7" s="145"/>
      <c r="I7" s="145"/>
      <c r="J7" s="146" t="str">
        <f>データ!S6</f>
        <v>無</v>
      </c>
      <c r="K7" s="146"/>
      <c r="L7" s="146"/>
      <c r="M7" s="146"/>
      <c r="N7" s="145" t="s">
        <v>128</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f>データ!V6</f>
        <v>1831</v>
      </c>
      <c r="G12" s="161"/>
      <c r="H12" s="160">
        <f>データ!W6</f>
        <v>2976</v>
      </c>
      <c r="I12" s="161"/>
      <c r="J12" s="160">
        <f>データ!X6</f>
        <v>2539</v>
      </c>
      <c r="K12" s="161"/>
      <c r="L12" s="160">
        <f>データ!Y6</f>
        <v>2829</v>
      </c>
      <c r="M12" s="161"/>
      <c r="N12" s="139">
        <f>データ!Z6</f>
        <v>3029</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f>データ!AP6</f>
        <v>1831</v>
      </c>
      <c r="G16" s="173"/>
      <c r="H16" s="173">
        <f>データ!AQ6</f>
        <v>2976</v>
      </c>
      <c r="I16" s="173"/>
      <c r="J16" s="173">
        <f>データ!AR6</f>
        <v>2539</v>
      </c>
      <c r="K16" s="173"/>
      <c r="L16" s="173">
        <f>データ!AS6</f>
        <v>2829</v>
      </c>
      <c r="M16" s="173"/>
      <c r="N16" s="162">
        <f>データ!AT6</f>
        <v>3029</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f>データ!AU6</f>
        <v>29081</v>
      </c>
      <c r="G19" s="176"/>
      <c r="H19" s="176"/>
      <c r="I19" s="176" t="str">
        <f>データ!AV6</f>
        <v>-</v>
      </c>
      <c r="J19" s="176"/>
      <c r="K19" s="176"/>
      <c r="L19" s="176">
        <f>データ!AW6</f>
        <v>29081</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174</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176</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40.5">
      <c r="A6" s="46" t="s">
        <v>113</v>
      </c>
      <c r="B6" s="64" t="str">
        <f>B7</f>
        <v>2015</v>
      </c>
      <c r="C6" s="64" t="str">
        <f t="shared" ref="C6:AW6" si="6">C7</f>
        <v>452025</v>
      </c>
      <c r="D6" s="64" t="str">
        <f t="shared" si="6"/>
        <v>47</v>
      </c>
      <c r="E6" s="64" t="str">
        <f t="shared" si="6"/>
        <v>04</v>
      </c>
      <c r="F6" s="64" t="str">
        <f t="shared" si="6"/>
        <v>0</v>
      </c>
      <c r="G6" s="64" t="str">
        <f t="shared" si="6"/>
        <v>000</v>
      </c>
      <c r="H6" s="64" t="str">
        <f t="shared" si="6"/>
        <v>宮崎県　都城市</v>
      </c>
      <c r="I6" s="64" t="str">
        <f t="shared" si="6"/>
        <v>法非適用</v>
      </c>
      <c r="J6" s="64" t="str">
        <f t="shared" si="6"/>
        <v>電気事業</v>
      </c>
      <c r="K6" s="65" t="str">
        <f t="shared" si="6"/>
        <v>該当数値なし</v>
      </c>
      <c r="L6" s="66">
        <f t="shared" si="6"/>
        <v>1</v>
      </c>
      <c r="M6" s="66" t="str">
        <f t="shared" si="6"/>
        <v>-</v>
      </c>
      <c r="N6" s="66" t="str">
        <f t="shared" si="6"/>
        <v>-</v>
      </c>
      <c r="O6" s="66" t="str">
        <f t="shared" si="6"/>
        <v>-</v>
      </c>
      <c r="P6" s="66" t="str">
        <f t="shared" si="6"/>
        <v>-</v>
      </c>
      <c r="Q6" s="67" t="str">
        <f>Q7</f>
        <v>平成29年9月30日　駒発電所</v>
      </c>
      <c r="R6" s="68" t="str">
        <f t="shared" si="6"/>
        <v>平成49年7月予定　駒発電所</v>
      </c>
      <c r="S6" s="64" t="str">
        <f t="shared" si="6"/>
        <v>無</v>
      </c>
      <c r="T6" s="68" t="str">
        <f t="shared" si="6"/>
        <v>九州電力株式会社</v>
      </c>
      <c r="U6" s="65" t="str">
        <f t="shared" si="6"/>
        <v>-</v>
      </c>
      <c r="V6" s="66">
        <f>V7</f>
        <v>1831</v>
      </c>
      <c r="W6" s="66">
        <f t="shared" si="6"/>
        <v>2976</v>
      </c>
      <c r="X6" s="66">
        <f t="shared" si="6"/>
        <v>2539</v>
      </c>
      <c r="Y6" s="66">
        <f t="shared" si="6"/>
        <v>2829</v>
      </c>
      <c r="Z6" s="66">
        <f t="shared" si="6"/>
        <v>3029</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1831</v>
      </c>
      <c r="AQ6" s="66">
        <f t="shared" si="6"/>
        <v>2976</v>
      </c>
      <c r="AR6" s="66">
        <f t="shared" si="6"/>
        <v>2539</v>
      </c>
      <c r="AS6" s="66">
        <f t="shared" si="6"/>
        <v>2829</v>
      </c>
      <c r="AT6" s="66">
        <f t="shared" si="6"/>
        <v>3029</v>
      </c>
      <c r="AU6" s="66">
        <f t="shared" si="6"/>
        <v>29081</v>
      </c>
      <c r="AV6" s="66" t="str">
        <f t="shared" si="6"/>
        <v>-</v>
      </c>
      <c r="AW6" s="66">
        <f t="shared" si="6"/>
        <v>29081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c r="A7" s="46"/>
      <c r="B7" s="74" t="s">
        <v>114</v>
      </c>
      <c r="C7" s="74" t="s">
        <v>115</v>
      </c>
      <c r="D7" s="74" t="s">
        <v>116</v>
      </c>
      <c r="E7" s="74" t="s">
        <v>117</v>
      </c>
      <c r="F7" s="74" t="s">
        <v>118</v>
      </c>
      <c r="G7" s="74" t="s">
        <v>119</v>
      </c>
      <c r="H7" s="74" t="s">
        <v>120</v>
      </c>
      <c r="I7" s="74" t="s">
        <v>121</v>
      </c>
      <c r="J7" s="74" t="s">
        <v>122</v>
      </c>
      <c r="K7" s="75" t="s">
        <v>123</v>
      </c>
      <c r="L7" s="76">
        <v>1</v>
      </c>
      <c r="M7" s="76" t="s">
        <v>124</v>
      </c>
      <c r="N7" s="77" t="s">
        <v>124</v>
      </c>
      <c r="O7" s="77" t="s">
        <v>124</v>
      </c>
      <c r="P7" s="77" t="s">
        <v>124</v>
      </c>
      <c r="Q7" s="78" t="s">
        <v>125</v>
      </c>
      <c r="R7" s="78" t="s">
        <v>126</v>
      </c>
      <c r="S7" s="79" t="s">
        <v>127</v>
      </c>
      <c r="T7" s="78" t="s">
        <v>128</v>
      </c>
      <c r="U7" s="75" t="s">
        <v>124</v>
      </c>
      <c r="V7" s="77">
        <v>1831</v>
      </c>
      <c r="W7" s="77">
        <v>2976</v>
      </c>
      <c r="X7" s="77">
        <v>2539</v>
      </c>
      <c r="Y7" s="77">
        <v>2829</v>
      </c>
      <c r="Z7" s="77">
        <v>3029</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t="s">
        <v>124</v>
      </c>
      <c r="AP7" s="77">
        <v>1831</v>
      </c>
      <c r="AQ7" s="77">
        <v>2976</v>
      </c>
      <c r="AR7" s="77">
        <v>2539</v>
      </c>
      <c r="AS7" s="77">
        <v>2829</v>
      </c>
      <c r="AT7" s="77">
        <v>3029</v>
      </c>
      <c r="AU7" s="77">
        <v>29081</v>
      </c>
      <c r="AV7" s="77" t="s">
        <v>124</v>
      </c>
      <c r="AW7" s="77">
        <v>29081</v>
      </c>
      <c r="AX7" s="80">
        <v>102.6</v>
      </c>
      <c r="AY7" s="80">
        <v>102.2</v>
      </c>
      <c r="AZ7" s="80">
        <v>115.5</v>
      </c>
      <c r="BA7" s="80">
        <v>133</v>
      </c>
      <c r="BB7" s="80">
        <v>209</v>
      </c>
      <c r="BC7" s="80">
        <v>138.19999999999999</v>
      </c>
      <c r="BD7" s="80">
        <v>180.2</v>
      </c>
      <c r="BE7" s="80">
        <v>164.5</v>
      </c>
      <c r="BF7" s="80">
        <v>124.7</v>
      </c>
      <c r="BG7" s="80">
        <v>118.8</v>
      </c>
      <c r="BH7" s="80">
        <v>100</v>
      </c>
      <c r="BI7" s="80">
        <v>48.9</v>
      </c>
      <c r="BJ7" s="80">
        <v>99.6</v>
      </c>
      <c r="BK7" s="80">
        <v>117.5</v>
      </c>
      <c r="BL7" s="80">
        <v>134.9</v>
      </c>
      <c r="BM7" s="80">
        <v>222.5</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20824.7</v>
      </c>
      <c r="CF7" s="80">
        <v>10208.700000000001</v>
      </c>
      <c r="CG7" s="80">
        <v>8746.7999999999993</v>
      </c>
      <c r="CH7" s="80">
        <v>7816.2</v>
      </c>
      <c r="CI7" s="80">
        <v>4989.3999999999996</v>
      </c>
      <c r="CJ7" s="80">
        <v>7500.6</v>
      </c>
      <c r="CK7" s="80">
        <v>7095.7</v>
      </c>
      <c r="CL7" s="80">
        <v>11717.4</v>
      </c>
      <c r="CM7" s="80">
        <v>17642.5</v>
      </c>
      <c r="CN7" s="80">
        <v>18815.8</v>
      </c>
      <c r="CO7" s="77">
        <v>995</v>
      </c>
      <c r="CP7" s="77">
        <v>677</v>
      </c>
      <c r="CQ7" s="77">
        <v>3441</v>
      </c>
      <c r="CR7" s="77">
        <v>7291</v>
      </c>
      <c r="CS7" s="77">
        <v>16499</v>
      </c>
      <c r="CT7" s="77">
        <v>95057</v>
      </c>
      <c r="CU7" s="77">
        <v>120361</v>
      </c>
      <c r="CV7" s="77">
        <v>108538</v>
      </c>
      <c r="CW7" s="77">
        <v>58539</v>
      </c>
      <c r="CX7" s="77">
        <v>37685</v>
      </c>
      <c r="CY7" s="77">
        <v>420</v>
      </c>
      <c r="CZ7" s="80">
        <v>49.7</v>
      </c>
      <c r="DA7" s="80">
        <v>80.900000000000006</v>
      </c>
      <c r="DB7" s="80">
        <v>69</v>
      </c>
      <c r="DC7" s="80">
        <v>76.900000000000006</v>
      </c>
      <c r="DD7" s="80">
        <v>82.1</v>
      </c>
      <c r="DE7" s="80">
        <v>40.200000000000003</v>
      </c>
      <c r="DF7" s="80">
        <v>42.7</v>
      </c>
      <c r="DG7" s="80">
        <v>38.5</v>
      </c>
      <c r="DH7" s="80">
        <v>37.700000000000003</v>
      </c>
      <c r="DI7" s="80">
        <v>33.9</v>
      </c>
      <c r="DJ7" s="80">
        <v>85.4</v>
      </c>
      <c r="DK7" s="80">
        <v>74.3</v>
      </c>
      <c r="DL7" s="80">
        <v>53.9</v>
      </c>
      <c r="DM7" s="80">
        <v>36.799999999999997</v>
      </c>
      <c r="DN7" s="80">
        <v>22.1</v>
      </c>
      <c r="DO7" s="80">
        <v>41.4</v>
      </c>
      <c r="DP7" s="80">
        <v>23.7</v>
      </c>
      <c r="DQ7" s="80">
        <v>21.6</v>
      </c>
      <c r="DR7" s="80">
        <v>13.7</v>
      </c>
      <c r="DS7" s="80">
        <v>16.3</v>
      </c>
      <c r="DT7" s="80">
        <v>0</v>
      </c>
      <c r="DU7" s="80">
        <v>0</v>
      </c>
      <c r="DV7" s="80">
        <v>0</v>
      </c>
      <c r="DW7" s="80">
        <v>61.7</v>
      </c>
      <c r="DX7" s="80">
        <v>57.6</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0</v>
      </c>
      <c r="EP7" s="80">
        <v>0</v>
      </c>
      <c r="EQ7" s="80">
        <v>0</v>
      </c>
      <c r="ER7" s="80">
        <v>0</v>
      </c>
      <c r="ES7" s="80" t="s">
        <v>124</v>
      </c>
      <c r="ET7" s="80">
        <v>22.1</v>
      </c>
      <c r="EU7" s="80">
        <v>55.5</v>
      </c>
      <c r="EV7" s="80">
        <v>70.2</v>
      </c>
      <c r="EW7" s="80">
        <v>72.7</v>
      </c>
      <c r="EX7" s="77">
        <v>420</v>
      </c>
      <c r="EY7" s="80">
        <v>49.7</v>
      </c>
      <c r="EZ7" s="80">
        <v>80.900000000000006</v>
      </c>
      <c r="FA7" s="80">
        <v>69</v>
      </c>
      <c r="FB7" s="80">
        <v>76.900000000000006</v>
      </c>
      <c r="FC7" s="80">
        <v>82.1</v>
      </c>
      <c r="FD7" s="80">
        <v>55.8</v>
      </c>
      <c r="FE7" s="80">
        <v>67.5</v>
      </c>
      <c r="FF7" s="80">
        <v>64</v>
      </c>
      <c r="FG7" s="80">
        <v>56.1</v>
      </c>
      <c r="FH7" s="80">
        <v>61.8</v>
      </c>
      <c r="FI7" s="80">
        <v>85.4</v>
      </c>
      <c r="FJ7" s="80">
        <v>74.3</v>
      </c>
      <c r="FK7" s="80">
        <v>53.9</v>
      </c>
      <c r="FL7" s="80">
        <v>36.799999999999997</v>
      </c>
      <c r="FM7" s="80">
        <v>22.1</v>
      </c>
      <c r="FN7" s="80">
        <v>61.2</v>
      </c>
      <c r="FO7" s="80">
        <v>29.2</v>
      </c>
      <c r="FP7" s="80">
        <v>22.1</v>
      </c>
      <c r="FQ7" s="80">
        <v>16.7</v>
      </c>
      <c r="FR7" s="80">
        <v>8.6999999999999993</v>
      </c>
      <c r="FS7" s="80">
        <v>0</v>
      </c>
      <c r="FT7" s="80">
        <v>0</v>
      </c>
      <c r="FU7" s="80">
        <v>0</v>
      </c>
      <c r="FV7" s="80">
        <v>61.7</v>
      </c>
      <c r="FW7" s="80">
        <v>57.6</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v>0</v>
      </c>
      <c r="GO7" s="80">
        <v>0</v>
      </c>
      <c r="GP7" s="80">
        <v>0</v>
      </c>
      <c r="GQ7" s="80">
        <v>0</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t="s">
        <v>124</v>
      </c>
      <c r="IW7" s="80" t="s">
        <v>124</v>
      </c>
      <c r="IX7" s="80" t="s">
        <v>124</v>
      </c>
      <c r="IY7" s="80" t="s">
        <v>124</v>
      </c>
      <c r="IZ7" s="80" t="s">
        <v>124</v>
      </c>
      <c r="JA7" s="80" t="s">
        <v>124</v>
      </c>
      <c r="JB7" s="80">
        <v>19.100000000000001</v>
      </c>
      <c r="JC7" s="80">
        <v>19.2</v>
      </c>
      <c r="JD7" s="80">
        <v>19.600000000000001</v>
      </c>
      <c r="JE7" s="80">
        <v>18.5</v>
      </c>
      <c r="JF7" s="80">
        <v>16.100000000000001</v>
      </c>
      <c r="JG7" s="80" t="s">
        <v>124</v>
      </c>
      <c r="JH7" s="80" t="s">
        <v>124</v>
      </c>
      <c r="JI7" s="80" t="s">
        <v>124</v>
      </c>
      <c r="JJ7" s="80" t="s">
        <v>124</v>
      </c>
      <c r="JK7" s="80" t="s">
        <v>124</v>
      </c>
      <c r="JL7" s="80">
        <v>48.1</v>
      </c>
      <c r="JM7" s="80">
        <v>44.6</v>
      </c>
      <c r="JN7" s="80">
        <v>42.6</v>
      </c>
      <c r="JO7" s="80">
        <v>43.7</v>
      </c>
      <c r="JP7" s="80">
        <v>45.4</v>
      </c>
      <c r="JQ7" s="80" t="s">
        <v>124</v>
      </c>
      <c r="JR7" s="80" t="s">
        <v>124</v>
      </c>
      <c r="JS7" s="80" t="s">
        <v>124</v>
      </c>
      <c r="JT7" s="80" t="s">
        <v>124</v>
      </c>
      <c r="JU7" s="80" t="s">
        <v>124</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v>1</v>
      </c>
      <c r="MU7" s="80">
        <v>1</v>
      </c>
      <c r="MV7" s="80">
        <v>1</v>
      </c>
      <c r="MW7" s="80">
        <v>1</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129</v>
      </c>
      <c r="FA8" s="82"/>
      <c r="FB8" s="82"/>
      <c r="FC8" s="82"/>
      <c r="FD8" s="82"/>
      <c r="FE8" s="83"/>
      <c r="FF8" s="82"/>
      <c r="FG8" s="82"/>
      <c r="FH8" s="82" t="str">
        <f>FI4</f>
        <v>修繕費比率（％）</v>
      </c>
      <c r="FI8" s="82" t="b">
        <f>IF(SUM($L$6,$MT$7:$MW$7)=0,FALSE,TRUE)</f>
        <v>1</v>
      </c>
      <c r="FJ8" s="84" t="s">
        <v>129</v>
      </c>
      <c r="FK8" s="82"/>
      <c r="FL8" s="82"/>
      <c r="FM8" s="82"/>
      <c r="FN8" s="82"/>
      <c r="FO8" s="82"/>
      <c r="FP8" s="83"/>
      <c r="FQ8" s="82"/>
      <c r="FR8" s="82" t="str">
        <f>FS4</f>
        <v>企業債残高対料金収入比率（％）</v>
      </c>
      <c r="FS8" s="82" t="b">
        <f>IF(SUM($L$6,$MT$7:$MW$7)=0,FALSE,TRUE)</f>
        <v>1</v>
      </c>
      <c r="FT8" s="84" t="s">
        <v>129</v>
      </c>
      <c r="FU8" s="82"/>
      <c r="FV8" s="82"/>
      <c r="FW8" s="82"/>
      <c r="FX8" s="82"/>
      <c r="FY8" s="82"/>
      <c r="FZ8" s="82"/>
      <c r="GA8" s="83"/>
      <c r="GB8" s="82" t="str">
        <f>GC4</f>
        <v>有形固定資産減価償却率（％）</v>
      </c>
      <c r="GC8" s="82" t="b">
        <v>0</v>
      </c>
      <c r="GD8" s="84" t="s">
        <v>130</v>
      </c>
      <c r="GE8" s="82"/>
      <c r="GF8" s="82"/>
      <c r="GG8" s="82"/>
      <c r="GH8" s="82"/>
      <c r="GI8" s="82"/>
      <c r="GJ8" s="82"/>
      <c r="GK8" s="82"/>
      <c r="GL8" s="82" t="str">
        <f>GM4</f>
        <v>FIT収入割合（％）</v>
      </c>
      <c r="GM8" s="82" t="b">
        <f>IF(SUM($L$6,$MT$7:$MW$7)=0,FALSE,TRUE)</f>
        <v>1</v>
      </c>
      <c r="GN8" s="84" t="s">
        <v>129</v>
      </c>
      <c r="GO8" s="82"/>
      <c r="GP8" s="82"/>
      <c r="GQ8" s="82"/>
      <c r="GR8" s="81"/>
      <c r="GS8" s="81"/>
      <c r="GT8" s="81"/>
      <c r="GU8" s="81"/>
      <c r="GV8" s="82" t="str">
        <f>GW5</f>
        <v>最大出力合計</v>
      </c>
      <c r="GW8" s="82" t="str">
        <f>GX4</f>
        <v>設備利用率（％）</v>
      </c>
      <c r="GX8" s="82" t="b">
        <f>IF(SUM($M$7,$MX$7:$NA$7)=0,FALSE,TRUE)</f>
        <v>0</v>
      </c>
      <c r="GY8" s="84" t="s">
        <v>129</v>
      </c>
      <c r="GZ8" s="82"/>
      <c r="HA8" s="82"/>
      <c r="HB8" s="82"/>
      <c r="HC8" s="82"/>
      <c r="HD8" s="83"/>
      <c r="HE8" s="82"/>
      <c r="HF8" s="82"/>
      <c r="HG8" s="82" t="str">
        <f>HH4</f>
        <v>修繕費比率（％）</v>
      </c>
      <c r="HH8" s="82" t="b">
        <f>IF(SUM($M$7,$MX$7:$NA$7)=0,FALSE,TRUE)</f>
        <v>0</v>
      </c>
      <c r="HI8" s="84" t="s">
        <v>129</v>
      </c>
      <c r="HJ8" s="82"/>
      <c r="HK8" s="82"/>
      <c r="HL8" s="82"/>
      <c r="HM8" s="82"/>
      <c r="HN8" s="82"/>
      <c r="HO8" s="83"/>
      <c r="HP8" s="82"/>
      <c r="HQ8" s="82" t="str">
        <f>HR4</f>
        <v>企業債残高対料金収入比率（％）</v>
      </c>
      <c r="HR8" s="82" t="b">
        <f>IF(SUM($M$7,$MX$7:$NA$7)=0,FALSE,TRUE)</f>
        <v>0</v>
      </c>
      <c r="HS8" s="84" t="s">
        <v>129</v>
      </c>
      <c r="HT8" s="82"/>
      <c r="HU8" s="82"/>
      <c r="HV8" s="82"/>
      <c r="HW8" s="82"/>
      <c r="HX8" s="82"/>
      <c r="HY8" s="82"/>
      <c r="HZ8" s="83"/>
      <c r="IA8" s="82" t="str">
        <f>IB4</f>
        <v>有形固定資産減価償却率（％）</v>
      </c>
      <c r="IB8" s="82" t="b">
        <v>0</v>
      </c>
      <c r="IC8" s="84" t="s">
        <v>130</v>
      </c>
      <c r="ID8" s="82"/>
      <c r="IE8" s="82"/>
      <c r="IF8" s="82"/>
      <c r="IG8" s="82"/>
      <c r="IH8" s="82"/>
      <c r="II8" s="82"/>
      <c r="IJ8" s="82"/>
      <c r="IK8" s="82" t="str">
        <f>IL4</f>
        <v>FIT収入割合（％）</v>
      </c>
      <c r="IL8" s="82" t="b">
        <f>IF(SUM($M$7,$MX$7:$NA$7)=0,FALSE,TRUE)</f>
        <v>0</v>
      </c>
      <c r="IM8" s="84" t="s">
        <v>129</v>
      </c>
      <c r="IN8" s="82"/>
      <c r="IO8" s="82"/>
      <c r="IP8" s="82"/>
      <c r="IQ8" s="81"/>
      <c r="IR8" s="81"/>
      <c r="IS8" s="81"/>
      <c r="IT8" s="81"/>
      <c r="IU8" s="82" t="str">
        <f>IV5</f>
        <v>最大出力合計</v>
      </c>
      <c r="IV8" s="82" t="str">
        <f>IW4</f>
        <v>設備利用率（％）</v>
      </c>
      <c r="IW8" s="82" t="b">
        <f>IF(SUM($N$7,$NB$7:$NE$7)=0,FALSE,TRUE)</f>
        <v>0</v>
      </c>
      <c r="IX8" s="84" t="s">
        <v>129</v>
      </c>
      <c r="IY8" s="82"/>
      <c r="IZ8" s="82"/>
      <c r="JA8" s="82"/>
      <c r="JB8" s="82"/>
      <c r="JC8" s="83"/>
      <c r="JD8" s="82"/>
      <c r="JE8" s="82"/>
      <c r="JF8" s="82" t="str">
        <f>JG4</f>
        <v>修繕費比率（％）</v>
      </c>
      <c r="JG8" s="82" t="b">
        <f>IF(SUM($N$7,$NB$7:$NE$7)=0,FALSE,TRUE)</f>
        <v>0</v>
      </c>
      <c r="JH8" s="84" t="s">
        <v>129</v>
      </c>
      <c r="JI8" s="82"/>
      <c r="JJ8" s="82"/>
      <c r="JK8" s="82"/>
      <c r="JL8" s="82"/>
      <c r="JM8" s="82"/>
      <c r="JN8" s="83"/>
      <c r="JO8" s="82"/>
      <c r="JP8" s="82" t="str">
        <f>JQ4</f>
        <v>企業債残高対料金収入比率（％）</v>
      </c>
      <c r="JQ8" s="82" t="b">
        <f>IF(SUM($N$7,$NB$7:$NE$7)=0,FALSE,TRUE)</f>
        <v>0</v>
      </c>
      <c r="JR8" s="84" t="s">
        <v>129</v>
      </c>
      <c r="JS8" s="82"/>
      <c r="JT8" s="82"/>
      <c r="JU8" s="82"/>
      <c r="JV8" s="82"/>
      <c r="JW8" s="82"/>
      <c r="JX8" s="82"/>
      <c r="JY8" s="83"/>
      <c r="JZ8" s="82" t="str">
        <f>KA4</f>
        <v>有形固定資産減価償却率（％）</v>
      </c>
      <c r="KA8" s="82" t="b">
        <v>0</v>
      </c>
      <c r="KB8" s="84" t="s">
        <v>130</v>
      </c>
      <c r="KC8" s="82"/>
      <c r="KD8" s="82"/>
      <c r="KE8" s="82"/>
      <c r="KF8" s="82"/>
      <c r="KG8" s="82"/>
      <c r="KH8" s="82"/>
      <c r="KI8" s="82"/>
      <c r="KJ8" s="82" t="str">
        <f>KK4</f>
        <v>FIT収入割合（％）</v>
      </c>
      <c r="KK8" s="82" t="b">
        <f>IF(SUM($N$7,$NB$7:$NE$7)=0,FALSE,TRUE)</f>
        <v>0</v>
      </c>
      <c r="KL8" s="84" t="s">
        <v>129</v>
      </c>
      <c r="KM8" s="82"/>
      <c r="KN8" s="82"/>
      <c r="KO8" s="82"/>
      <c r="KP8" s="81"/>
      <c r="KQ8" s="81"/>
      <c r="KR8" s="81"/>
      <c r="KS8" s="81"/>
      <c r="KT8" s="82" t="str">
        <f>KU5</f>
        <v>最大出力合計</v>
      </c>
      <c r="KU8" s="82" t="str">
        <f>KV4</f>
        <v>設備利用率（％）</v>
      </c>
      <c r="KV8" s="82" t="b">
        <f>IF(SUM($O$7,$NF$7:$NI$7)=0,FALSE,TRUE)</f>
        <v>0</v>
      </c>
      <c r="KW8" s="84" t="s">
        <v>129</v>
      </c>
      <c r="KX8" s="82"/>
      <c r="KY8" s="82"/>
      <c r="KZ8" s="82"/>
      <c r="LA8" s="82"/>
      <c r="LB8" s="83"/>
      <c r="LC8" s="82"/>
      <c r="LD8" s="82"/>
      <c r="LE8" s="82" t="str">
        <f>LF4</f>
        <v>修繕費比率（％）</v>
      </c>
      <c r="LF8" s="82" t="b">
        <f>IF(SUM($O$7,$NF$7:$NI$7)=0,FALSE,TRUE)</f>
        <v>0</v>
      </c>
      <c r="LG8" s="84" t="s">
        <v>129</v>
      </c>
      <c r="LH8" s="82"/>
      <c r="LI8" s="82"/>
      <c r="LJ8" s="82"/>
      <c r="LK8" s="82"/>
      <c r="LL8" s="82"/>
      <c r="LM8" s="83"/>
      <c r="LN8" s="82"/>
      <c r="LO8" s="82" t="str">
        <f>LP4</f>
        <v>企業債残高対料金収入比率（％）</v>
      </c>
      <c r="LP8" s="82" t="b">
        <f>IF(SUM($O$7,$NF$7:$NI$7)=0,FALSE,TRUE)</f>
        <v>0</v>
      </c>
      <c r="LQ8" s="84" t="s">
        <v>129</v>
      </c>
      <c r="LR8" s="82"/>
      <c r="LS8" s="82"/>
      <c r="LT8" s="82"/>
      <c r="LU8" s="82"/>
      <c r="LV8" s="82"/>
      <c r="LW8" s="82"/>
      <c r="LX8" s="83"/>
      <c r="LY8" s="82" t="str">
        <f>LZ4</f>
        <v>有形固定資産減価償却率（％）</v>
      </c>
      <c r="LZ8" s="82" t="b">
        <v>0</v>
      </c>
      <c r="MA8" s="84" t="s">
        <v>130</v>
      </c>
      <c r="MB8" s="82"/>
      <c r="MC8" s="82"/>
      <c r="MD8" s="82"/>
      <c r="ME8" s="82"/>
      <c r="MF8" s="82"/>
      <c r="MG8" s="82"/>
      <c r="MH8" s="82"/>
      <c r="MI8" s="82" t="str">
        <f>MJ4</f>
        <v>FIT収入割合（％）</v>
      </c>
      <c r="MJ8" s="82" t="b">
        <f>IF(SUM($O$7,$NF$7:$NI$7)=0,FALSE,TRUE)</f>
        <v>0</v>
      </c>
      <c r="MK8" s="84" t="s">
        <v>129</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131</v>
      </c>
      <c r="C9" s="86" t="s">
        <v>132</v>
      </c>
      <c r="D9" s="86" t="s">
        <v>133</v>
      </c>
      <c r="E9" s="86" t="s">
        <v>134</v>
      </c>
      <c r="F9" s="86" t="s">
        <v>135</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136</v>
      </c>
      <c r="AX9" s="87"/>
      <c r="AY9" s="87"/>
      <c r="AZ9" s="87"/>
      <c r="BA9" s="87"/>
      <c r="BB9" s="87"/>
      <c r="BC9" s="81"/>
      <c r="BD9" s="82"/>
      <c r="BE9" s="82"/>
      <c r="BF9" s="82"/>
      <c r="BG9" s="82"/>
      <c r="BH9" s="82" t="s">
        <v>136</v>
      </c>
      <c r="BI9" s="87"/>
      <c r="BJ9" s="87"/>
      <c r="BK9" s="87"/>
      <c r="BL9" s="87"/>
      <c r="BM9" s="87"/>
      <c r="BN9" s="81"/>
      <c r="BO9" s="82"/>
      <c r="BP9" s="82"/>
      <c r="BQ9" s="82"/>
      <c r="BR9" s="82"/>
      <c r="BS9" s="82" t="s">
        <v>136</v>
      </c>
      <c r="BT9" s="87"/>
      <c r="BU9" s="87"/>
      <c r="BV9" s="87"/>
      <c r="BW9" s="87"/>
      <c r="BX9" s="87"/>
      <c r="BY9" s="81"/>
      <c r="BZ9" s="82"/>
      <c r="CA9" s="82"/>
      <c r="CB9" s="82"/>
      <c r="CC9" s="82"/>
      <c r="CD9" s="82" t="s">
        <v>136</v>
      </c>
      <c r="CE9" s="87"/>
      <c r="CF9" s="87"/>
      <c r="CG9" s="87"/>
      <c r="CH9" s="87"/>
      <c r="CI9" s="87"/>
      <c r="CJ9" s="81"/>
      <c r="CK9" s="82"/>
      <c r="CL9" s="82"/>
      <c r="CM9" s="82"/>
      <c r="CN9" s="82" t="s">
        <v>136</v>
      </c>
      <c r="CO9" s="87"/>
      <c r="CP9" s="87"/>
      <c r="CQ9" s="87"/>
      <c r="CR9" s="87"/>
      <c r="CS9" s="87"/>
      <c r="CT9" s="82"/>
      <c r="CU9" s="81"/>
      <c r="CV9" s="82"/>
      <c r="CW9" s="82"/>
      <c r="CX9" s="88" t="str">
        <f>"（最大出力合計"&amp;TEXT(CY7,"#,##0")&amp;"kW）"</f>
        <v>（最大出力合計420kW）</v>
      </c>
      <c r="CY9" s="82" t="s">
        <v>136</v>
      </c>
      <c r="CZ9" s="87"/>
      <c r="DA9" s="87"/>
      <c r="DB9" s="87"/>
      <c r="DC9" s="87"/>
      <c r="DD9" s="87"/>
      <c r="DE9" s="82"/>
      <c r="DF9" s="81"/>
      <c r="DG9" s="82"/>
      <c r="DH9" s="82"/>
      <c r="DI9" s="82" t="s">
        <v>136</v>
      </c>
      <c r="DJ9" s="87"/>
      <c r="DK9" s="87"/>
      <c r="DL9" s="87"/>
      <c r="DM9" s="87"/>
      <c r="DN9" s="87"/>
      <c r="DO9" s="82"/>
      <c r="DP9" s="82"/>
      <c r="DQ9" s="81"/>
      <c r="DR9" s="82"/>
      <c r="DS9" s="82" t="s">
        <v>136</v>
      </c>
      <c r="DT9" s="87"/>
      <c r="DU9" s="87"/>
      <c r="DV9" s="87"/>
      <c r="DW9" s="87"/>
      <c r="DX9" s="87"/>
      <c r="DY9" s="82"/>
      <c r="DZ9" s="82"/>
      <c r="EA9" s="82"/>
      <c r="EB9" s="81"/>
      <c r="EC9" s="82" t="s">
        <v>136</v>
      </c>
      <c r="ED9" s="87"/>
      <c r="EE9" s="87"/>
      <c r="EF9" s="87"/>
      <c r="EG9" s="87"/>
      <c r="EH9" s="87"/>
      <c r="EI9" s="82"/>
      <c r="EJ9" s="82"/>
      <c r="EK9" s="82"/>
      <c r="EL9" s="82"/>
      <c r="EM9" s="82" t="s">
        <v>136</v>
      </c>
      <c r="EN9" s="87"/>
      <c r="EO9" s="87"/>
      <c r="EP9" s="87"/>
      <c r="EQ9" s="87"/>
      <c r="ER9" s="87"/>
      <c r="ES9" s="81"/>
      <c r="ET9" s="81"/>
      <c r="EU9" s="81"/>
      <c r="EV9" s="81"/>
      <c r="EW9" s="88" t="str">
        <f>"（最大出力合計"&amp;TEXT(EX7,"#,##0")&amp;"kW）"</f>
        <v>（最大出力合計420kW）</v>
      </c>
      <c r="EX9" s="82" t="s">
        <v>136</v>
      </c>
      <c r="EY9" s="87"/>
      <c r="EZ9" s="87"/>
      <c r="FA9" s="87"/>
      <c r="FB9" s="87"/>
      <c r="FC9" s="87"/>
      <c r="FD9" s="82"/>
      <c r="FE9" s="81"/>
      <c r="FF9" s="82"/>
      <c r="FG9" s="82"/>
      <c r="FH9" s="82" t="s">
        <v>136</v>
      </c>
      <c r="FI9" s="87"/>
      <c r="FJ9" s="87"/>
      <c r="FK9" s="87"/>
      <c r="FL9" s="87"/>
      <c r="FM9" s="87"/>
      <c r="FN9" s="82"/>
      <c r="FO9" s="82"/>
      <c r="FP9" s="81"/>
      <c r="FQ9" s="82"/>
      <c r="FR9" s="82" t="s">
        <v>136</v>
      </c>
      <c r="FS9" s="87"/>
      <c r="FT9" s="87"/>
      <c r="FU9" s="87"/>
      <c r="FV9" s="87"/>
      <c r="FW9" s="87"/>
      <c r="FX9" s="82"/>
      <c r="FY9" s="82"/>
      <c r="FZ9" s="82"/>
      <c r="GA9" s="81"/>
      <c r="GB9" s="82" t="s">
        <v>136</v>
      </c>
      <c r="GC9" s="87"/>
      <c r="GD9" s="87"/>
      <c r="GE9" s="87"/>
      <c r="GF9" s="87"/>
      <c r="GG9" s="87"/>
      <c r="GH9" s="82"/>
      <c r="GI9" s="82"/>
      <c r="GJ9" s="82"/>
      <c r="GK9" s="82"/>
      <c r="GL9" s="82" t="s">
        <v>136</v>
      </c>
      <c r="GM9" s="87"/>
      <c r="GN9" s="87"/>
      <c r="GO9" s="87"/>
      <c r="GP9" s="87"/>
      <c r="GQ9" s="87"/>
      <c r="GR9" s="81"/>
      <c r="GS9" s="81"/>
      <c r="GT9" s="81"/>
      <c r="GU9" s="81"/>
      <c r="GV9" s="88" t="str">
        <f>"（最大出力合計"&amp;TEXT(GW7,"#,##0")&amp;"kW）"</f>
        <v>（最大出力合計-kW）</v>
      </c>
      <c r="GW9" s="82" t="s">
        <v>136</v>
      </c>
      <c r="GX9" s="87"/>
      <c r="GY9" s="87"/>
      <c r="GZ9" s="87"/>
      <c r="HA9" s="87"/>
      <c r="HB9" s="87"/>
      <c r="HC9" s="82"/>
      <c r="HD9" s="81"/>
      <c r="HE9" s="82"/>
      <c r="HF9" s="82"/>
      <c r="HG9" s="82" t="s">
        <v>136</v>
      </c>
      <c r="HH9" s="87"/>
      <c r="HI9" s="87"/>
      <c r="HJ9" s="87"/>
      <c r="HK9" s="87"/>
      <c r="HL9" s="87"/>
      <c r="HM9" s="82"/>
      <c r="HN9" s="82"/>
      <c r="HO9" s="81"/>
      <c r="HP9" s="82"/>
      <c r="HQ9" s="82" t="s">
        <v>136</v>
      </c>
      <c r="HR9" s="87"/>
      <c r="HS9" s="87"/>
      <c r="HT9" s="87"/>
      <c r="HU9" s="87"/>
      <c r="HV9" s="87"/>
      <c r="HW9" s="82"/>
      <c r="HX9" s="82"/>
      <c r="HY9" s="82"/>
      <c r="HZ9" s="81"/>
      <c r="IA9" s="82" t="s">
        <v>136</v>
      </c>
      <c r="IB9" s="87"/>
      <c r="IC9" s="87"/>
      <c r="ID9" s="87"/>
      <c r="IE9" s="87"/>
      <c r="IF9" s="87"/>
      <c r="IG9" s="82"/>
      <c r="IH9" s="82"/>
      <c r="II9" s="82"/>
      <c r="IJ9" s="82"/>
      <c r="IK9" s="82" t="s">
        <v>136</v>
      </c>
      <c r="IL9" s="87"/>
      <c r="IM9" s="87"/>
      <c r="IN9" s="87"/>
      <c r="IO9" s="87"/>
      <c r="IP9" s="87"/>
      <c r="IQ9" s="81"/>
      <c r="IR9" s="81"/>
      <c r="IS9" s="81"/>
      <c r="IT9" s="81"/>
      <c r="IU9" s="88" t="str">
        <f>"（最大出力合計"&amp;TEXT(IV7,"#,##0")&amp;"kW）"</f>
        <v>（最大出力合計-kW）</v>
      </c>
      <c r="IV9" s="82" t="s">
        <v>136</v>
      </c>
      <c r="IW9" s="87"/>
      <c r="IX9" s="87"/>
      <c r="IY9" s="87"/>
      <c r="IZ9" s="87"/>
      <c r="JA9" s="87"/>
      <c r="JB9" s="82"/>
      <c r="JC9" s="81"/>
      <c r="JD9" s="82"/>
      <c r="JE9" s="82"/>
      <c r="JF9" s="82" t="s">
        <v>136</v>
      </c>
      <c r="JG9" s="87"/>
      <c r="JH9" s="87"/>
      <c r="JI9" s="87"/>
      <c r="JJ9" s="87"/>
      <c r="JK9" s="87"/>
      <c r="JL9" s="82"/>
      <c r="JM9" s="82"/>
      <c r="JN9" s="81"/>
      <c r="JO9" s="82"/>
      <c r="JP9" s="82" t="s">
        <v>136</v>
      </c>
      <c r="JQ9" s="87"/>
      <c r="JR9" s="87"/>
      <c r="JS9" s="87"/>
      <c r="JT9" s="87"/>
      <c r="JU9" s="87"/>
      <c r="JV9" s="82"/>
      <c r="JW9" s="82"/>
      <c r="JX9" s="82"/>
      <c r="JY9" s="81"/>
      <c r="JZ9" s="82" t="s">
        <v>136</v>
      </c>
      <c r="KA9" s="87"/>
      <c r="KB9" s="87"/>
      <c r="KC9" s="87"/>
      <c r="KD9" s="87"/>
      <c r="KE9" s="87"/>
      <c r="KF9" s="82"/>
      <c r="KG9" s="82"/>
      <c r="KH9" s="82"/>
      <c r="KI9" s="82"/>
      <c r="KJ9" s="82" t="s">
        <v>136</v>
      </c>
      <c r="KK9" s="87"/>
      <c r="KL9" s="87"/>
      <c r="KM9" s="87"/>
      <c r="KN9" s="87"/>
      <c r="KO9" s="87"/>
      <c r="KP9" s="81"/>
      <c r="KQ9" s="81"/>
      <c r="KR9" s="81"/>
      <c r="KS9" s="81"/>
      <c r="KT9" s="88" t="str">
        <f>"（最大出力合計"&amp;TEXT(KU7,"#,##0")&amp;"kW）"</f>
        <v>（最大出力合計-kW）</v>
      </c>
      <c r="KU9" s="82" t="s">
        <v>136</v>
      </c>
      <c r="KV9" s="87"/>
      <c r="KW9" s="87"/>
      <c r="KX9" s="87"/>
      <c r="KY9" s="87"/>
      <c r="KZ9" s="87"/>
      <c r="LA9" s="82"/>
      <c r="LB9" s="81"/>
      <c r="LC9" s="82"/>
      <c r="LD9" s="82"/>
      <c r="LE9" s="82" t="s">
        <v>136</v>
      </c>
      <c r="LF9" s="87"/>
      <c r="LG9" s="87"/>
      <c r="LH9" s="87"/>
      <c r="LI9" s="87"/>
      <c r="LJ9" s="87"/>
      <c r="LK9" s="82"/>
      <c r="LL9" s="82"/>
      <c r="LM9" s="81"/>
      <c r="LN9" s="82"/>
      <c r="LO9" s="82" t="s">
        <v>136</v>
      </c>
      <c r="LP9" s="87"/>
      <c r="LQ9" s="87"/>
      <c r="LR9" s="87"/>
      <c r="LS9" s="87"/>
      <c r="LT9" s="87"/>
      <c r="LU9" s="82"/>
      <c r="LV9" s="82"/>
      <c r="LW9" s="82"/>
      <c r="LX9" s="81"/>
      <c r="LY9" s="82" t="s">
        <v>136</v>
      </c>
      <c r="LZ9" s="87"/>
      <c r="MA9" s="87"/>
      <c r="MB9" s="87"/>
      <c r="MC9" s="87"/>
      <c r="MD9" s="87"/>
      <c r="ME9" s="82"/>
      <c r="MF9" s="82"/>
      <c r="MG9" s="82"/>
      <c r="MH9" s="82"/>
      <c r="MI9" s="82" t="s">
        <v>136</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137</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138</v>
      </c>
      <c r="AX11" s="92">
        <f>AX7</f>
        <v>102.6</v>
      </c>
      <c r="AY11" s="92">
        <f>AY7</f>
        <v>102.2</v>
      </c>
      <c r="AZ11" s="92">
        <f>AZ7</f>
        <v>115.5</v>
      </c>
      <c r="BA11" s="92">
        <f>BA7</f>
        <v>133</v>
      </c>
      <c r="BB11" s="92">
        <f>BB7</f>
        <v>209</v>
      </c>
      <c r="BC11" s="81"/>
      <c r="BD11" s="81"/>
      <c r="BE11" s="81"/>
      <c r="BF11" s="81"/>
      <c r="BG11" s="81"/>
      <c r="BH11" s="91" t="s">
        <v>138</v>
      </c>
      <c r="BI11" s="92">
        <f>BI7</f>
        <v>48.9</v>
      </c>
      <c r="BJ11" s="92">
        <f>BJ7</f>
        <v>99.6</v>
      </c>
      <c r="BK11" s="92">
        <f>BK7</f>
        <v>117.5</v>
      </c>
      <c r="BL11" s="92">
        <f>BL7</f>
        <v>134.9</v>
      </c>
      <c r="BM11" s="92">
        <f>BM7</f>
        <v>222.5</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138</v>
      </c>
      <c r="CE11" s="92">
        <f>CE7</f>
        <v>20824.7</v>
      </c>
      <c r="CF11" s="92">
        <f>CF7</f>
        <v>10208.700000000001</v>
      </c>
      <c r="CG11" s="92">
        <f>CG7</f>
        <v>8746.7999999999993</v>
      </c>
      <c r="CH11" s="92">
        <f>CH7</f>
        <v>7816.2</v>
      </c>
      <c r="CI11" s="92">
        <f>CI7</f>
        <v>4989.3999999999996</v>
      </c>
      <c r="CJ11" s="81"/>
      <c r="CK11" s="81"/>
      <c r="CL11" s="81"/>
      <c r="CM11" s="81"/>
      <c r="CN11" s="91" t="s">
        <v>138</v>
      </c>
      <c r="CO11" s="93">
        <f>CO7</f>
        <v>995</v>
      </c>
      <c r="CP11" s="93">
        <f>CP7</f>
        <v>677</v>
      </c>
      <c r="CQ11" s="93">
        <f>CQ7</f>
        <v>3441</v>
      </c>
      <c r="CR11" s="93">
        <f>CR7</f>
        <v>7291</v>
      </c>
      <c r="CS11" s="93">
        <f>CS7</f>
        <v>16499</v>
      </c>
      <c r="CT11" s="81"/>
      <c r="CU11" s="81"/>
      <c r="CV11" s="81"/>
      <c r="CW11" s="81"/>
      <c r="CX11" s="81"/>
      <c r="CY11" s="91" t="s">
        <v>138</v>
      </c>
      <c r="CZ11" s="92">
        <f>CZ7</f>
        <v>49.7</v>
      </c>
      <c r="DA11" s="92">
        <f>DA7</f>
        <v>80.900000000000006</v>
      </c>
      <c r="DB11" s="92">
        <f>DB7</f>
        <v>69</v>
      </c>
      <c r="DC11" s="92">
        <f>DC7</f>
        <v>76.900000000000006</v>
      </c>
      <c r="DD11" s="92">
        <f>DD7</f>
        <v>82.1</v>
      </c>
      <c r="DE11" s="81"/>
      <c r="DF11" s="81"/>
      <c r="DG11" s="81"/>
      <c r="DH11" s="81"/>
      <c r="DI11" s="91" t="s">
        <v>138</v>
      </c>
      <c r="DJ11" s="92">
        <f>DJ7</f>
        <v>85.4</v>
      </c>
      <c r="DK11" s="92">
        <f>DK7</f>
        <v>74.3</v>
      </c>
      <c r="DL11" s="92">
        <f>DL7</f>
        <v>53.9</v>
      </c>
      <c r="DM11" s="92">
        <f>DM7</f>
        <v>36.799999999999997</v>
      </c>
      <c r="DN11" s="92">
        <f>DN7</f>
        <v>22.1</v>
      </c>
      <c r="DO11" s="81"/>
      <c r="DP11" s="81"/>
      <c r="DQ11" s="81"/>
      <c r="DR11" s="81"/>
      <c r="DS11" s="91" t="s">
        <v>138</v>
      </c>
      <c r="DT11" s="92">
        <f>DT7</f>
        <v>0</v>
      </c>
      <c r="DU11" s="92">
        <f>DU7</f>
        <v>0</v>
      </c>
      <c r="DV11" s="92">
        <f>DV7</f>
        <v>0</v>
      </c>
      <c r="DW11" s="92">
        <f>DW7</f>
        <v>61.7</v>
      </c>
      <c r="DX11" s="92">
        <f>DX7</f>
        <v>57.6</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139</v>
      </c>
      <c r="EN11" s="92" t="str">
        <f>EN7</f>
        <v>-</v>
      </c>
      <c r="EO11" s="92">
        <f>EO7</f>
        <v>0</v>
      </c>
      <c r="EP11" s="92">
        <f>EP7</f>
        <v>0</v>
      </c>
      <c r="EQ11" s="92">
        <f>EQ7</f>
        <v>0</v>
      </c>
      <c r="ER11" s="92">
        <f>ER7</f>
        <v>0</v>
      </c>
      <c r="ES11" s="81"/>
      <c r="ET11" s="81"/>
      <c r="EU11" s="81"/>
      <c r="EV11" s="81"/>
      <c r="EW11" s="81"/>
      <c r="EX11" s="91" t="s">
        <v>138</v>
      </c>
      <c r="EY11" s="92">
        <f>EY7</f>
        <v>49.7</v>
      </c>
      <c r="EZ11" s="92">
        <f>EZ7</f>
        <v>80.900000000000006</v>
      </c>
      <c r="FA11" s="92">
        <f>FA7</f>
        <v>69</v>
      </c>
      <c r="FB11" s="92">
        <f>FB7</f>
        <v>76.900000000000006</v>
      </c>
      <c r="FC11" s="92">
        <f>FC7</f>
        <v>82.1</v>
      </c>
      <c r="FD11" s="81"/>
      <c r="FE11" s="81"/>
      <c r="FF11" s="81"/>
      <c r="FG11" s="81"/>
      <c r="FH11" s="91" t="s">
        <v>138</v>
      </c>
      <c r="FI11" s="92">
        <f>FI7</f>
        <v>85.4</v>
      </c>
      <c r="FJ11" s="92">
        <f>FJ7</f>
        <v>74.3</v>
      </c>
      <c r="FK11" s="92">
        <f>FK7</f>
        <v>53.9</v>
      </c>
      <c r="FL11" s="92">
        <f>FL7</f>
        <v>36.799999999999997</v>
      </c>
      <c r="FM11" s="92">
        <f>FM7</f>
        <v>22.1</v>
      </c>
      <c r="FN11" s="81"/>
      <c r="FO11" s="81"/>
      <c r="FP11" s="81"/>
      <c r="FQ11" s="81"/>
      <c r="FR11" s="91" t="s">
        <v>138</v>
      </c>
      <c r="FS11" s="92">
        <f>FS7</f>
        <v>0</v>
      </c>
      <c r="FT11" s="92">
        <f>FT7</f>
        <v>0</v>
      </c>
      <c r="FU11" s="92">
        <f>FU7</f>
        <v>0</v>
      </c>
      <c r="FV11" s="92">
        <f>FV7</f>
        <v>61.7</v>
      </c>
      <c r="FW11" s="92">
        <f>FW7</f>
        <v>57.6</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140</v>
      </c>
      <c r="GM11" s="92" t="str">
        <f>GM7</f>
        <v>-</v>
      </c>
      <c r="GN11" s="92">
        <f>GN7</f>
        <v>0</v>
      </c>
      <c r="GO11" s="92">
        <f>GO7</f>
        <v>0</v>
      </c>
      <c r="GP11" s="92">
        <f>GP7</f>
        <v>0</v>
      </c>
      <c r="GQ11" s="92">
        <f>GQ7</f>
        <v>0</v>
      </c>
      <c r="GR11" s="81"/>
      <c r="GS11" s="81"/>
      <c r="GT11" s="81"/>
      <c r="GU11" s="81"/>
      <c r="GV11" s="81"/>
      <c r="GW11" s="91" t="s">
        <v>140</v>
      </c>
      <c r="GX11" s="92" t="str">
        <f>GX7</f>
        <v>-</v>
      </c>
      <c r="GY11" s="92" t="str">
        <f>GY7</f>
        <v>-</v>
      </c>
      <c r="GZ11" s="92" t="str">
        <f>GZ7</f>
        <v>-</v>
      </c>
      <c r="HA11" s="92" t="str">
        <f>HA7</f>
        <v>-</v>
      </c>
      <c r="HB11" s="92" t="str">
        <f>HB7</f>
        <v>-</v>
      </c>
      <c r="HC11" s="81"/>
      <c r="HD11" s="81"/>
      <c r="HE11" s="81"/>
      <c r="HF11" s="81"/>
      <c r="HG11" s="91" t="s">
        <v>140</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138</v>
      </c>
      <c r="IL11" s="92" t="str">
        <f>IL7</f>
        <v>-</v>
      </c>
      <c r="IM11" s="92" t="str">
        <f>IM7</f>
        <v>-</v>
      </c>
      <c r="IN11" s="92" t="str">
        <f>IN7</f>
        <v>-</v>
      </c>
      <c r="IO11" s="92" t="str">
        <f>IO7</f>
        <v>-</v>
      </c>
      <c r="IP11" s="92" t="str">
        <f>IP7</f>
        <v>-</v>
      </c>
      <c r="IQ11" s="81"/>
      <c r="IR11" s="81"/>
      <c r="IS11" s="81"/>
      <c r="IT11" s="81"/>
      <c r="IU11" s="81"/>
      <c r="IV11" s="91" t="s">
        <v>138</v>
      </c>
      <c r="IW11" s="92" t="str">
        <f>IW7</f>
        <v>-</v>
      </c>
      <c r="IX11" s="92" t="str">
        <f>IX7</f>
        <v>-</v>
      </c>
      <c r="IY11" s="92" t="str">
        <f>IY7</f>
        <v>-</v>
      </c>
      <c r="IZ11" s="92" t="str">
        <f>IZ7</f>
        <v>-</v>
      </c>
      <c r="JA11" s="92" t="str">
        <f>JA7</f>
        <v>-</v>
      </c>
      <c r="JB11" s="81"/>
      <c r="JC11" s="81"/>
      <c r="JD11" s="81"/>
      <c r="JE11" s="81"/>
      <c r="JF11" s="91" t="s">
        <v>141</v>
      </c>
      <c r="JG11" s="92" t="str">
        <f>JG7</f>
        <v>-</v>
      </c>
      <c r="JH11" s="92" t="str">
        <f>JH7</f>
        <v>-</v>
      </c>
      <c r="JI11" s="92" t="str">
        <f>JI7</f>
        <v>-</v>
      </c>
      <c r="JJ11" s="92" t="str">
        <f>JJ7</f>
        <v>-</v>
      </c>
      <c r="JK11" s="92" t="str">
        <f>JK7</f>
        <v>-</v>
      </c>
      <c r="JL11" s="81"/>
      <c r="JM11" s="81"/>
      <c r="JN11" s="81"/>
      <c r="JO11" s="81"/>
      <c r="JP11" s="91" t="s">
        <v>138</v>
      </c>
      <c r="JQ11" s="92" t="str">
        <f>JQ7</f>
        <v>-</v>
      </c>
      <c r="JR11" s="92" t="str">
        <f>JR7</f>
        <v>-</v>
      </c>
      <c r="JS11" s="92" t="str">
        <f>JS7</f>
        <v>-</v>
      </c>
      <c r="JT11" s="92" t="str">
        <f>JT7</f>
        <v>-</v>
      </c>
      <c r="JU11" s="92" t="str">
        <f>JU7</f>
        <v>-</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t="str">
        <f>KL7</f>
        <v>-</v>
      </c>
      <c r="KM11" s="92" t="str">
        <f>KM7</f>
        <v>-</v>
      </c>
      <c r="KN11" s="92" t="str">
        <f>KN7</f>
        <v>-</v>
      </c>
      <c r="KO11" s="92" t="str">
        <f>KO7</f>
        <v>-</v>
      </c>
      <c r="KP11" s="81"/>
      <c r="KQ11" s="81"/>
      <c r="KR11" s="81"/>
      <c r="KS11" s="81"/>
      <c r="KT11" s="81"/>
      <c r="KU11" s="91" t="s">
        <v>138</v>
      </c>
      <c r="KV11" s="92" t="str">
        <f>KV7</f>
        <v>-</v>
      </c>
      <c r="KW11" s="92" t="str">
        <f>KW7</f>
        <v>-</v>
      </c>
      <c r="KX11" s="92" t="str">
        <f>KX7</f>
        <v>-</v>
      </c>
      <c r="KY11" s="92" t="str">
        <f>KY7</f>
        <v>-</v>
      </c>
      <c r="KZ11" s="92" t="str">
        <f>KZ7</f>
        <v>-</v>
      </c>
      <c r="LA11" s="81"/>
      <c r="LB11" s="81"/>
      <c r="LC11" s="81"/>
      <c r="LD11" s="81"/>
      <c r="LE11" s="91" t="s">
        <v>138</v>
      </c>
      <c r="LF11" s="92" t="str">
        <f>LF7</f>
        <v>-</v>
      </c>
      <c r="LG11" s="92" t="str">
        <f>LG7</f>
        <v>-</v>
      </c>
      <c r="LH11" s="92" t="str">
        <f>LH7</f>
        <v>-</v>
      </c>
      <c r="LI11" s="92" t="str">
        <f>LI7</f>
        <v>-</v>
      </c>
      <c r="LJ11" s="92" t="str">
        <f>LJ7</f>
        <v>-</v>
      </c>
      <c r="LK11" s="81"/>
      <c r="LL11" s="81"/>
      <c r="LM11" s="81"/>
      <c r="LN11" s="81"/>
      <c r="LO11" s="91" t="s">
        <v>138</v>
      </c>
      <c r="LP11" s="92" t="str">
        <f>LP7</f>
        <v>-</v>
      </c>
      <c r="LQ11" s="92" t="str">
        <f>LQ7</f>
        <v>-</v>
      </c>
      <c r="LR11" s="92" t="str">
        <f>LR7</f>
        <v>-</v>
      </c>
      <c r="LS11" s="92" t="str">
        <f>LS7</f>
        <v>-</v>
      </c>
      <c r="LT11" s="92" t="str">
        <f>LT7</f>
        <v>-</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138</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f>BC7</f>
        <v>138.19999999999999</v>
      </c>
      <c r="AY12" s="92">
        <f>BD7</f>
        <v>180.2</v>
      </c>
      <c r="AZ12" s="92">
        <f>BE7</f>
        <v>164.5</v>
      </c>
      <c r="BA12" s="92">
        <f>BF7</f>
        <v>124.7</v>
      </c>
      <c r="BB12" s="92">
        <f>BG7</f>
        <v>118.8</v>
      </c>
      <c r="BC12" s="81"/>
      <c r="BD12" s="81"/>
      <c r="BE12" s="81"/>
      <c r="BF12" s="81"/>
      <c r="BG12" s="81"/>
      <c r="BH12" s="91" t="s">
        <v>142</v>
      </c>
      <c r="BI12" s="92">
        <f>BN7</f>
        <v>245.2</v>
      </c>
      <c r="BJ12" s="92">
        <f>BO7</f>
        <v>296.2</v>
      </c>
      <c r="BK12" s="92">
        <f>BP7</f>
        <v>366.9</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142</v>
      </c>
      <c r="CE12" s="92">
        <f>CJ7</f>
        <v>7500.6</v>
      </c>
      <c r="CF12" s="92">
        <f>CK7</f>
        <v>7095.7</v>
      </c>
      <c r="CG12" s="92">
        <f>CL7</f>
        <v>11717.4</v>
      </c>
      <c r="CH12" s="92">
        <f>CM7</f>
        <v>17642.5</v>
      </c>
      <c r="CI12" s="92">
        <f>CN7</f>
        <v>18815.8</v>
      </c>
      <c r="CJ12" s="81"/>
      <c r="CK12" s="81"/>
      <c r="CL12" s="81"/>
      <c r="CM12" s="81"/>
      <c r="CN12" s="91" t="s">
        <v>142</v>
      </c>
      <c r="CO12" s="93">
        <f>CT7</f>
        <v>95057</v>
      </c>
      <c r="CP12" s="93">
        <f>CU7</f>
        <v>120361</v>
      </c>
      <c r="CQ12" s="93">
        <f>CV7</f>
        <v>108538</v>
      </c>
      <c r="CR12" s="93">
        <f>CW7</f>
        <v>58539</v>
      </c>
      <c r="CS12" s="93">
        <f>CX7</f>
        <v>37685</v>
      </c>
      <c r="CT12" s="81"/>
      <c r="CU12" s="81"/>
      <c r="CV12" s="81"/>
      <c r="CW12" s="81"/>
      <c r="CX12" s="81"/>
      <c r="CY12" s="91" t="s">
        <v>142</v>
      </c>
      <c r="CZ12" s="92">
        <f>DE7</f>
        <v>40.200000000000003</v>
      </c>
      <c r="DA12" s="92">
        <f>DF7</f>
        <v>42.7</v>
      </c>
      <c r="DB12" s="92">
        <f>DG7</f>
        <v>38.5</v>
      </c>
      <c r="DC12" s="92">
        <f>DH7</f>
        <v>37.700000000000003</v>
      </c>
      <c r="DD12" s="92">
        <f>DI7</f>
        <v>33.9</v>
      </c>
      <c r="DE12" s="81"/>
      <c r="DF12" s="81"/>
      <c r="DG12" s="81"/>
      <c r="DH12" s="81"/>
      <c r="DI12" s="91" t="s">
        <v>142</v>
      </c>
      <c r="DJ12" s="92">
        <f>DO7</f>
        <v>41.4</v>
      </c>
      <c r="DK12" s="92">
        <f>DP7</f>
        <v>23.7</v>
      </c>
      <c r="DL12" s="92">
        <f>DQ7</f>
        <v>21.6</v>
      </c>
      <c r="DM12" s="92">
        <f>DR7</f>
        <v>13.7</v>
      </c>
      <c r="DN12" s="92">
        <f>DS7</f>
        <v>16.3</v>
      </c>
      <c r="DO12" s="81"/>
      <c r="DP12" s="81"/>
      <c r="DQ12" s="81"/>
      <c r="DR12" s="81"/>
      <c r="DS12" s="91" t="s">
        <v>142</v>
      </c>
      <c r="DT12" s="92">
        <f>DY7</f>
        <v>184.7</v>
      </c>
      <c r="DU12" s="92">
        <f>DZ7</f>
        <v>126.1</v>
      </c>
      <c r="DV12" s="92">
        <f>EA7</f>
        <v>102.5</v>
      </c>
      <c r="DW12" s="92">
        <f>EB7</f>
        <v>99.7</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143</v>
      </c>
      <c r="EN12" s="92" t="str">
        <f>ES7</f>
        <v>-</v>
      </c>
      <c r="EO12" s="92">
        <f>ET7</f>
        <v>22.1</v>
      </c>
      <c r="EP12" s="92">
        <f>EU7</f>
        <v>55.5</v>
      </c>
      <c r="EQ12" s="92">
        <f>EV7</f>
        <v>70.2</v>
      </c>
      <c r="ER12" s="92">
        <f>EW7</f>
        <v>72.7</v>
      </c>
      <c r="ES12" s="81"/>
      <c r="ET12" s="81"/>
      <c r="EU12" s="81"/>
      <c r="EV12" s="81"/>
      <c r="EW12" s="81"/>
      <c r="EX12" s="91" t="s">
        <v>142</v>
      </c>
      <c r="EY12" s="92">
        <f>IF($EY$8,FD7,"-")</f>
        <v>55.8</v>
      </c>
      <c r="EZ12" s="92">
        <f>IF($EY$8,FE7,"-")</f>
        <v>67.5</v>
      </c>
      <c r="FA12" s="92">
        <f>IF($EY$8,FF7,"-")</f>
        <v>64</v>
      </c>
      <c r="FB12" s="92">
        <f>IF($EY$8,FG7,"-")</f>
        <v>56.1</v>
      </c>
      <c r="FC12" s="92">
        <f>IF($EY$8,FH7,"-")</f>
        <v>61.8</v>
      </c>
      <c r="FD12" s="81"/>
      <c r="FE12" s="81"/>
      <c r="FF12" s="81"/>
      <c r="FG12" s="81"/>
      <c r="FH12" s="91" t="s">
        <v>142</v>
      </c>
      <c r="FI12" s="92">
        <f>IF($FI$8,FN7,"-")</f>
        <v>61.2</v>
      </c>
      <c r="FJ12" s="92">
        <f>IF($FI$8,FO7,"-")</f>
        <v>29.2</v>
      </c>
      <c r="FK12" s="92">
        <f>IF($FI$8,FP7,"-")</f>
        <v>22.1</v>
      </c>
      <c r="FL12" s="92">
        <f>IF($FI$8,FQ7,"-")</f>
        <v>16.7</v>
      </c>
      <c r="FM12" s="92">
        <f>IF($FI$8,FR7,"-")</f>
        <v>8.6999999999999993</v>
      </c>
      <c r="FN12" s="81"/>
      <c r="FO12" s="81"/>
      <c r="FP12" s="81"/>
      <c r="FQ12" s="81"/>
      <c r="FR12" s="91" t="s">
        <v>142</v>
      </c>
      <c r="FS12" s="92">
        <f>IF($FS$8,FX7,"-")</f>
        <v>420.9</v>
      </c>
      <c r="FT12" s="92">
        <f>IF($FS$8,FY7,"-")</f>
        <v>362.4</v>
      </c>
      <c r="FU12" s="92">
        <f>IF($FS$8,FZ7,"-")</f>
        <v>279.2</v>
      </c>
      <c r="FV12" s="92">
        <f>IF($FS$8,GA7,"-")</f>
        <v>333.7</v>
      </c>
      <c r="FW12" s="92">
        <f>IF($FS$8,GB7,"-")</f>
        <v>334.6</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f>IF($GM$8,GS7,"-")</f>
        <v>37.700000000000003</v>
      </c>
      <c r="GO12" s="92">
        <f>IF($GM$8,GT7,"-")</f>
        <v>56.2</v>
      </c>
      <c r="GP12" s="92">
        <f>IF($GM$8,GU7,"-")</f>
        <v>58.4</v>
      </c>
      <c r="GQ12" s="92">
        <f>IF($GM$8,GV7,"-")</f>
        <v>80.599999999999994</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t="str">
        <f>IF($KV$8,LC7,"-")</f>
        <v>-</v>
      </c>
      <c r="KY12" s="92" t="str">
        <f>IF($KV$8,LD7,"-")</f>
        <v>-</v>
      </c>
      <c r="KZ12" s="92" t="str">
        <f>IF($KV$8,LE7,"-")</f>
        <v>-</v>
      </c>
      <c r="LA12" s="81"/>
      <c r="LB12" s="81"/>
      <c r="LC12" s="81"/>
      <c r="LD12" s="81"/>
      <c r="LE12" s="91" t="s">
        <v>142</v>
      </c>
      <c r="LF12" s="92" t="str">
        <f>IF($LF$8,LK7,"-")</f>
        <v>-</v>
      </c>
      <c r="LG12" s="92" t="str">
        <f>IF($LF$8,LL7,"-")</f>
        <v>-</v>
      </c>
      <c r="LH12" s="92" t="str">
        <f>IF($LF$8,LM7,"-")</f>
        <v>-</v>
      </c>
      <c r="LI12" s="92" t="str">
        <f>IF($LF$8,LN7,"-")</f>
        <v>-</v>
      </c>
      <c r="LJ12" s="92" t="str">
        <f>IF($LF$8,LO7,"-")</f>
        <v>-</v>
      </c>
      <c r="LK12" s="81"/>
      <c r="LL12" s="81"/>
      <c r="LM12" s="81"/>
      <c r="LN12" s="81"/>
      <c r="LO12" s="91" t="s">
        <v>142</v>
      </c>
      <c r="LP12" s="92" t="str">
        <f>IF($LP$8,LU7,"-")</f>
        <v>-</v>
      </c>
      <c r="LQ12" s="92" t="str">
        <f>IF($LP$8,LV7,"-")</f>
        <v>-</v>
      </c>
      <c r="LR12" s="92" t="str">
        <f>IF($LP$8,LW7,"-")</f>
        <v>-</v>
      </c>
      <c r="LS12" s="92" t="str">
        <f>IF($LP$8,LX7,"-")</f>
        <v>-</v>
      </c>
      <c r="LT12" s="92" t="str">
        <f>IF($LP$8,LY7,"-")</f>
        <v>-</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193" t="s">
        <v>146</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147</v>
      </c>
      <c r="C15" s="192"/>
      <c r="D15" s="97"/>
      <c r="E15" s="94">
        <v>1</v>
      </c>
      <c r="F15" s="192" t="s">
        <v>148</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150</v>
      </c>
      <c r="C16" s="192"/>
      <c r="D16" s="97"/>
      <c r="E16" s="94">
        <f>E15+1</f>
        <v>2</v>
      </c>
      <c r="F16" s="192" t="s">
        <v>151</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152</v>
      </c>
      <c r="C17" s="192"/>
      <c r="D17" s="97"/>
      <c r="E17" s="94">
        <f t="shared" ref="E17" si="8">E16+1</f>
        <v>3</v>
      </c>
      <c r="F17" s="192" t="s">
        <v>153</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154</v>
      </c>
      <c r="AX17" s="102">
        <f>IF(AX7="-",NA(),AX7)</f>
        <v>102.6</v>
      </c>
      <c r="AY17" s="102">
        <f t="shared" ref="AY17:BB17" si="9">IF(AY7="-",NA(),AY7)</f>
        <v>102.2</v>
      </c>
      <c r="AZ17" s="102">
        <f t="shared" si="9"/>
        <v>115.5</v>
      </c>
      <c r="BA17" s="102">
        <f t="shared" si="9"/>
        <v>133</v>
      </c>
      <c r="BB17" s="102">
        <f t="shared" si="9"/>
        <v>209</v>
      </c>
      <c r="BC17" s="97"/>
      <c r="BD17" s="97"/>
      <c r="BE17" s="97"/>
      <c r="BF17" s="97"/>
      <c r="BG17" s="97"/>
      <c r="BH17" s="101" t="s">
        <v>154</v>
      </c>
      <c r="BI17" s="102">
        <f>IF(BI7="-",NA(),BI7)</f>
        <v>48.9</v>
      </c>
      <c r="BJ17" s="102">
        <f t="shared" ref="BJ17:BM17" si="10">IF(BJ7="-",NA(),BJ7)</f>
        <v>99.6</v>
      </c>
      <c r="BK17" s="102">
        <f t="shared" si="10"/>
        <v>117.5</v>
      </c>
      <c r="BL17" s="102">
        <f t="shared" si="10"/>
        <v>134.9</v>
      </c>
      <c r="BM17" s="102">
        <f t="shared" si="10"/>
        <v>222.5</v>
      </c>
      <c r="BN17" s="97"/>
      <c r="BO17" s="97"/>
      <c r="BP17" s="97"/>
      <c r="BQ17" s="97"/>
      <c r="BR17" s="97"/>
      <c r="BS17" s="101" t="s">
        <v>154</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154</v>
      </c>
      <c r="CE17" s="102">
        <f>IF(CE7="-",NA(),CE7)</f>
        <v>20824.7</v>
      </c>
      <c r="CF17" s="102">
        <f t="shared" ref="CF17:CI17" si="12">IF(CF7="-",NA(),CF7)</f>
        <v>10208.700000000001</v>
      </c>
      <c r="CG17" s="102">
        <f t="shared" si="12"/>
        <v>8746.7999999999993</v>
      </c>
      <c r="CH17" s="102">
        <f t="shared" si="12"/>
        <v>7816.2</v>
      </c>
      <c r="CI17" s="102">
        <f t="shared" si="12"/>
        <v>4989.3999999999996</v>
      </c>
      <c r="CJ17" s="97"/>
      <c r="CK17" s="97"/>
      <c r="CL17" s="97"/>
      <c r="CM17" s="97"/>
      <c r="CN17" s="101" t="s">
        <v>154</v>
      </c>
      <c r="CO17" s="103">
        <f>IF(CO7="-",NA(),CO7)</f>
        <v>995</v>
      </c>
      <c r="CP17" s="103">
        <f t="shared" ref="CP17:CS17" si="13">IF(CP7="-",NA(),CP7)</f>
        <v>677</v>
      </c>
      <c r="CQ17" s="103">
        <f t="shared" si="13"/>
        <v>3441</v>
      </c>
      <c r="CR17" s="103">
        <f t="shared" si="13"/>
        <v>7291</v>
      </c>
      <c r="CS17" s="103">
        <f t="shared" si="13"/>
        <v>16499</v>
      </c>
      <c r="CT17" s="97"/>
      <c r="CU17" s="97"/>
      <c r="CV17" s="97"/>
      <c r="CW17" s="97"/>
      <c r="CX17" s="97"/>
      <c r="CY17" s="101" t="s">
        <v>154</v>
      </c>
      <c r="CZ17" s="102">
        <f>IF(CZ7="-",NA(),CZ7)</f>
        <v>49.7</v>
      </c>
      <c r="DA17" s="102">
        <f t="shared" ref="DA17:DD17" si="14">IF(DA7="-",NA(),DA7)</f>
        <v>80.900000000000006</v>
      </c>
      <c r="DB17" s="102">
        <f t="shared" si="14"/>
        <v>69</v>
      </c>
      <c r="DC17" s="102">
        <f t="shared" si="14"/>
        <v>76.900000000000006</v>
      </c>
      <c r="DD17" s="102">
        <f t="shared" si="14"/>
        <v>82.1</v>
      </c>
      <c r="DE17" s="97"/>
      <c r="DF17" s="97"/>
      <c r="DG17" s="97"/>
      <c r="DH17" s="97"/>
      <c r="DI17" s="101" t="s">
        <v>154</v>
      </c>
      <c r="DJ17" s="102">
        <f>IF(DJ7="-",NA(),DJ7)</f>
        <v>85.4</v>
      </c>
      <c r="DK17" s="102">
        <f t="shared" ref="DK17:DN17" si="15">IF(DK7="-",NA(),DK7)</f>
        <v>74.3</v>
      </c>
      <c r="DL17" s="102">
        <f t="shared" si="15"/>
        <v>53.9</v>
      </c>
      <c r="DM17" s="102">
        <f t="shared" si="15"/>
        <v>36.799999999999997</v>
      </c>
      <c r="DN17" s="102">
        <f t="shared" si="15"/>
        <v>22.1</v>
      </c>
      <c r="DO17" s="97"/>
      <c r="DP17" s="97"/>
      <c r="DQ17" s="97"/>
      <c r="DR17" s="97"/>
      <c r="DS17" s="101" t="s">
        <v>154</v>
      </c>
      <c r="DT17" s="102">
        <f>IF(DT7="-",NA(),DT7)</f>
        <v>0</v>
      </c>
      <c r="DU17" s="102">
        <f t="shared" ref="DU17:DX17" si="16">IF(DU7="-",NA(),DU7)</f>
        <v>0</v>
      </c>
      <c r="DV17" s="102">
        <f t="shared" si="16"/>
        <v>0</v>
      </c>
      <c r="DW17" s="102">
        <f t="shared" si="16"/>
        <v>61.7</v>
      </c>
      <c r="DX17" s="102">
        <f t="shared" si="16"/>
        <v>57.6</v>
      </c>
      <c r="DY17" s="97"/>
      <c r="DZ17" s="97"/>
      <c r="EA17" s="97"/>
      <c r="EB17" s="97"/>
      <c r="EC17" s="101" t="s">
        <v>154</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154</v>
      </c>
      <c r="EN17" s="102" t="e">
        <f>IF(EN7="-",NA(),EN7)</f>
        <v>#N/A</v>
      </c>
      <c r="EO17" s="102">
        <f t="shared" ref="EO17:ER17" si="18">IF(EO7="-",NA(),EO7)</f>
        <v>0</v>
      </c>
      <c r="EP17" s="102">
        <f t="shared" si="18"/>
        <v>0</v>
      </c>
      <c r="EQ17" s="102">
        <f t="shared" si="18"/>
        <v>0</v>
      </c>
      <c r="ER17" s="102">
        <f t="shared" si="18"/>
        <v>0</v>
      </c>
      <c r="ES17" s="97"/>
      <c r="ET17" s="97"/>
      <c r="EU17" s="97"/>
      <c r="EV17" s="97"/>
      <c r="EW17" s="97"/>
      <c r="EX17" s="101" t="s">
        <v>154</v>
      </c>
      <c r="EY17" s="102">
        <f>IF(EY7="-",NA(),EY7)</f>
        <v>49.7</v>
      </c>
      <c r="EZ17" s="102">
        <f t="shared" ref="EZ17:FC17" si="19">IF(EZ7="-",NA(),EZ7)</f>
        <v>80.900000000000006</v>
      </c>
      <c r="FA17" s="102">
        <f t="shared" si="19"/>
        <v>69</v>
      </c>
      <c r="FB17" s="102">
        <f t="shared" si="19"/>
        <v>76.900000000000006</v>
      </c>
      <c r="FC17" s="102">
        <f t="shared" si="19"/>
        <v>82.1</v>
      </c>
      <c r="FD17" s="97"/>
      <c r="FE17" s="97"/>
      <c r="FF17" s="97"/>
      <c r="FG17" s="97"/>
      <c r="FH17" s="101" t="s">
        <v>154</v>
      </c>
      <c r="FI17" s="102">
        <f>IF(FI7="-",NA(),FI7)</f>
        <v>85.4</v>
      </c>
      <c r="FJ17" s="102">
        <f t="shared" ref="FJ17:FM17" si="20">IF(FJ7="-",NA(),FJ7)</f>
        <v>74.3</v>
      </c>
      <c r="FK17" s="102">
        <f t="shared" si="20"/>
        <v>53.9</v>
      </c>
      <c r="FL17" s="102">
        <f t="shared" si="20"/>
        <v>36.799999999999997</v>
      </c>
      <c r="FM17" s="102">
        <f t="shared" si="20"/>
        <v>22.1</v>
      </c>
      <c r="FN17" s="97"/>
      <c r="FO17" s="97"/>
      <c r="FP17" s="97"/>
      <c r="FQ17" s="97"/>
      <c r="FR17" s="101" t="s">
        <v>154</v>
      </c>
      <c r="FS17" s="102">
        <f>IF(FS7="-",NA(),FS7)</f>
        <v>0</v>
      </c>
      <c r="FT17" s="102">
        <f t="shared" ref="FT17:FW17" si="21">IF(FT7="-",NA(),FT7)</f>
        <v>0</v>
      </c>
      <c r="FU17" s="102">
        <f t="shared" si="21"/>
        <v>0</v>
      </c>
      <c r="FV17" s="102">
        <f t="shared" si="21"/>
        <v>61.7</v>
      </c>
      <c r="FW17" s="102">
        <f t="shared" si="21"/>
        <v>57.6</v>
      </c>
      <c r="FX17" s="97"/>
      <c r="FY17" s="97"/>
      <c r="FZ17" s="97"/>
      <c r="GA17" s="97"/>
      <c r="GB17" s="101" t="s">
        <v>154</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154</v>
      </c>
      <c r="GM17" s="102" t="e">
        <f>IF(GM7="-",NA(),GM7)</f>
        <v>#N/A</v>
      </c>
      <c r="GN17" s="102">
        <f t="shared" ref="GN17:GQ17" si="23">IF(GN7="-",NA(),GN7)</f>
        <v>0</v>
      </c>
      <c r="GO17" s="102">
        <f t="shared" si="23"/>
        <v>0</v>
      </c>
      <c r="GP17" s="102">
        <f t="shared" si="23"/>
        <v>0</v>
      </c>
      <c r="GQ17" s="102">
        <f t="shared" si="23"/>
        <v>0</v>
      </c>
      <c r="GR17" s="97"/>
      <c r="GS17" s="97"/>
      <c r="GT17" s="97"/>
      <c r="GU17" s="97"/>
      <c r="GV17" s="97"/>
      <c r="GW17" s="101" t="s">
        <v>154</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154</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154</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154</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154</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154</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154</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154</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154</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154</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154</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154</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154</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154</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154</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155</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156</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156</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156</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156</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156</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156</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156</v>
      </c>
      <c r="DJ18" s="102">
        <f>IF(DO7="-",NA(),DO7)</f>
        <v>41.4</v>
      </c>
      <c r="DK18" s="102">
        <f t="shared" ref="DK18:DN18" si="45">IF(DP7="-",NA(),DP7)</f>
        <v>23.7</v>
      </c>
      <c r="DL18" s="102">
        <f t="shared" si="45"/>
        <v>21.6</v>
      </c>
      <c r="DM18" s="102">
        <f t="shared" si="45"/>
        <v>13.7</v>
      </c>
      <c r="DN18" s="102">
        <f t="shared" si="45"/>
        <v>16.3</v>
      </c>
      <c r="DO18" s="97"/>
      <c r="DP18" s="97"/>
      <c r="DQ18" s="97"/>
      <c r="DR18" s="97"/>
      <c r="DS18" s="101" t="s">
        <v>156</v>
      </c>
      <c r="DT18" s="102">
        <f>IF(DY7="-",NA(),DY7)</f>
        <v>184.7</v>
      </c>
      <c r="DU18" s="102">
        <f t="shared" ref="DU18:DX18" si="46">IF(DZ7="-",NA(),DZ7)</f>
        <v>126.1</v>
      </c>
      <c r="DV18" s="102">
        <f t="shared" si="46"/>
        <v>102.5</v>
      </c>
      <c r="DW18" s="102">
        <f t="shared" si="46"/>
        <v>99.7</v>
      </c>
      <c r="DX18" s="102">
        <f t="shared" si="46"/>
        <v>101.4</v>
      </c>
      <c r="DY18" s="97"/>
      <c r="DZ18" s="97"/>
      <c r="EA18" s="97"/>
      <c r="EB18" s="97"/>
      <c r="EC18" s="101" t="s">
        <v>156</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156</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156</v>
      </c>
      <c r="EY18" s="102">
        <f>IF(OR(NOT($EY$8),FD7="-"),NA(),FD7)</f>
        <v>55.8</v>
      </c>
      <c r="EZ18" s="102">
        <f>IF(OR(NOT($EY$8),FE7="-"),NA(),FE7)</f>
        <v>67.5</v>
      </c>
      <c r="FA18" s="102">
        <f>IF(OR(NOT($EY$8),FF7="-"),NA(),FF7)</f>
        <v>64</v>
      </c>
      <c r="FB18" s="102">
        <f>IF(OR(NOT($EY$8),FG7="-"),NA(),FG7)</f>
        <v>56.1</v>
      </c>
      <c r="FC18" s="102">
        <f>IF(OR(NOT($EY$8),FH7="-"),NA(),FH7)</f>
        <v>61.8</v>
      </c>
      <c r="FD18" s="97"/>
      <c r="FE18" s="97"/>
      <c r="FF18" s="97"/>
      <c r="FG18" s="97"/>
      <c r="FH18" s="101" t="s">
        <v>156</v>
      </c>
      <c r="FI18" s="102">
        <f>IF(OR(NOT($FI$8),FN7="-"),NA(),FN7)</f>
        <v>61.2</v>
      </c>
      <c r="FJ18" s="102">
        <f>IF(OR(NOT($FI$8),FO7="-"),NA(),FO7)</f>
        <v>29.2</v>
      </c>
      <c r="FK18" s="102">
        <f>IF(OR(NOT($FI$8),FP7="-"),NA(),FP7)</f>
        <v>22.1</v>
      </c>
      <c r="FL18" s="102">
        <f>IF(OR(NOT($FI$8),FQ7="-"),NA(),FQ7)</f>
        <v>16.7</v>
      </c>
      <c r="FM18" s="102">
        <f>IF(OR(NOT($FI$8),FR7="-"),NA(),FR7)</f>
        <v>8.6999999999999993</v>
      </c>
      <c r="FN18" s="97"/>
      <c r="FO18" s="97"/>
      <c r="FP18" s="97"/>
      <c r="FQ18" s="97"/>
      <c r="FR18" s="101" t="s">
        <v>156</v>
      </c>
      <c r="FS18" s="102">
        <f>IF(OR(NOT($FS$8),FX7="-"),NA(),FX7)</f>
        <v>420.9</v>
      </c>
      <c r="FT18" s="102">
        <f>IF(OR(NOT($FS$8),FY7="-"),NA(),FY7)</f>
        <v>362.4</v>
      </c>
      <c r="FU18" s="102">
        <f>IF(OR(NOT($FS$8),FZ7="-"),NA(),FZ7)</f>
        <v>279.2</v>
      </c>
      <c r="FV18" s="102">
        <f>IF(OR(NOT($FS$8),GA7="-"),NA(),GA7)</f>
        <v>333.7</v>
      </c>
      <c r="FW18" s="102">
        <f>IF(OR(NOT($FS$8),GB7="-"),NA(),GB7)</f>
        <v>334.6</v>
      </c>
      <c r="FX18" s="97"/>
      <c r="FY18" s="97"/>
      <c r="FZ18" s="97"/>
      <c r="GA18" s="97"/>
      <c r="GB18" s="101" t="s">
        <v>156</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156</v>
      </c>
      <c r="GM18" s="102" t="e">
        <f>IF(OR(NOT($GM$8),GR7="-"),NA(),GR7)</f>
        <v>#N/A</v>
      </c>
      <c r="GN18" s="102">
        <f>IF(OR(NOT($GM$8),GS7="-"),NA(),GS7)</f>
        <v>37.700000000000003</v>
      </c>
      <c r="GO18" s="102">
        <f>IF(OR(NOT($GM$8),GT7="-"),NA(),GT7)</f>
        <v>56.2</v>
      </c>
      <c r="GP18" s="102">
        <f>IF(OR(NOT($GM$8),GU7="-"),NA(),GU7)</f>
        <v>58.4</v>
      </c>
      <c r="GQ18" s="102">
        <f>IF(OR(NOT($GM$8),GV7="-"),NA(),GV7)</f>
        <v>80.599999999999994</v>
      </c>
      <c r="GR18" s="97"/>
      <c r="GS18" s="97"/>
      <c r="GT18" s="97"/>
      <c r="GU18" s="97"/>
      <c r="GV18" s="97"/>
      <c r="GW18" s="101" t="s">
        <v>156</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156</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156</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156</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156</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156</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156</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156</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156</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156</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156</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156</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156</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156</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156</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157</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158</v>
      </c>
      <c r="C20" s="192"/>
      <c r="D20" s="97"/>
    </row>
    <row r="21" spans="1:373">
      <c r="A21" s="94">
        <f t="shared" si="7"/>
        <v>7</v>
      </c>
      <c r="B21" s="192" t="s">
        <v>159</v>
      </c>
      <c r="C21" s="192"/>
      <c r="D21" s="97"/>
    </row>
    <row r="22" spans="1:373">
      <c r="A22" s="94">
        <f t="shared" si="7"/>
        <v>8</v>
      </c>
      <c r="B22" s="192" t="s">
        <v>160</v>
      </c>
      <c r="C22" s="192"/>
      <c r="D22" s="97"/>
      <c r="E22" s="194" t="s">
        <v>161</v>
      </c>
      <c r="F22" s="195"/>
      <c r="G22" s="195"/>
      <c r="H22" s="195"/>
      <c r="I22" s="196"/>
    </row>
    <row r="23" spans="1:373">
      <c r="A23" s="94">
        <f t="shared" si="7"/>
        <v>9</v>
      </c>
      <c r="B23" s="192" t="s">
        <v>162</v>
      </c>
      <c r="C23" s="192"/>
      <c r="D23" s="97"/>
      <c r="E23" s="197"/>
      <c r="F23" s="198"/>
      <c r="G23" s="198"/>
      <c r="H23" s="198"/>
      <c r="I23" s="199"/>
    </row>
    <row r="24" spans="1:373">
      <c r="A24" s="94">
        <f t="shared" si="7"/>
        <v>10</v>
      </c>
      <c r="B24" s="192" t="s">
        <v>163</v>
      </c>
      <c r="C24" s="192"/>
      <c r="D24" s="97"/>
      <c r="E24" s="197"/>
      <c r="F24" s="198"/>
      <c r="G24" s="198"/>
      <c r="H24" s="198"/>
      <c r="I24" s="199"/>
    </row>
    <row r="25" spans="1:373">
      <c r="A25" s="94">
        <f t="shared" si="7"/>
        <v>11</v>
      </c>
      <c r="B25" s="192" t="s">
        <v>164</v>
      </c>
      <c r="C25" s="192"/>
      <c r="D25" s="97"/>
      <c r="E25" s="197"/>
      <c r="F25" s="198"/>
      <c r="G25" s="198"/>
      <c r="H25" s="198"/>
      <c r="I25" s="199"/>
    </row>
    <row r="26" spans="1:373">
      <c r="A26" s="94">
        <f t="shared" si="7"/>
        <v>12</v>
      </c>
      <c r="B26" s="192" t="s">
        <v>165</v>
      </c>
      <c r="C26" s="192"/>
      <c r="D26" s="97"/>
      <c r="E26" s="197"/>
      <c r="F26" s="198"/>
      <c r="G26" s="198"/>
      <c r="H26" s="198"/>
      <c r="I26" s="199"/>
    </row>
    <row r="27" spans="1:373">
      <c r="A27" s="94">
        <f t="shared" si="7"/>
        <v>13</v>
      </c>
      <c r="B27" s="192" t="s">
        <v>166</v>
      </c>
      <c r="C27" s="192"/>
      <c r="D27" s="97"/>
      <c r="E27" s="197"/>
      <c r="F27" s="198"/>
      <c r="G27" s="198"/>
      <c r="H27" s="198"/>
      <c r="I27" s="199"/>
    </row>
    <row r="28" spans="1:373">
      <c r="A28" s="94">
        <f t="shared" si="7"/>
        <v>14</v>
      </c>
      <c r="B28" s="192" t="s">
        <v>167</v>
      </c>
      <c r="C28" s="192"/>
      <c r="D28" s="97"/>
      <c r="E28" s="197"/>
      <c r="F28" s="198"/>
      <c r="G28" s="198"/>
      <c r="H28" s="198"/>
      <c r="I28" s="199"/>
    </row>
    <row r="29" spans="1:373">
      <c r="A29" s="94">
        <f t="shared" si="7"/>
        <v>15</v>
      </c>
      <c r="B29" s="192" t="s">
        <v>168</v>
      </c>
      <c r="C29" s="192"/>
      <c r="D29" s="97"/>
      <c r="E29" s="197"/>
      <c r="F29" s="198"/>
      <c r="G29" s="198"/>
      <c r="H29" s="198"/>
      <c r="I29" s="199"/>
    </row>
    <row r="30" spans="1:373">
      <c r="A30" s="94">
        <f t="shared" si="7"/>
        <v>16</v>
      </c>
      <c r="B30" s="192" t="s">
        <v>169</v>
      </c>
      <c r="C30" s="192"/>
      <c r="D30" s="97"/>
      <c r="E30" s="197"/>
      <c r="F30" s="198"/>
      <c r="G30" s="198"/>
      <c r="H30" s="198"/>
      <c r="I30" s="199"/>
    </row>
    <row r="31" spans="1:373">
      <c r="A31" s="94">
        <f t="shared" si="7"/>
        <v>17</v>
      </c>
      <c r="B31" s="192" t="s">
        <v>170</v>
      </c>
      <c r="C31" s="192"/>
      <c r="D31" s="97"/>
      <c r="E31" s="197"/>
      <c r="F31" s="198"/>
      <c r="G31" s="198"/>
      <c r="H31" s="198"/>
      <c r="I31" s="199"/>
    </row>
    <row r="32" spans="1:373">
      <c r="A32" s="94">
        <f t="shared" si="7"/>
        <v>18</v>
      </c>
      <c r="B32" s="192" t="s">
        <v>171</v>
      </c>
      <c r="C32" s="192"/>
      <c r="D32" s="97"/>
      <c r="E32" s="197"/>
      <c r="F32" s="198"/>
      <c r="G32" s="198"/>
      <c r="H32" s="198"/>
      <c r="I32" s="199"/>
    </row>
    <row r="33" spans="1:15">
      <c r="A33" s="94">
        <f t="shared" si="7"/>
        <v>19</v>
      </c>
      <c r="B33" s="192" t="s">
        <v>172</v>
      </c>
      <c r="C33" s="192"/>
      <c r="D33" s="97"/>
      <c r="E33" s="197"/>
      <c r="F33" s="198"/>
      <c r="G33" s="198"/>
      <c r="H33" s="198"/>
      <c r="I33" s="199"/>
    </row>
    <row r="34" spans="1:15">
      <c r="A34" s="94">
        <f t="shared" si="7"/>
        <v>20</v>
      </c>
      <c r="B34" s="192" t="s">
        <v>173</v>
      </c>
      <c r="C34" s="192"/>
      <c r="D34" s="97"/>
      <c r="E34" s="197"/>
      <c r="F34" s="198"/>
      <c r="G34" s="198"/>
      <c r="H34" s="198"/>
      <c r="I34" s="199"/>
    </row>
    <row r="35" spans="1:15" ht="25.5" customHeight="1">
      <c r="E35" s="200"/>
      <c r="F35" s="201"/>
      <c r="G35" s="201"/>
      <c r="H35" s="201"/>
      <c r="I35" s="202"/>
    </row>
    <row r="37" spans="1:15">
      <c r="K37" s="194" t="s">
        <v>161</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2017-08-18T02:45:20Z</cp:lastPrinted>
  <dcterms:created xsi:type="dcterms:W3CDTF">2017-06-20T03:29:01Z</dcterms:created>
  <dcterms:modified xsi:type="dcterms:W3CDTF">2017-09-04T07:48:23Z</dcterms:modified>
  <cp:category/>
</cp:coreProperties>
</file>