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<sst xmlns="http://schemas.openxmlformats.org/spreadsheetml/2006/main" count="232" uniqueCount="120">
  <si>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</si>
  <si>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</si>
  <si>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</si>
  <si>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</si>
  <si>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</si>
  <si>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</si>
  <si>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</si>
  <si>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</si>
  <si>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</si>
  <si>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</si>
  <si>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</si>
  <si>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</si>
  <si>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</si>
  <si>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</si>
  <si>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</si>
  <si>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</si>
  <si>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</si>
  <si>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</si>
  <si>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</si>
  <si>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</si>
  <si>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</si>
  <si>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</si>
  <si>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</si>
  <si>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</si>
  <si>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</si>
  <si>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</si>
  <si>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</si>
  <si>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</si>
  <si>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</si>
  <si>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</si>
  <si>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</si>
  <si>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</si>
  <si>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</si>
  <si>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</si>
  <si>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</si>
  <si>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</si>
  <si>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</si>
  <si>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</si>
  <si>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</si>
  <si>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</si>
  <si>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</si>
  <si>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</si>
  <si>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</si>
  <si>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</si>
  <si>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</si>
  <si>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</si>
  <si>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</si>
  <si>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</si>
  <si>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</si>
  <si>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</si>
  <si>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</si>
  <si>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</si>
  <si>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</si>
  <si>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</si>
  <si>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</si>
  <si>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</si>
  <si>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</si>
  <si>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</si>
  <si>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</si>
  <si>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</si>
  <si>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</si>
  <si>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</si>
  <si>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</si>
  <si>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</si>
  <si>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</si>
  <si>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</si>
  <si>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</si>
  <si>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</si>
  <si>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</si>
  <si>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</si>
  <si>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</si>
  <si>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</si>
  <si>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</si>
  <si>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</si>
  <si>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</si>
  <si>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</si>
  <si>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</si>
  <si>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</si>
  <si>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</si>
  <si>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</si>
  <si>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</si>
  <si>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</si>
  <si>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</si>
  <si>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</si>
  <si>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</si>
  <si>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</si>
  <si>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</si>
  <si>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</si>
  <si>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</si>
  <si>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</si>
  <si>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</si>
  <si>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</si>
  <si>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</si>
  <si>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</si>
  <si>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</si>
  <si>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</si>
  <si>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</si>
  <si>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</si>
  <si>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</si>
  <si>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</si>
  <si>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</si>
  <si>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</si>
  <si>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</si>
  <si>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</si>
  <si>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</si>
  <si>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都農町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</si>
  <si>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</si>
  <si>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</si>
  <si>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</si>
  <si>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</si>
  <si>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</si>
  <si>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</si>
  <si>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</si>
  <si>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</si>
  <si>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</si>
  <si>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</si>
  <si>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100％を超えている状況でほぼ推移しており、健全な水準であります。
②累積欠損金比率
　平成26年度において法改正による引当金の影響から増加となりましたが平成27年度以降は減少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現在、全国及び類似団体平均値より低い状況でありますが、平成29年度より簡易水道分の返済を引き継ぐことになるため、長期的な資金計画が必要となります。
⑤料金回収率
　全国及び類似団体平均値を上回っており、経営に必要な経費を料金で賄えています。
⑥給水原価
　全国及び類似団体平均値より低い状況であります。今後施設の老朽化に伴う更新に備えるとともに費用の効率性にも配慮した健全経営を保持していく必要があります。
⑦施設利用料
　全国及び類似団体平均値と比較して高い状況にあります。今後も本比率に留意し利用率向上に努めます。
⑧有収率
　老朽管の割合が高く、漏水等が発生していることが原因と考えられるため、定期的な漏水調査等を実施しムダの無い経営に努めます。</t>
    <rPh sb="1" eb="3">
      <t>ケイジョウ</t>
    </rPh>
    <rPh sb="3" eb="5">
      <t>シュウシ</t>
    </rPh>
    <rPh sb="5" eb="7">
      <t>ヒリツ</t>
    </rPh>
    <rPh sb="14" eb="15">
      <t>コ</t>
    </rPh>
    <rPh sb="19" eb="21">
      <t>ジョウキョウ</t>
    </rPh>
    <rPh sb="24" eb="26">
      <t>スイイ</t>
    </rPh>
    <rPh sb="31" eb="33">
      <t>ケンゼン</t>
    </rPh>
    <rPh sb="34" eb="36">
      <t>スイジュン</t>
    </rPh>
    <rPh sb="44" eb="46">
      <t>ルイセキ</t>
    </rPh>
    <rPh sb="46" eb="48">
      <t>ケッソン</t>
    </rPh>
    <rPh sb="48" eb="49">
      <t>キン</t>
    </rPh>
    <rPh sb="49" eb="51">
      <t>ヒリツ</t>
    </rPh>
    <rPh sb="53" eb="55">
      <t>ヘイセイ</t>
    </rPh>
    <rPh sb="57" eb="58">
      <t>ネン</t>
    </rPh>
    <rPh sb="58" eb="59">
      <t>ド</t>
    </rPh>
    <rPh sb="63" eb="66">
      <t>ホウカイセイ</t>
    </rPh>
    <rPh sb="69" eb="71">
      <t>ヒキアテ</t>
    </rPh>
    <rPh sb="71" eb="72">
      <t>キン</t>
    </rPh>
    <rPh sb="73" eb="75">
      <t>エイキョウ</t>
    </rPh>
    <rPh sb="77" eb="79">
      <t>ゾウカ</t>
    </rPh>
    <rPh sb="86" eb="88">
      <t>ヘイセイ</t>
    </rPh>
    <rPh sb="90" eb="92">
      <t>ネンド</t>
    </rPh>
    <rPh sb="92" eb="94">
      <t>イコウ</t>
    </rPh>
    <rPh sb="95" eb="97">
      <t>ゲンショウ</t>
    </rPh>
    <rPh sb="106" eb="108">
      <t>コンゴ</t>
    </rPh>
    <rPh sb="109" eb="111">
      <t>ケイエイ</t>
    </rPh>
    <rPh sb="204" eb="206">
      <t>キギョウ</t>
    </rPh>
    <rPh sb="206" eb="207">
      <t>サイ</t>
    </rPh>
    <rPh sb="207" eb="209">
      <t>ザンダカ</t>
    </rPh>
    <rPh sb="209" eb="210">
      <t>タイ</t>
    </rPh>
    <rPh sb="210" eb="212">
      <t>キュウスイ</t>
    </rPh>
    <rPh sb="212" eb="214">
      <t>シュウエキ</t>
    </rPh>
    <rPh sb="214" eb="216">
      <t>ヒリツ</t>
    </rPh>
    <rPh sb="218" eb="220">
      <t>ゲンザイ</t>
    </rPh>
    <rPh sb="221" eb="223">
      <t>ゼンコク</t>
    </rPh>
    <rPh sb="223" eb="224">
      <t>オヨ</t>
    </rPh>
    <rPh sb="225" eb="227">
      <t>ルイジ</t>
    </rPh>
    <rPh sb="227" eb="229">
      <t>ダンタイ</t>
    </rPh>
    <rPh sb="229" eb="231">
      <t>ヘイキン</t>
    </rPh>
    <rPh sb="231" eb="232">
      <t>チ</t>
    </rPh>
    <rPh sb="234" eb="235">
      <t>ヒク</t>
    </rPh>
    <rPh sb="236" eb="238">
      <t>ジョウキョウ</t>
    </rPh>
    <rPh sb="245" eb="247">
      <t>ヘイセイ</t>
    </rPh>
    <rPh sb="249" eb="250">
      <t>ネン</t>
    </rPh>
    <rPh sb="250" eb="251">
      <t>ド</t>
    </rPh>
    <rPh sb="253" eb="255">
      <t>カンイ</t>
    </rPh>
    <rPh sb="255" eb="257">
      <t>スイドウ</t>
    </rPh>
    <rPh sb="257" eb="258">
      <t>ブン</t>
    </rPh>
    <rPh sb="259" eb="261">
      <t>ヘンサイ</t>
    </rPh>
    <rPh sb="262" eb="263">
      <t>ヒ</t>
    </rPh>
    <rPh sb="264" eb="265">
      <t>ツ</t>
    </rPh>
    <rPh sb="274" eb="277">
      <t>チョウキテキ</t>
    </rPh>
    <rPh sb="278" eb="280">
      <t>シキン</t>
    </rPh>
    <rPh sb="280" eb="282">
      <t>ケイカク</t>
    </rPh>
    <rPh sb="283" eb="285">
      <t>ヒツヨウ</t>
    </rPh>
    <rPh sb="293" eb="295">
      <t>リョウキン</t>
    </rPh>
    <rPh sb="295" eb="297">
      <t>カイシュウ</t>
    </rPh>
    <rPh sb="297" eb="298">
      <t>リツ</t>
    </rPh>
    <rPh sb="300" eb="302">
      <t>ゼンコク</t>
    </rPh>
    <rPh sb="302" eb="303">
      <t>オヨ</t>
    </rPh>
    <rPh sb="304" eb="306">
      <t>ルイジ</t>
    </rPh>
    <rPh sb="306" eb="308">
      <t>ダンタイ</t>
    </rPh>
    <rPh sb="308" eb="310">
      <t>ヘイキン</t>
    </rPh>
    <rPh sb="310" eb="311">
      <t>チ</t>
    </rPh>
    <rPh sb="312" eb="314">
      <t>ウワマワ</t>
    </rPh>
    <rPh sb="319" eb="321">
      <t>ケイエイ</t>
    </rPh>
    <rPh sb="322" eb="324">
      <t>ヒツヨウ</t>
    </rPh>
    <rPh sb="325" eb="327">
      <t>ケイヒ</t>
    </rPh>
    <rPh sb="328" eb="330">
      <t>リョウキン</t>
    </rPh>
    <rPh sb="331" eb="332">
      <t>マカナ</t>
    </rPh>
    <rPh sb="340" eb="342">
      <t>キュウスイ</t>
    </rPh>
    <rPh sb="342" eb="344">
      <t>ゲンカ</t>
    </rPh>
    <rPh sb="346" eb="348">
      <t>ゼンコク</t>
    </rPh>
    <rPh sb="348" eb="349">
      <t>オヨ</t>
    </rPh>
    <rPh sb="350" eb="352">
      <t>ルイジ</t>
    </rPh>
    <rPh sb="352" eb="354">
      <t>ダンタイ</t>
    </rPh>
    <rPh sb="354" eb="356">
      <t>ヘイキン</t>
    </rPh>
    <rPh sb="356" eb="357">
      <t>チ</t>
    </rPh>
    <rPh sb="359" eb="360">
      <t>ヒク</t>
    </rPh>
    <rPh sb="361" eb="363">
      <t>ジョウキョウ</t>
    </rPh>
    <rPh sb="369" eb="371">
      <t>コンゴ</t>
    </rPh>
    <rPh sb="371" eb="373">
      <t>シセツ</t>
    </rPh>
    <rPh sb="374" eb="377">
      <t>ロウキュウカ</t>
    </rPh>
    <rPh sb="378" eb="379">
      <t>トモナ</t>
    </rPh>
    <rPh sb="380" eb="382">
      <t>コウシン</t>
    </rPh>
    <rPh sb="383" eb="384">
      <t>ソナ</t>
    </rPh>
    <rPh sb="390" eb="392">
      <t>ヒヨウ</t>
    </rPh>
    <rPh sb="393" eb="395">
      <t>コウリツ</t>
    </rPh>
    <rPh sb="395" eb="396">
      <t>セイ</t>
    </rPh>
    <rPh sb="398" eb="400">
      <t>ハイリョ</t>
    </rPh>
    <rPh sb="402" eb="404">
      <t>ケンゼン</t>
    </rPh>
    <rPh sb="404" eb="406">
      <t>ケイエイ</t>
    </rPh>
    <rPh sb="407" eb="409">
      <t>ホジ</t>
    </rPh>
    <rPh sb="413" eb="415">
      <t>ヒツヨウ</t>
    </rPh>
    <rPh sb="423" eb="425">
      <t>シセツ</t>
    </rPh>
    <rPh sb="425" eb="428">
      <t>リヨウリョウ</t>
    </rPh>
    <rPh sb="430" eb="432">
      <t>ゼンコク</t>
    </rPh>
    <rPh sb="432" eb="433">
      <t>オヨ</t>
    </rPh>
    <rPh sb="434" eb="436">
      <t>ルイジ</t>
    </rPh>
    <rPh sb="436" eb="438">
      <t>ダンタイ</t>
    </rPh>
    <rPh sb="438" eb="440">
      <t>ヘイキン</t>
    </rPh>
    <rPh sb="440" eb="441">
      <t>チ</t>
    </rPh>
    <rPh sb="442" eb="444">
      <t>ヒカク</t>
    </rPh>
    <rPh sb="446" eb="447">
      <t>タカ</t>
    </rPh>
    <rPh sb="448" eb="450">
      <t>ジョウキョウ</t>
    </rPh>
    <rPh sb="456" eb="458">
      <t>コンゴ</t>
    </rPh>
    <rPh sb="459" eb="460">
      <t>ホン</t>
    </rPh>
    <rPh sb="460" eb="462">
      <t>ヒリツ</t>
    </rPh>
    <rPh sb="463" eb="465">
      <t>リュウイ</t>
    </rPh>
    <rPh sb="466" eb="469">
      <t>リヨウリツ</t>
    </rPh>
    <rPh sb="469" eb="471">
      <t>コウジョウ</t>
    </rPh>
    <rPh sb="472" eb="473">
      <t>ツト</t>
    </rPh>
    <rPh sb="479" eb="482">
      <t>ユウシュウリツ</t>
    </rPh>
    <rPh sb="484" eb="486">
      <t>ロウキュウ</t>
    </rPh>
    <rPh sb="486" eb="487">
      <t>カン</t>
    </rPh>
    <rPh sb="488" eb="490">
      <t>ワリアイ</t>
    </rPh>
    <rPh sb="491" eb="492">
      <t>タカ</t>
    </rPh>
    <rPh sb="494" eb="496">
      <t>ロウスイ</t>
    </rPh>
    <rPh sb="496" eb="497">
      <t>トウ</t>
    </rPh>
    <rPh sb="498" eb="500">
      <t>ハッセイ</t>
    </rPh>
    <rPh sb="507" eb="509">
      <t>ゲンイン</t>
    </rPh>
    <rPh sb="510" eb="511">
      <t>カンガ</t>
    </rPh>
    <rPh sb="518" eb="521">
      <t>テイキテキ</t>
    </rPh>
    <rPh sb="522" eb="524">
      <t>ロウスイ</t>
    </rPh>
    <rPh sb="524" eb="526">
      <t>チョウサ</t>
    </rPh>
    <rPh sb="526" eb="527">
      <t>トウ</t>
    </rPh>
    <rPh sb="528" eb="530">
      <t>ジッシ</t>
    </rPh>
    <rPh sb="534" eb="535">
      <t>ナ</t>
    </rPh>
    <rPh sb="536" eb="538">
      <t>ケイエイ</t>
    </rPh>
    <rPh sb="539" eb="540">
      <t>ツト</t>
    </rPh>
    <phoneticPr fontId="4"/>
  </si>
  <si>
    <t xml:space="preserve">①有形固定資産減価償却率
　全国及び類似団体平均値と比較して高い状況にあり老朽化が進んでいることが原因であります。配水管等の計画的な更新が必要です。
②管路経年化率
　平成28年度時点では、40年を経過する管路はありませんが、今後は管路の老朽化も進むため、当該値が上昇すること想定されるため計画的な管路更新をしていく必要があります。
③管路更新率
　全国及び類似団体平均値を下回っている状況です。現在、更新の必要性の高い管路を優先的に更新していくと共に道路改良工事に併せて管路の更新を行っています。
</t>
    <rPh sb="187" eb="188">
      <t>シタ</t>
    </rPh>
    <rPh sb="217" eb="219">
      <t>コウシン</t>
    </rPh>
    <phoneticPr fontId="4"/>
  </si>
  <si>
    <t xml:space="preserve">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経営戦略については平成31年度までに策定の予定で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</si>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</sst>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1.34</c:v>
                </c:pt>
                <c:pt idx="2">
                  <c:v>1.1499999999999999</c:v>
                </c:pt>
                <c:pt idx="3">
                  <c:v>1.83</c:v>
                </c:pt>
                <c:pt idx="4">
                  <c:v>0.15</c:v>
                </c:pt>
              </c:numCache>
            </c:numRef>
          </c:val>
          <c:extLst>
            <c:ext xmlns:c16="http://schemas.microsoft.com/office/drawing/2014/chart" uri="{C3380CC4-5D6E-409C-BE32-E72D297353CC}">
              <c16:uniqueId val="{00000000-196E-43E7-A0F2-67B43903FC57}"/>
            </c:ext>
          </c:extLst>
        </c:ser>
        <c:dLbls>
          <c:showLegendKey val="0"/>
          <c:showVal val="0"/>
          <c:showCatName val="0"/>
          <c:showSerName val="0"/>
          <c:showPercent val="0"/>
          <c:showBubbleSize val="0"/>
        </c:dLbls>
        <c:gapWidth val="150"/>
        <c:axId val="80347904"/>
        <c:axId val="803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196E-43E7-A0F2-67B43903FC57}"/>
            </c:ext>
          </c:extLst>
        </c:ser>
        <c:dLbls>
          <c:showLegendKey val="0"/>
          <c:showVal val="0"/>
          <c:showCatName val="0"/>
          <c:showSerName val="0"/>
          <c:showPercent val="0"/>
          <c:showBubbleSize val="0"/>
        </c:dLbls>
        <c:marker val="1"/>
        <c:smooth val="0"/>
        <c:axId val="80347904"/>
        <c:axId val="80349824"/>
      </c:lineChart>
      <c:dateAx>
        <c:axId val="80347904"/>
        <c:scaling>
          <c:orientation val="minMax"/>
        </c:scaling>
        <c:delete val="1"/>
        <c:axPos val="b"/>
        <c:numFmt formatCode="ge" sourceLinked="1"/>
        <c:majorTickMark val="none"/>
        <c:minorTickMark val="none"/>
        <c:tickLblPos val="none"/>
        <c:crossAx val="80349824"/>
        <c:crosses val="autoZero"/>
        <c:auto val="1"/>
        <c:lblOffset val="100"/>
        <c:baseTimeUnit val="years"/>
      </c:dateAx>
      <c:valAx>
        <c:axId val="803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67.040000000000006</c:v>
                </c:pt>
                <c:pt idx="1">
                  <c:v>82.7</c:v>
                </c:pt>
                <c:pt idx="2">
                  <c:v>78.78</c:v>
                </c:pt>
                <c:pt idx="3">
                  <c:v>89.51</c:v>
                </c:pt>
                <c:pt idx="4">
                  <c:v>89.51</c:v>
                </c:pt>
              </c:numCache>
            </c:numRef>
          </c:val>
          <c:extLst>
            <c:ext xmlns:c16="http://schemas.microsoft.com/office/drawing/2014/chart" uri="{C3380CC4-5D6E-409C-BE32-E72D297353CC}">
              <c16:uniqueId val="{00000000-A697-4021-BF28-4B16C5C30E19}"/>
            </c:ext>
          </c:extLst>
        </c:ser>
        <c:dLbls>
          <c:showLegendKey val="0"/>
          <c:showVal val="0"/>
          <c:showCatName val="0"/>
          <c:showSerName val="0"/>
          <c:showPercent val="0"/>
          <c:showBubbleSize val="0"/>
        </c:dLbls>
        <c:gapWidth val="150"/>
        <c:axId val="89150592"/>
        <c:axId val="891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A697-4021-BF28-4B16C5C30E19}"/>
            </c:ext>
          </c:extLst>
        </c:ser>
        <c:dLbls>
          <c:showLegendKey val="0"/>
          <c:showVal val="0"/>
          <c:showCatName val="0"/>
          <c:showSerName val="0"/>
          <c:showPercent val="0"/>
          <c:showBubbleSize val="0"/>
        </c:dLbls>
        <c:marker val="1"/>
        <c:smooth val="0"/>
        <c:axId val="89150592"/>
        <c:axId val="89152512"/>
      </c:lineChart>
      <c:dateAx>
        <c:axId val="89150592"/>
        <c:scaling>
          <c:orientation val="minMax"/>
        </c:scaling>
        <c:delete val="1"/>
        <c:axPos val="b"/>
        <c:numFmt formatCode="ge" sourceLinked="1"/>
        <c:majorTickMark val="none"/>
        <c:minorTickMark val="none"/>
        <c:tickLblPos val="none"/>
        <c:crossAx val="89152512"/>
        <c:crosses val="autoZero"/>
        <c:auto val="1"/>
        <c:lblOffset val="100"/>
        <c:baseTimeUnit val="years"/>
      </c:dateAx>
      <c:valAx>
        <c:axId val="891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84.86</c:v>
                </c:pt>
                <c:pt idx="1">
                  <c:v>67.739999999999995</c:v>
                </c:pt>
                <c:pt idx="2">
                  <c:v>69.47</c:v>
                </c:pt>
                <c:pt idx="3">
                  <c:v>65.22</c:v>
                </c:pt>
                <c:pt idx="4">
                  <c:v>62.96</c:v>
                </c:pt>
              </c:numCache>
            </c:numRef>
          </c:val>
          <c:extLst>
            <c:ext xmlns:c16="http://schemas.microsoft.com/office/drawing/2014/chart" uri="{C3380CC4-5D6E-409C-BE32-E72D297353CC}">
              <c16:uniqueId val="{00000000-6E77-4D71-B9CE-B789658C3621}"/>
            </c:ext>
          </c:extLst>
        </c:ser>
        <c:dLbls>
          <c:showLegendKey val="0"/>
          <c:showVal val="0"/>
          <c:showCatName val="0"/>
          <c:showSerName val="0"/>
          <c:showPercent val="0"/>
          <c:showBubbleSize val="0"/>
        </c:dLbls>
        <c:gapWidth val="150"/>
        <c:axId val="89457408"/>
        <c:axId val="894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6E77-4D71-B9CE-B789658C3621}"/>
            </c:ext>
          </c:extLst>
        </c:ser>
        <c:dLbls>
          <c:showLegendKey val="0"/>
          <c:showVal val="0"/>
          <c:showCatName val="0"/>
          <c:showSerName val="0"/>
          <c:showPercent val="0"/>
          <c:showBubbleSize val="0"/>
        </c:dLbls>
        <c:marker val="1"/>
        <c:smooth val="0"/>
        <c:axId val="89457408"/>
        <c:axId val="89459328"/>
      </c:lineChart>
      <c:dateAx>
        <c:axId val="89457408"/>
        <c:scaling>
          <c:orientation val="minMax"/>
        </c:scaling>
        <c:delete val="1"/>
        <c:axPos val="b"/>
        <c:numFmt formatCode="ge" sourceLinked="1"/>
        <c:majorTickMark val="none"/>
        <c:minorTickMark val="none"/>
        <c:tickLblPos val="none"/>
        <c:crossAx val="89459328"/>
        <c:crosses val="autoZero"/>
        <c:auto val="1"/>
        <c:lblOffset val="100"/>
        <c:baseTimeUnit val="years"/>
      </c:dateAx>
      <c:valAx>
        <c:axId val="894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139.61000000000001</c:v>
                </c:pt>
                <c:pt idx="1">
                  <c:v>107.4</c:v>
                </c:pt>
                <c:pt idx="2">
                  <c:v>111.78</c:v>
                </c:pt>
                <c:pt idx="3">
                  <c:v>117.62</c:v>
                </c:pt>
                <c:pt idx="4">
                  <c:v>116.57</c:v>
                </c:pt>
              </c:numCache>
            </c:numRef>
          </c:val>
          <c:extLst>
            <c:ext xmlns:c16="http://schemas.microsoft.com/office/drawing/2014/chart" uri="{C3380CC4-5D6E-409C-BE32-E72D297353CC}">
              <c16:uniqueId val="{00000000-7A22-4001-85A3-444DC73C0ED6}"/>
            </c:ext>
          </c:extLst>
        </c:ser>
        <c:dLbls>
          <c:showLegendKey val="0"/>
          <c:showVal val="0"/>
          <c:showCatName val="0"/>
          <c:showSerName val="0"/>
          <c:showPercent val="0"/>
          <c:showBubbleSize val="0"/>
        </c:dLbls>
        <c:gapWidth val="150"/>
        <c:axId val="80388480"/>
        <c:axId val="803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7A22-4001-85A3-444DC73C0ED6}"/>
            </c:ext>
          </c:extLst>
        </c:ser>
        <c:dLbls>
          <c:showLegendKey val="0"/>
          <c:showVal val="0"/>
          <c:showCatName val="0"/>
          <c:showSerName val="0"/>
          <c:showPercent val="0"/>
          <c:showBubbleSize val="0"/>
        </c:dLbls>
        <c:marker val="1"/>
        <c:smooth val="0"/>
        <c:axId val="80388480"/>
        <c:axId val="80390400"/>
      </c:lineChart>
      <c:dateAx>
        <c:axId val="80388480"/>
        <c:scaling>
          <c:orientation val="minMax"/>
        </c:scaling>
        <c:delete val="1"/>
        <c:axPos val="b"/>
        <c:numFmt formatCode="ge" sourceLinked="1"/>
        <c:majorTickMark val="none"/>
        <c:minorTickMark val="none"/>
        <c:tickLblPos val="none"/>
        <c:crossAx val="80390400"/>
        <c:crosses val="autoZero"/>
        <c:auto val="1"/>
        <c:lblOffset val="100"/>
        <c:baseTimeUnit val="years"/>
      </c:dateAx>
      <c:valAx>
        <c:axId val="8039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3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66.790000000000006</c:v>
                </c:pt>
                <c:pt idx="1">
                  <c:v>67.81</c:v>
                </c:pt>
                <c:pt idx="2">
                  <c:v>66.91</c:v>
                </c:pt>
                <c:pt idx="3">
                  <c:v>68.37</c:v>
                </c:pt>
                <c:pt idx="4">
                  <c:v>68.569999999999993</c:v>
                </c:pt>
              </c:numCache>
            </c:numRef>
          </c:val>
          <c:extLst>
            <c:ext xmlns:c16="http://schemas.microsoft.com/office/drawing/2014/chart" uri="{C3380CC4-5D6E-409C-BE32-E72D297353CC}">
              <c16:uniqueId val="{00000000-53EF-465E-B735-7211C56D7FBA}"/>
            </c:ext>
          </c:extLst>
        </c:ser>
        <c:dLbls>
          <c:showLegendKey val="0"/>
          <c:showVal val="0"/>
          <c:showCatName val="0"/>
          <c:showSerName val="0"/>
          <c:showPercent val="0"/>
          <c:showBubbleSize val="0"/>
        </c:dLbls>
        <c:gapWidth val="150"/>
        <c:axId val="88743936"/>
        <c:axId val="887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53EF-465E-B735-7211C56D7FBA}"/>
            </c:ext>
          </c:extLst>
        </c:ser>
        <c:dLbls>
          <c:showLegendKey val="0"/>
          <c:showVal val="0"/>
          <c:showCatName val="0"/>
          <c:showSerName val="0"/>
          <c:showPercent val="0"/>
          <c:showBubbleSize val="0"/>
        </c:dLbls>
        <c:marker val="1"/>
        <c:smooth val="0"/>
        <c:axId val="88743936"/>
        <c:axId val="88745856"/>
      </c:lineChart>
      <c:dateAx>
        <c:axId val="88743936"/>
        <c:scaling>
          <c:orientation val="minMax"/>
        </c:scaling>
        <c:delete val="1"/>
        <c:axPos val="b"/>
        <c:numFmt formatCode="ge" sourceLinked="1"/>
        <c:majorTickMark val="none"/>
        <c:minorTickMark val="none"/>
        <c:tickLblPos val="none"/>
        <c:crossAx val="88745856"/>
        <c:crosses val="autoZero"/>
        <c:auto val="1"/>
        <c:lblOffset val="100"/>
        <c:baseTimeUnit val="years"/>
      </c:dateAx>
      <c:valAx>
        <c:axId val="887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C-4DD5-819F-E5DA73A1A78A}"/>
            </c:ext>
          </c:extLst>
        </c:ser>
        <c:dLbls>
          <c:showLegendKey val="0"/>
          <c:showVal val="0"/>
          <c:showCatName val="0"/>
          <c:showSerName val="0"/>
          <c:showPercent val="0"/>
          <c:showBubbleSize val="0"/>
        </c:dLbls>
        <c:gapWidth val="150"/>
        <c:axId val="88792448"/>
        <c:axId val="887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8FDC-4DD5-819F-E5DA73A1A78A}"/>
            </c:ext>
          </c:extLst>
        </c:ser>
        <c:dLbls>
          <c:showLegendKey val="0"/>
          <c:showVal val="0"/>
          <c:showCatName val="0"/>
          <c:showSerName val="0"/>
          <c:showPercent val="0"/>
          <c:showBubbleSize val="0"/>
        </c:dLbls>
        <c:marker val="1"/>
        <c:smooth val="0"/>
        <c:axId val="88792448"/>
        <c:axId val="88794624"/>
      </c:lineChart>
      <c:dateAx>
        <c:axId val="88792448"/>
        <c:scaling>
          <c:orientation val="minMax"/>
        </c:scaling>
        <c:delete val="1"/>
        <c:axPos val="b"/>
        <c:numFmt formatCode="ge" sourceLinked="1"/>
        <c:majorTickMark val="none"/>
        <c:minorTickMark val="none"/>
        <c:tickLblPos val="none"/>
        <c:crossAx val="88794624"/>
        <c:crosses val="autoZero"/>
        <c:auto val="1"/>
        <c:lblOffset val="100"/>
        <c:baseTimeUnit val="years"/>
      </c:dateAx>
      <c:valAx>
        <c:axId val="88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48.99</c:v>
                </c:pt>
                <c:pt idx="1">
                  <c:v>43.34</c:v>
                </c:pt>
                <c:pt idx="2">
                  <c:v>71.430000000000007</c:v>
                </c:pt>
                <c:pt idx="3">
                  <c:v>52.04</c:v>
                </c:pt>
                <c:pt idx="4">
                  <c:v>32.75</c:v>
                </c:pt>
              </c:numCache>
            </c:numRef>
          </c:val>
          <c:extLst>
            <c:ext xmlns:c16="http://schemas.microsoft.com/office/drawing/2014/chart" uri="{C3380CC4-5D6E-409C-BE32-E72D297353CC}">
              <c16:uniqueId val="{00000000-BB70-4A8E-B472-8ABCD3017AD5}"/>
            </c:ext>
          </c:extLst>
        </c:ser>
        <c:dLbls>
          <c:showLegendKey val="0"/>
          <c:showVal val="0"/>
          <c:showCatName val="0"/>
          <c:showSerName val="0"/>
          <c:showPercent val="0"/>
          <c:showBubbleSize val="0"/>
        </c:dLbls>
        <c:gapWidth val="150"/>
        <c:axId val="88900736"/>
        <c:axId val="889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BB70-4A8E-B472-8ABCD3017AD5}"/>
            </c:ext>
          </c:extLst>
        </c:ser>
        <c:dLbls>
          <c:showLegendKey val="0"/>
          <c:showVal val="0"/>
          <c:showCatName val="0"/>
          <c:showSerName val="0"/>
          <c:showPercent val="0"/>
          <c:showBubbleSize val="0"/>
        </c:dLbls>
        <c:marker val="1"/>
        <c:smooth val="0"/>
        <c:axId val="88900736"/>
        <c:axId val="88902656"/>
      </c:lineChart>
      <c:dateAx>
        <c:axId val="88900736"/>
        <c:scaling>
          <c:orientation val="minMax"/>
        </c:scaling>
        <c:delete val="1"/>
        <c:axPos val="b"/>
        <c:numFmt formatCode="ge" sourceLinked="1"/>
        <c:majorTickMark val="none"/>
        <c:minorTickMark val="none"/>
        <c:tickLblPos val="none"/>
        <c:crossAx val="88902656"/>
        <c:crosses val="autoZero"/>
        <c:auto val="1"/>
        <c:lblOffset val="100"/>
        <c:baseTimeUnit val="years"/>
      </c:dateAx>
      <c:valAx>
        <c:axId val="8890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284.32</c:v>
                </c:pt>
                <c:pt idx="1">
                  <c:v>558.03</c:v>
                </c:pt>
                <c:pt idx="2">
                  <c:v>303.7</c:v>
                </c:pt>
                <c:pt idx="3">
                  <c:v>693.58</c:v>
                </c:pt>
                <c:pt idx="4">
                  <c:v>974.8</c:v>
                </c:pt>
              </c:numCache>
            </c:numRef>
          </c:val>
          <c:extLst>
            <c:ext xmlns:c16="http://schemas.microsoft.com/office/drawing/2014/chart" uri="{C3380CC4-5D6E-409C-BE32-E72D297353CC}">
              <c16:uniqueId val="{00000000-CC6F-45B6-8278-D00169756156}"/>
            </c:ext>
          </c:extLst>
        </c:ser>
        <c:dLbls>
          <c:showLegendKey val="0"/>
          <c:showVal val="0"/>
          <c:showCatName val="0"/>
          <c:showSerName val="0"/>
          <c:showPercent val="0"/>
          <c:showBubbleSize val="0"/>
        </c:dLbls>
        <c:gapWidth val="150"/>
        <c:axId val="88945792"/>
        <c:axId val="889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CC6F-45B6-8278-D00169756156}"/>
            </c:ext>
          </c:extLst>
        </c:ser>
        <c:dLbls>
          <c:showLegendKey val="0"/>
          <c:showVal val="0"/>
          <c:showCatName val="0"/>
          <c:showSerName val="0"/>
          <c:showPercent val="0"/>
          <c:showBubbleSize val="0"/>
        </c:dLbls>
        <c:marker val="1"/>
        <c:smooth val="0"/>
        <c:axId val="88945792"/>
        <c:axId val="88947712"/>
      </c:lineChart>
      <c:dateAx>
        <c:axId val="88945792"/>
        <c:scaling>
          <c:orientation val="minMax"/>
        </c:scaling>
        <c:delete val="1"/>
        <c:axPos val="b"/>
        <c:numFmt formatCode="ge" sourceLinked="1"/>
        <c:majorTickMark val="none"/>
        <c:minorTickMark val="none"/>
        <c:tickLblPos val="none"/>
        <c:crossAx val="88947712"/>
        <c:crosses val="autoZero"/>
        <c:auto val="1"/>
        <c:lblOffset val="100"/>
        <c:baseTimeUnit val="years"/>
      </c:dateAx>
      <c:valAx>
        <c:axId val="8894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26.94</c:v>
                </c:pt>
                <c:pt idx="1">
                  <c:v>16.28</c:v>
                </c:pt>
                <c:pt idx="2">
                  <c:v>60.38</c:v>
                </c:pt>
                <c:pt idx="3">
                  <c:v>49.21</c:v>
                </c:pt>
                <c:pt idx="4">
                  <c:v>42.94</c:v>
                </c:pt>
              </c:numCache>
            </c:numRef>
          </c:val>
          <c:extLst>
            <c:ext xmlns:c16="http://schemas.microsoft.com/office/drawing/2014/chart" uri="{C3380CC4-5D6E-409C-BE32-E72D297353CC}">
              <c16:uniqueId val="{00000000-2D9D-41A1-9334-2605F1369F95}"/>
            </c:ext>
          </c:extLst>
        </c:ser>
        <c:dLbls>
          <c:showLegendKey val="0"/>
          <c:showVal val="0"/>
          <c:showCatName val="0"/>
          <c:showSerName val="0"/>
          <c:showPercent val="0"/>
          <c:showBubbleSize val="0"/>
        </c:dLbls>
        <c:gapWidth val="150"/>
        <c:axId val="88955520"/>
        <c:axId val="889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2D9D-41A1-9334-2605F1369F95}"/>
            </c:ext>
          </c:extLst>
        </c:ser>
        <c:dLbls>
          <c:showLegendKey val="0"/>
          <c:showVal val="0"/>
          <c:showCatName val="0"/>
          <c:showSerName val="0"/>
          <c:showPercent val="0"/>
          <c:showBubbleSize val="0"/>
        </c:dLbls>
        <c:marker val="1"/>
        <c:smooth val="0"/>
        <c:axId val="88955520"/>
        <c:axId val="88982272"/>
      </c:lineChart>
      <c:dateAx>
        <c:axId val="88955520"/>
        <c:scaling>
          <c:orientation val="minMax"/>
        </c:scaling>
        <c:delete val="1"/>
        <c:axPos val="b"/>
        <c:numFmt formatCode="ge" sourceLinked="1"/>
        <c:majorTickMark val="none"/>
        <c:minorTickMark val="none"/>
        <c:tickLblPos val="none"/>
        <c:crossAx val="88982272"/>
        <c:crosses val="autoZero"/>
        <c:auto val="1"/>
        <c:lblOffset val="100"/>
        <c:baseTimeUnit val="years"/>
      </c:dateAx>
      <c:valAx>
        <c:axId val="889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121.08</c:v>
                </c:pt>
                <c:pt idx="1">
                  <c:v>101.19</c:v>
                </c:pt>
                <c:pt idx="2">
                  <c:v>106.15</c:v>
                </c:pt>
                <c:pt idx="3">
                  <c:v>112.51</c:v>
                </c:pt>
                <c:pt idx="4">
                  <c:v>110.69</c:v>
                </c:pt>
              </c:numCache>
            </c:numRef>
          </c:val>
          <c:extLst>
            <c:ext xmlns:c16="http://schemas.microsoft.com/office/drawing/2014/chart" uri="{C3380CC4-5D6E-409C-BE32-E72D297353CC}">
              <c16:uniqueId val="{00000000-581C-4A8E-9F32-6273658268CB}"/>
            </c:ext>
          </c:extLst>
        </c:ser>
        <c:dLbls>
          <c:showLegendKey val="0"/>
          <c:showVal val="0"/>
          <c:showCatName val="0"/>
          <c:showSerName val="0"/>
          <c:showPercent val="0"/>
          <c:showBubbleSize val="0"/>
        </c:dLbls>
        <c:gapWidth val="150"/>
        <c:axId val="89020672"/>
        <c:axId val="890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581C-4A8E-9F32-6273658268CB}"/>
            </c:ext>
          </c:extLst>
        </c:ser>
        <c:dLbls>
          <c:showLegendKey val="0"/>
          <c:showVal val="0"/>
          <c:showCatName val="0"/>
          <c:showSerName val="0"/>
          <c:showPercent val="0"/>
          <c:showBubbleSize val="0"/>
        </c:dLbls>
        <c:marker val="1"/>
        <c:smooth val="0"/>
        <c:axId val="89020672"/>
        <c:axId val="89026944"/>
      </c:lineChart>
      <c:dateAx>
        <c:axId val="89020672"/>
        <c:scaling>
          <c:orientation val="minMax"/>
        </c:scaling>
        <c:delete val="1"/>
        <c:axPos val="b"/>
        <c:numFmt formatCode="ge" sourceLinked="1"/>
        <c:majorTickMark val="none"/>
        <c:minorTickMark val="none"/>
        <c:tickLblPos val="none"/>
        <c:crossAx val="89026944"/>
        <c:crosses val="autoZero"/>
        <c:auto val="1"/>
        <c:lblOffset val="100"/>
        <c:baseTimeUnit val="years"/>
      </c:dateAx>
      <c:valAx>
        <c:axId val="890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138.41999999999999</c:v>
                </c:pt>
                <c:pt idx="1">
                  <c:v>168.01</c:v>
                </c:pt>
                <c:pt idx="2">
                  <c:v>161.27000000000001</c:v>
                </c:pt>
                <c:pt idx="3">
                  <c:v>142.80000000000001</c:v>
                </c:pt>
                <c:pt idx="4">
                  <c:v>153.72</c:v>
                </c:pt>
              </c:numCache>
            </c:numRef>
          </c:val>
          <c:extLst>
            <c:ext xmlns:c16="http://schemas.microsoft.com/office/drawing/2014/chart" uri="{C3380CC4-5D6E-409C-BE32-E72D297353CC}">
              <c16:uniqueId val="{00000000-BBA3-47E4-8993-0764A4BF952C}"/>
            </c:ext>
          </c:extLst>
        </c:ser>
        <c:dLbls>
          <c:showLegendKey val="0"/>
          <c:showVal val="0"/>
          <c:showCatName val="0"/>
          <c:showSerName val="0"/>
          <c:showPercent val="0"/>
          <c:showBubbleSize val="0"/>
        </c:dLbls>
        <c:gapWidth val="150"/>
        <c:axId val="89056768"/>
        <c:axId val="890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BBA3-47E4-8993-0764A4BF952C}"/>
            </c:ext>
          </c:extLst>
        </c:ser>
        <c:dLbls>
          <c:showLegendKey val="0"/>
          <c:showVal val="0"/>
          <c:showCatName val="0"/>
          <c:showSerName val="0"/>
          <c:showPercent val="0"/>
          <c:showBubbleSize val="0"/>
        </c:dLbls>
        <c:marker val="1"/>
        <c:smooth val="0"/>
        <c:axId val="89056768"/>
        <c:axId val="89058688"/>
      </c:lineChart>
      <c:dateAx>
        <c:axId val="89056768"/>
        <c:scaling>
          <c:orientation val="minMax"/>
        </c:scaling>
        <c:delete val="1"/>
        <c:axPos val="b"/>
        <c:numFmt formatCode="ge" sourceLinked="1"/>
        <c:majorTickMark val="none"/>
        <c:minorTickMark val="none"/>
        <c:tickLblPos val="none"/>
        <c:crossAx val="89058688"/>
        <c:crosses val="autoZero"/>
        <c:auto val="1"/>
        <c:lblOffset val="100"/>
        <c:baseTimeUnit val="years"/>
      </c:dateAx>
      <c:valAx>
        <c:axId val="890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25" zoomScaleNormal="100" workbookViewId="0">
      <selection activeCell="CD36" sqref="CD36"/>
    </sheetView>
  </sheetViews>
  <sheetFormatPr defaultColWidth="2.6640625" defaultRowHeight="13.2"/>
  <cols>
    <col min="1" max="1" width="2.6640625" style="3" customWidth="1"/>
    <col min="2" max="62" width="3.77734375" style="3" customWidth="1"/>
    <col min="63" max="63" width="2.6640625" style="3"/>
    <col min="64" max="78" width="4.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宮崎県　都農町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10818</v>
      </c>
      <c r="AM8" s="71"/>
      <c r="AN8" s="71"/>
      <c r="AO8" s="71"/>
      <c r="AP8" s="71"/>
      <c r="AQ8" s="71"/>
      <c r="AR8" s="71"/>
      <c r="AS8" s="71"/>
      <c r="AT8" s="67">
        <f>データ!$S$6</f>
        <v>102.11</v>
      </c>
      <c r="AU8" s="68"/>
      <c r="AV8" s="68"/>
      <c r="AW8" s="68"/>
      <c r="AX8" s="68"/>
      <c r="AY8" s="68"/>
      <c r="AZ8" s="68"/>
      <c r="BA8" s="68"/>
      <c r="BB8" s="70">
        <f>データ!$T$6</f>
        <v>105.94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88.95</v>
      </c>
      <c r="J10" s="68"/>
      <c r="K10" s="68"/>
      <c r="L10" s="68"/>
      <c r="M10" s="68"/>
      <c r="N10" s="68"/>
      <c r="O10" s="69"/>
      <c r="P10" s="70">
        <f>データ!$P$6</f>
        <v>74.72</v>
      </c>
      <c r="Q10" s="70"/>
      <c r="R10" s="70"/>
      <c r="S10" s="70"/>
      <c r="T10" s="70"/>
      <c r="U10" s="70"/>
      <c r="V10" s="70"/>
      <c r="W10" s="71">
        <f>データ!$Q$6</f>
        <v>3564</v>
      </c>
      <c r="X10" s="71"/>
      <c r="Y10" s="71"/>
      <c r="Z10" s="71"/>
      <c r="AA10" s="71"/>
      <c r="AB10" s="71"/>
      <c r="AC10" s="71"/>
      <c r="AD10" s="2"/>
      <c r="AE10" s="2"/>
      <c r="AF10" s="2"/>
      <c r="AG10" s="2"/>
      <c r="AH10" s="5"/>
      <c r="AI10" s="5"/>
      <c r="AJ10" s="5"/>
      <c r="AK10" s="5"/>
      <c r="AL10" s="71">
        <f>データ!$U$6</f>
        <v>7712</v>
      </c>
      <c r="AM10" s="71"/>
      <c r="AN10" s="71"/>
      <c r="AO10" s="71"/>
      <c r="AP10" s="71"/>
      <c r="AQ10" s="71"/>
      <c r="AR10" s="71"/>
      <c r="AS10" s="71"/>
      <c r="AT10" s="67">
        <f>データ!$V$6</f>
        <v>16.2</v>
      </c>
      <c r="AU10" s="68"/>
      <c r="AV10" s="68"/>
      <c r="AW10" s="68"/>
      <c r="AX10" s="68"/>
      <c r="AY10" s="68"/>
      <c r="AZ10" s="68"/>
      <c r="BA10" s="68"/>
      <c r="BB10" s="70">
        <f>データ!$W$6</f>
        <v>476.05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454061</v>
      </c>
      <c r="D6" s="34">
        <f t="shared" si="3"/>
        <v>46</v>
      </c>
      <c r="E6" s="34">
        <f t="shared" si="3"/>
        <v>1</v>
      </c>
      <c r="F6" s="34">
        <f t="shared" si="3"/>
        <v>0</v>
      </c>
      <c r="G6" s="34">
        <f t="shared" si="3"/>
        <v>1</v>
      </c>
      <c r="H6" s="34" t="str">
        <f t="shared" si="3"/>
        <v>宮崎県　都農町</v>
      </c>
      <c r="I6" s="34" t="str">
        <f t="shared" si="3"/>
        <v>法適用</v>
      </c>
      <c r="J6" s="34" t="str">
        <f t="shared" si="3"/>
        <v>水道事業</v>
      </c>
      <c r="K6" s="34" t="str">
        <f t="shared" si="3"/>
        <v>末端給水事業</v>
      </c>
      <c r="L6" s="34" t="str">
        <f t="shared" si="3"/>
        <v>A8</v>
      </c>
      <c r="M6" s="34">
        <f t="shared" si="3"/>
        <v>0</v>
      </c>
      <c r="N6" s="35" t="str">
        <f t="shared" si="3"/>
        <v>-</v>
      </c>
      <c r="O6" s="35">
        <f t="shared" si="3"/>
        <v>88.95</v>
      </c>
      <c r="P6" s="35">
        <f t="shared" si="3"/>
        <v>74.72</v>
      </c>
      <c r="Q6" s="35">
        <f t="shared" si="3"/>
        <v>3564</v>
      </c>
      <c r="R6" s="35">
        <f t="shared" si="3"/>
        <v>10818</v>
      </c>
      <c r="S6" s="35">
        <f t="shared" si="3"/>
        <v>102.11</v>
      </c>
      <c r="T6" s="35">
        <f t="shared" si="3"/>
        <v>105.94</v>
      </c>
      <c r="U6" s="35">
        <f t="shared" si="3"/>
        <v>7712</v>
      </c>
      <c r="V6" s="35">
        <f t="shared" si="3"/>
        <v>16.2</v>
      </c>
      <c r="W6" s="35">
        <f t="shared" si="3"/>
        <v>476.05</v>
      </c>
      <c r="X6" s="36">
        <f>IF(X7="",NA(),X7)</f>
        <v>139.61000000000001</v>
      </c>
      <c r="Y6" s="36">
        <f t="shared" ref="Y6:AG6" si="4">IF(Y7="",NA(),Y7)</f>
        <v>107.4</v>
      </c>
      <c r="Z6" s="36">
        <f t="shared" si="4"/>
        <v>111.78</v>
      </c>
      <c r="AA6" s="36">
        <f t="shared" si="4"/>
        <v>117.62</v>
      </c>
      <c r="AB6" s="36">
        <f t="shared" si="4"/>
        <v>116.57</v>
      </c>
      <c r="AC6" s="36">
        <f t="shared" si="4"/>
        <v>104.95</v>
      </c>
      <c r="AD6" s="36">
        <f t="shared" si="4"/>
        <v>105.53</v>
      </c>
      <c r="AE6" s="36">
        <f t="shared" si="4"/>
        <v>107.2</v>
      </c>
      <c r="AF6" s="36">
        <f t="shared" si="4"/>
        <v>106.62</v>
      </c>
      <c r="AG6" s="36">
        <f t="shared" si="4"/>
        <v>107.95</v>
      </c>
      <c r="AH6" s="35" t="str">
        <f>IF(AH7="","",IF(AH7="-","【-】","【"&amp;SUBSTITUTE(TEXT(AH7,"#,##0.00"),"-","△")&amp;"】"))</f>
        <v>【114.35】</v>
      </c>
      <c r="AI6" s="36">
        <f>IF(AI7="",NA(),AI7)</f>
        <v>48.99</v>
      </c>
      <c r="AJ6" s="36">
        <f t="shared" ref="AJ6:AR6" si="5">IF(AJ7="",NA(),AJ7)</f>
        <v>43.34</v>
      </c>
      <c r="AK6" s="36">
        <f t="shared" si="5"/>
        <v>71.430000000000007</v>
      </c>
      <c r="AL6" s="36">
        <f t="shared" si="5"/>
        <v>52.04</v>
      </c>
      <c r="AM6" s="36">
        <f t="shared" si="5"/>
        <v>32.75</v>
      </c>
      <c r="AN6" s="36">
        <f t="shared" si="5"/>
        <v>26.81</v>
      </c>
      <c r="AO6" s="36">
        <f t="shared" si="5"/>
        <v>28.31</v>
      </c>
      <c r="AP6" s="36">
        <f t="shared" si="5"/>
        <v>13.46</v>
      </c>
      <c r="AQ6" s="36">
        <f t="shared" si="5"/>
        <v>12.59</v>
      </c>
      <c r="AR6" s="36">
        <f t="shared" si="5"/>
        <v>12.44</v>
      </c>
      <c r="AS6" s="35" t="str">
        <f>IF(AS7="","",IF(AS7="-","【-】","【"&amp;SUBSTITUTE(TEXT(AS7,"#,##0.00"),"-","△")&amp;"】"))</f>
        <v>【0.79】</v>
      </c>
      <c r="AT6" s="36">
        <f>IF(AT7="",NA(),AT7)</f>
        <v>284.32</v>
      </c>
      <c r="AU6" s="36">
        <f t="shared" ref="AU6:BC6" si="6">IF(AU7="",NA(),AU7)</f>
        <v>558.03</v>
      </c>
      <c r="AV6" s="36">
        <f t="shared" si="6"/>
        <v>303.7</v>
      </c>
      <c r="AW6" s="36">
        <f t="shared" si="6"/>
        <v>693.58</v>
      </c>
      <c r="AX6" s="36">
        <f t="shared" si="6"/>
        <v>974.8</v>
      </c>
      <c r="AY6" s="36">
        <f t="shared" si="6"/>
        <v>1002.64</v>
      </c>
      <c r="AZ6" s="36">
        <f t="shared" si="6"/>
        <v>1164.51</v>
      </c>
      <c r="BA6" s="36">
        <f t="shared" si="6"/>
        <v>434.72</v>
      </c>
      <c r="BB6" s="36">
        <f t="shared" si="6"/>
        <v>416.14</v>
      </c>
      <c r="BC6" s="36">
        <f t="shared" si="6"/>
        <v>371.89</v>
      </c>
      <c r="BD6" s="35" t="str">
        <f>IF(BD7="","",IF(BD7="-","【-】","【"&amp;SUBSTITUTE(TEXT(BD7,"#,##0.00"),"-","△")&amp;"】"))</f>
        <v>【262.87】</v>
      </c>
      <c r="BE6" s="36">
        <f>IF(BE7="",NA(),BE7)</f>
        <v>26.94</v>
      </c>
      <c r="BF6" s="36">
        <f t="shared" ref="BF6:BN6" si="7">IF(BF7="",NA(),BF7)</f>
        <v>16.28</v>
      </c>
      <c r="BG6" s="36">
        <f t="shared" si="7"/>
        <v>60.38</v>
      </c>
      <c r="BH6" s="36">
        <f t="shared" si="7"/>
        <v>49.21</v>
      </c>
      <c r="BI6" s="36">
        <f t="shared" si="7"/>
        <v>42.94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121.08</v>
      </c>
      <c r="BQ6" s="36">
        <f t="shared" ref="BQ6:BY6" si="8">IF(BQ7="",NA(),BQ7)</f>
        <v>101.19</v>
      </c>
      <c r="BR6" s="36">
        <f t="shared" si="8"/>
        <v>106.15</v>
      </c>
      <c r="BS6" s="36">
        <f t="shared" si="8"/>
        <v>112.51</v>
      </c>
      <c r="BT6" s="36">
        <f t="shared" si="8"/>
        <v>110.69</v>
      </c>
      <c r="BU6" s="36">
        <f t="shared" si="8"/>
        <v>90.69</v>
      </c>
      <c r="BV6" s="36">
        <f t="shared" si="8"/>
        <v>90.64</v>
      </c>
      <c r="BW6" s="36">
        <f t="shared" si="8"/>
        <v>93.66</v>
      </c>
      <c r="BX6" s="36">
        <f t="shared" si="8"/>
        <v>92.76</v>
      </c>
      <c r="BY6" s="36">
        <f t="shared" si="8"/>
        <v>93.28</v>
      </c>
      <c r="BZ6" s="35" t="str">
        <f>IF(BZ7="","",IF(BZ7="-","【-】","【"&amp;SUBSTITUTE(TEXT(BZ7,"#,##0.00"),"-","△")&amp;"】"))</f>
        <v>【105.59】</v>
      </c>
      <c r="CA6" s="36">
        <f>IF(CA7="",NA(),CA7)</f>
        <v>138.41999999999999</v>
      </c>
      <c r="CB6" s="36">
        <f t="shared" ref="CB6:CJ6" si="9">IF(CB7="",NA(),CB7)</f>
        <v>168.01</v>
      </c>
      <c r="CC6" s="36">
        <f t="shared" si="9"/>
        <v>161.27000000000001</v>
      </c>
      <c r="CD6" s="36">
        <f t="shared" si="9"/>
        <v>142.80000000000001</v>
      </c>
      <c r="CE6" s="36">
        <f t="shared" si="9"/>
        <v>153.72</v>
      </c>
      <c r="CF6" s="36">
        <f t="shared" si="9"/>
        <v>211.08</v>
      </c>
      <c r="CG6" s="36">
        <f t="shared" si="9"/>
        <v>213.52</v>
      </c>
      <c r="CH6" s="36">
        <f t="shared" si="9"/>
        <v>208.21</v>
      </c>
      <c r="CI6" s="36">
        <f t="shared" si="9"/>
        <v>208.67</v>
      </c>
      <c r="CJ6" s="36">
        <f t="shared" si="9"/>
        <v>208.29</v>
      </c>
      <c r="CK6" s="35" t="str">
        <f>IF(CK7="","",IF(CK7="-","【-】","【"&amp;SUBSTITUTE(TEXT(CK7,"#,##0.00"),"-","△")&amp;"】"))</f>
        <v>【163.27】</v>
      </c>
      <c r="CL6" s="36">
        <f>IF(CL7="",NA(),CL7)</f>
        <v>67.040000000000006</v>
      </c>
      <c r="CM6" s="36">
        <f t="shared" ref="CM6:CU6" si="10">IF(CM7="",NA(),CM7)</f>
        <v>82.7</v>
      </c>
      <c r="CN6" s="36">
        <f t="shared" si="10"/>
        <v>78.78</v>
      </c>
      <c r="CO6" s="36">
        <f t="shared" si="10"/>
        <v>89.51</v>
      </c>
      <c r="CP6" s="36">
        <f t="shared" si="10"/>
        <v>89.51</v>
      </c>
      <c r="CQ6" s="36">
        <f t="shared" si="10"/>
        <v>49.69</v>
      </c>
      <c r="CR6" s="36">
        <f t="shared" si="10"/>
        <v>49.77</v>
      </c>
      <c r="CS6" s="36">
        <f t="shared" si="10"/>
        <v>49.22</v>
      </c>
      <c r="CT6" s="36">
        <f t="shared" si="10"/>
        <v>49.08</v>
      </c>
      <c r="CU6" s="36">
        <f t="shared" si="10"/>
        <v>49.32</v>
      </c>
      <c r="CV6" s="35" t="str">
        <f>IF(CV7="","",IF(CV7="-","【-】","【"&amp;SUBSTITUTE(TEXT(CV7,"#,##0.00"),"-","△")&amp;"】"))</f>
        <v>【59.94】</v>
      </c>
      <c r="CW6" s="36">
        <f>IF(CW7="",NA(),CW7)</f>
        <v>84.86</v>
      </c>
      <c r="CX6" s="36">
        <f t="shared" ref="CX6:DF6" si="11">IF(CX7="",NA(),CX7)</f>
        <v>67.739999999999995</v>
      </c>
      <c r="CY6" s="36">
        <f t="shared" si="11"/>
        <v>69.47</v>
      </c>
      <c r="CZ6" s="36">
        <f t="shared" si="11"/>
        <v>65.22</v>
      </c>
      <c r="DA6" s="36">
        <f t="shared" si="11"/>
        <v>62.96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66.790000000000006</v>
      </c>
      <c r="DI6" s="36">
        <f t="shared" ref="DI6:DQ6" si="12">IF(DI7="",NA(),DI7)</f>
        <v>67.81</v>
      </c>
      <c r="DJ6" s="36">
        <f t="shared" si="12"/>
        <v>66.91</v>
      </c>
      <c r="DK6" s="36">
        <f t="shared" si="12"/>
        <v>68.37</v>
      </c>
      <c r="DL6" s="36">
        <f t="shared" si="12"/>
        <v>68.569999999999993</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0.82</v>
      </c>
      <c r="EE6" s="36">
        <f t="shared" ref="EE6:EM6" si="14">IF(EE7="",NA(),EE7)</f>
        <v>1.34</v>
      </c>
      <c r="EF6" s="36">
        <f t="shared" si="14"/>
        <v>1.1499999999999999</v>
      </c>
      <c r="EG6" s="36">
        <f t="shared" si="14"/>
        <v>1.83</v>
      </c>
      <c r="EH6" s="36">
        <f t="shared" si="14"/>
        <v>0.15</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454061</v>
      </c>
      <c r="D7" s="38">
        <v>46</v>
      </c>
      <c r="E7" s="38">
        <v>1</v>
      </c>
      <c r="F7" s="38">
        <v>0</v>
      </c>
      <c r="G7" s="38">
        <v>1</v>
      </c>
      <c r="H7" s="38" t="s">
        <v>105</v>
      </c>
      <c r="I7" s="38" t="s">
        <v>106</v>
      </c>
      <c r="J7" s="38" t="s">
        <v>107</v>
      </c>
      <c r="K7" s="38" t="s">
        <v>108</v>
      </c>
      <c r="L7" s="38" t="s">
        <v>109</v>
      </c>
      <c r="M7" s="38"/>
      <c r="N7" s="39" t="s">
        <v>110</v>
      </c>
      <c r="O7" s="39">
        <v>88.95</v>
      </c>
      <c r="P7" s="39">
        <v>74.72</v>
      </c>
      <c r="Q7" s="39">
        <v>3564</v>
      </c>
      <c r="R7" s="39">
        <v>10818</v>
      </c>
      <c r="S7" s="39">
        <v>102.11</v>
      </c>
      <c r="T7" s="39">
        <v>105.94</v>
      </c>
      <c r="U7" s="39">
        <v>7712</v>
      </c>
      <c r="V7" s="39">
        <v>16.2</v>
      </c>
      <c r="W7" s="39">
        <v>476.05</v>
      </c>
      <c r="X7" s="39">
        <v>139.61000000000001</v>
      </c>
      <c r="Y7" s="39">
        <v>107.4</v>
      </c>
      <c r="Z7" s="39">
        <v>111.78</v>
      </c>
      <c r="AA7" s="39">
        <v>117.62</v>
      </c>
      <c r="AB7" s="39">
        <v>116.57</v>
      </c>
      <c r="AC7" s="39">
        <v>104.95</v>
      </c>
      <c r="AD7" s="39">
        <v>105.53</v>
      </c>
      <c r="AE7" s="39">
        <v>107.2</v>
      </c>
      <c r="AF7" s="39">
        <v>106.62</v>
      </c>
      <c r="AG7" s="39">
        <v>107.95</v>
      </c>
      <c r="AH7" s="39">
        <v>114.35</v>
      </c>
      <c r="AI7" s="39">
        <v>48.99</v>
      </c>
      <c r="AJ7" s="39">
        <v>43.34</v>
      </c>
      <c r="AK7" s="39">
        <v>71.430000000000007</v>
      </c>
      <c r="AL7" s="39">
        <v>52.04</v>
      </c>
      <c r="AM7" s="39">
        <v>32.75</v>
      </c>
      <c r="AN7" s="39">
        <v>26.81</v>
      </c>
      <c r="AO7" s="39">
        <v>28.31</v>
      </c>
      <c r="AP7" s="39">
        <v>13.46</v>
      </c>
      <c r="AQ7" s="39">
        <v>12.59</v>
      </c>
      <c r="AR7" s="39">
        <v>12.44</v>
      </c>
      <c r="AS7" s="39">
        <v>0.79</v>
      </c>
      <c r="AT7" s="39">
        <v>284.32</v>
      </c>
      <c r="AU7" s="39">
        <v>558.03</v>
      </c>
      <c r="AV7" s="39">
        <v>303.7</v>
      </c>
      <c r="AW7" s="39">
        <v>693.58</v>
      </c>
      <c r="AX7" s="39">
        <v>974.8</v>
      </c>
      <c r="AY7" s="39">
        <v>1002.64</v>
      </c>
      <c r="AZ7" s="39">
        <v>1164.51</v>
      </c>
      <c r="BA7" s="39">
        <v>434.72</v>
      </c>
      <c r="BB7" s="39">
        <v>416.14</v>
      </c>
      <c r="BC7" s="39">
        <v>371.89</v>
      </c>
      <c r="BD7" s="39">
        <v>262.87</v>
      </c>
      <c r="BE7" s="39">
        <v>26.94</v>
      </c>
      <c r="BF7" s="39">
        <v>16.28</v>
      </c>
      <c r="BG7" s="39">
        <v>60.38</v>
      </c>
      <c r="BH7" s="39">
        <v>49.21</v>
      </c>
      <c r="BI7" s="39">
        <v>42.94</v>
      </c>
      <c r="BJ7" s="39">
        <v>520.29999999999995</v>
      </c>
      <c r="BK7" s="39">
        <v>498.27</v>
      </c>
      <c r="BL7" s="39">
        <v>495.76</v>
      </c>
      <c r="BM7" s="39">
        <v>487.22</v>
      </c>
      <c r="BN7" s="39">
        <v>483.11</v>
      </c>
      <c r="BO7" s="39">
        <v>270.87</v>
      </c>
      <c r="BP7" s="39">
        <v>121.08</v>
      </c>
      <c r="BQ7" s="39">
        <v>101.19</v>
      </c>
      <c r="BR7" s="39">
        <v>106.15</v>
      </c>
      <c r="BS7" s="39">
        <v>112.51</v>
      </c>
      <c r="BT7" s="39">
        <v>110.69</v>
      </c>
      <c r="BU7" s="39">
        <v>90.69</v>
      </c>
      <c r="BV7" s="39">
        <v>90.64</v>
      </c>
      <c r="BW7" s="39">
        <v>93.66</v>
      </c>
      <c r="BX7" s="39">
        <v>92.76</v>
      </c>
      <c r="BY7" s="39">
        <v>93.28</v>
      </c>
      <c r="BZ7" s="39">
        <v>105.59</v>
      </c>
      <c r="CA7" s="39">
        <v>138.41999999999999</v>
      </c>
      <c r="CB7" s="39">
        <v>168.01</v>
      </c>
      <c r="CC7" s="39">
        <v>161.27000000000001</v>
      </c>
      <c r="CD7" s="39">
        <v>142.80000000000001</v>
      </c>
      <c r="CE7" s="39">
        <v>153.72</v>
      </c>
      <c r="CF7" s="39">
        <v>211.08</v>
      </c>
      <c r="CG7" s="39">
        <v>213.52</v>
      </c>
      <c r="CH7" s="39">
        <v>208.21</v>
      </c>
      <c r="CI7" s="39">
        <v>208.67</v>
      </c>
      <c r="CJ7" s="39">
        <v>208.29</v>
      </c>
      <c r="CK7" s="39">
        <v>163.27000000000001</v>
      </c>
      <c r="CL7" s="39">
        <v>67.040000000000006</v>
      </c>
      <c r="CM7" s="39">
        <v>82.7</v>
      </c>
      <c r="CN7" s="39">
        <v>78.78</v>
      </c>
      <c r="CO7" s="39">
        <v>89.51</v>
      </c>
      <c r="CP7" s="39">
        <v>89.51</v>
      </c>
      <c r="CQ7" s="39">
        <v>49.69</v>
      </c>
      <c r="CR7" s="39">
        <v>49.77</v>
      </c>
      <c r="CS7" s="39">
        <v>49.22</v>
      </c>
      <c r="CT7" s="39">
        <v>49.08</v>
      </c>
      <c r="CU7" s="39">
        <v>49.32</v>
      </c>
      <c r="CV7" s="39">
        <v>59.94</v>
      </c>
      <c r="CW7" s="39">
        <v>84.86</v>
      </c>
      <c r="CX7" s="39">
        <v>67.739999999999995</v>
      </c>
      <c r="CY7" s="39">
        <v>69.47</v>
      </c>
      <c r="CZ7" s="39">
        <v>65.22</v>
      </c>
      <c r="DA7" s="39">
        <v>62.96</v>
      </c>
      <c r="DB7" s="39">
        <v>80.010000000000005</v>
      </c>
      <c r="DC7" s="39">
        <v>79.98</v>
      </c>
      <c r="DD7" s="39">
        <v>79.48</v>
      </c>
      <c r="DE7" s="39">
        <v>79.3</v>
      </c>
      <c r="DF7" s="39">
        <v>79.34</v>
      </c>
      <c r="DG7" s="39">
        <v>90.22</v>
      </c>
      <c r="DH7" s="39">
        <v>66.790000000000006</v>
      </c>
      <c r="DI7" s="39">
        <v>67.81</v>
      </c>
      <c r="DJ7" s="39">
        <v>66.91</v>
      </c>
      <c r="DK7" s="39">
        <v>68.37</v>
      </c>
      <c r="DL7" s="39">
        <v>68.569999999999993</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0.82</v>
      </c>
      <c r="EE7" s="39">
        <v>1.34</v>
      </c>
      <c r="EF7" s="39">
        <v>1.1499999999999999</v>
      </c>
      <c r="EG7" s="39">
        <v>1.83</v>
      </c>
      <c r="EH7" s="39">
        <v>0.15</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2018-02-22T02:55:08Z</cp:lastPrinted>
  <dcterms:created xsi:type="dcterms:W3CDTF">2017-12-25T01:38:21Z</dcterms:created>
  <dcterms:modified xsi:type="dcterms:W3CDTF">2018-02-26T05:46:24Z</dcterms:modified>
  <cp:category/>
</cp:coreProperties>
</file>