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730"/>
  <workbookPr defaultThemeVersion="124226"/>
  <mc:AlternateContent xmlns:mc="http://schemas.openxmlformats.org/markup-compatibility/2006">
    <mc:Choice Requires="x15">
      <x15ac:absPath xmlns:x15ac="http://schemas.microsoft.com/office/spreadsheetml/2010/11/ac" url="\\29p0037\e$\新共有ドライブ\03-02 【決　算】公営企業(公営企業全般含む)\平成２９年度\01 各種照会・回答\300125【　】公営企業に係る「経営比較分析表」の分析等について\03市町村→県\上水道\"/>
    </mc:Choice>
  </mc:AlternateContent>
  <workbookProtection workbookPassword="B319" lockStructure="1"/>
  <bookViews>
    <workbookView xWindow="240" yWindow="60" windowWidth="14940" windowHeight="7872"/>
  </bookViews>
  <sheets>
    <sheet name="法適用_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F85" i="4"/>
  <c r="E85" i="4"/>
  <c r="BB10" i="4"/>
  <c r="AT10" i="4"/>
  <c r="AL10" i="4"/>
  <c r="P10" i="4"/>
  <c r="I10" i="4"/>
  <c r="B10" i="4"/>
  <c r="BB8"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<sst xmlns="http://schemas.openxmlformats.org/spreadsheetml/2006/main" count="232" uniqueCount="120">
  <si>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</si>
  <si>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</si>
  <si>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</si>
  <si>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</si>
  <si>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</si>
  <si>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</si>
  <si>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</si>
  <si>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</si>
  <si>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</si>
  <si>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</si>
  <si>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</si>
  <si>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</si>
  <si>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</si>
  <si>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</si>
  <si>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</si>
  <si>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</si>
  <si>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</si>
  <si>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</si>
  <si>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</si>
  <si>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</si>
  <si>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</si>
  <si>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</si>
  <si>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</si>
  <si>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</si>
  <si>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</si>
  <si>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</si>
  <si>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</si>
  <si>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</si>
  <si>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</si>
  <si>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</si>
  <si>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</si>
  <si>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</si>
  <si>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</si>
  <si>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</si>
  <si>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</si>
  <si>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</si>
  <si>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</si>
  <si>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</si>
  <si>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</si>
  <si>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</si>
  <si>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</si>
  <si>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</si>
  <si>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</si>
  <si>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</si>
  <si>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</si>
  <si>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</si>
  <si>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</si>
  <si>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</si>
  <si>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</si>
  <si>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</si>
  <si>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</si>
  <si>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</si>
  <si>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</si>
  <si>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</si>
  <si>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</si>
  <si>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</si>
  <si>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</si>
  <si>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</si>
  <si>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</si>
  <si>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</si>
  <si>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</si>
  <si>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</si>
  <si>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</si>
  <si>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</si>
  <si>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</si>
  <si>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</si>
  <si>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</si>
  <si>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</si>
  <si>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</si>
  <si>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</si>
  <si>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</si>
  <si>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</si>
  <si>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</si>
  <si>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</si>
  <si>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</si>
  <si>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</si>
  <si>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</si>
  <si>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</si>
  <si>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</si>
  <si>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</si>
  <si>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</si>
  <si>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</si>
  <si>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</si>
  <si>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</si>
  <si>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</si>
  <si>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</si>
  <si>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</si>
  <si>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</si>
  <si>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</si>
  <si>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</si>
  <si>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</si>
  <si>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</si>
  <si>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</si>
  <si>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</si>
  <si>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</si>
  <si>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</si>
  <si>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</si>
  <si>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</si>
  <si>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</si>
  <si>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</si>
  <si>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</si>
  <si>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</si>
  <si>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</si>
  <si>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</si>
  <si>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</si>
  <si>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門川町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</si>
  <si>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</si>
  <si>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</si>
  <si>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</si>
  <si>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</si>
  <si>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</si>
  <si>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</si>
  <si>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</si>
  <si>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</si>
  <si>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</si>
  <si>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</si>
  <si>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</si>
  <si>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「有形固定資産減価償却率」及び「管路経年化率」は共に全国平均、類似団体平均を超えており、資産の老朽化が進んでいることを示しています。
その状況下でありながら財源不足により「管路更新率」も平均を下回っている現状です。
今後は、H29年度に策定予定のアセットマネジメントを参考にしながら計画的に、耐震化も含めた老朽化施設の更新を行っていく必要があります。
</t>
    <rPh sb="1" eb="3">
      <t>ユウケイ</t>
    </rPh>
    <rPh sb="3" eb="5">
      <t>コテイ</t>
    </rPh>
    <rPh sb="5" eb="7">
      <t>シサン</t>
    </rPh>
    <rPh sb="7" eb="9">
      <t>ゲンカ</t>
    </rPh>
    <rPh sb="9" eb="11">
      <t>ショウキャク</t>
    </rPh>
    <rPh sb="11" eb="12">
      <t>リツ</t>
    </rPh>
    <rPh sb="13" eb="14">
      <t>オヨ</t>
    </rPh>
    <rPh sb="16" eb="18">
      <t>カンロ</t>
    </rPh>
    <rPh sb="18" eb="21">
      <t>ケイネンカ</t>
    </rPh>
    <rPh sb="21" eb="22">
      <t>リツ</t>
    </rPh>
    <rPh sb="24" eb="25">
      <t>トモ</t>
    </rPh>
    <rPh sb="26" eb="28">
      <t>ゼンコク</t>
    </rPh>
    <rPh sb="28" eb="30">
      <t>ヘイキン</t>
    </rPh>
    <rPh sb="31" eb="33">
      <t>ルイジ</t>
    </rPh>
    <rPh sb="33" eb="35">
      <t>ダンタイ</t>
    </rPh>
    <rPh sb="35" eb="37">
      <t>ヘイキン</t>
    </rPh>
    <rPh sb="38" eb="39">
      <t>コ</t>
    </rPh>
    <rPh sb="44" eb="46">
      <t>シサン</t>
    </rPh>
    <rPh sb="47" eb="50">
      <t>ロウキュウカ</t>
    </rPh>
    <rPh sb="51" eb="52">
      <t>スス</t>
    </rPh>
    <rPh sb="59" eb="60">
      <t>シメ</t>
    </rPh>
    <rPh sb="69" eb="71">
      <t>ジョウキョウ</t>
    </rPh>
    <rPh sb="71" eb="72">
      <t>カ</t>
    </rPh>
    <rPh sb="86" eb="88">
      <t>カンロ</t>
    </rPh>
    <rPh sb="88" eb="90">
      <t>コウシン</t>
    </rPh>
    <rPh sb="90" eb="91">
      <t>リツ</t>
    </rPh>
    <rPh sb="93" eb="95">
      <t>ヘイキン</t>
    </rPh>
    <rPh sb="96" eb="98">
      <t>シタマワ</t>
    </rPh>
    <rPh sb="102" eb="104">
      <t>ゲンジョウ</t>
    </rPh>
    <rPh sb="108" eb="110">
      <t>コンゴ</t>
    </rPh>
    <rPh sb="115" eb="117">
      <t>ネンド</t>
    </rPh>
    <rPh sb="118" eb="120">
      <t>サクテイ</t>
    </rPh>
    <rPh sb="120" eb="122">
      <t>ヨテイ</t>
    </rPh>
    <rPh sb="134" eb="136">
      <t>サンコウ</t>
    </rPh>
    <rPh sb="141" eb="144">
      <t>ケイカクテキ</t>
    </rPh>
    <rPh sb="146" eb="149">
      <t>タイシンカ</t>
    </rPh>
    <rPh sb="150" eb="151">
      <t>フク</t>
    </rPh>
    <rPh sb="153" eb="156">
      <t>ロウキュウカ</t>
    </rPh>
    <rPh sb="156" eb="158">
      <t>シセツ</t>
    </rPh>
    <rPh sb="159" eb="161">
      <t>コウシン</t>
    </rPh>
    <rPh sb="162" eb="163">
      <t>オコナ</t>
    </rPh>
    <rPh sb="167" eb="169">
      <t>ヒツヨウ</t>
    </rPh>
    <phoneticPr fontId="4"/>
  </si>
  <si>
    <t xml:space="preserve">　現在、強靭な水道システム構築を目指し平成29年度にはアセットマネジメント及び水道管路耐震化計画、平成30年度には経営戦略を策定予定です。今後は、耐震化も含めた計画的な施設の更新が必要となります。
　その為には財源の確保が不可欠です。給水人口及び水需要の減少という状況下での財源確保の為、料金改定も視野に入れながら検討します。
</t>
    <rPh sb="1" eb="3">
      <t>ゲンザイ</t>
    </rPh>
    <rPh sb="19" eb="21">
      <t>ヘイセイ</t>
    </rPh>
    <rPh sb="23" eb="25">
      <t>ネンド</t>
    </rPh>
    <rPh sb="37" eb="38">
      <t>オヨ</t>
    </rPh>
    <rPh sb="39" eb="41">
      <t>スイドウ</t>
    </rPh>
    <rPh sb="41" eb="43">
      <t>カンロ</t>
    </rPh>
    <rPh sb="43" eb="46">
      <t>タイシンカ</t>
    </rPh>
    <rPh sb="46" eb="48">
      <t>ケイカク</t>
    </rPh>
    <rPh sb="49" eb="51">
      <t>ヘイセイ</t>
    </rPh>
    <rPh sb="53" eb="55">
      <t>ネンド</t>
    </rPh>
    <rPh sb="57" eb="59">
      <t>ケイエイ</t>
    </rPh>
    <rPh sb="59" eb="61">
      <t>センリャク</t>
    </rPh>
    <rPh sb="69" eb="71">
      <t>コンゴ</t>
    </rPh>
    <rPh sb="73" eb="76">
      <t>タイシンカ</t>
    </rPh>
    <rPh sb="77" eb="78">
      <t>フク</t>
    </rPh>
    <rPh sb="80" eb="83">
      <t>ケイカクテキ</t>
    </rPh>
    <rPh sb="84" eb="86">
      <t>シセツ</t>
    </rPh>
    <rPh sb="87" eb="89">
      <t>コウシン</t>
    </rPh>
    <rPh sb="90" eb="92">
      <t>ヒツヨウ</t>
    </rPh>
    <rPh sb="102" eb="103">
      <t>タメ</t>
    </rPh>
    <rPh sb="105" eb="107">
      <t>ザイゲン</t>
    </rPh>
    <rPh sb="108" eb="110">
      <t>カクホ</t>
    </rPh>
    <rPh sb="111" eb="114">
      <t>フカケツ</t>
    </rPh>
    <rPh sb="137" eb="139">
      <t>ザイゲン</t>
    </rPh>
    <rPh sb="139" eb="141">
      <t>カクホ</t>
    </rPh>
    <rPh sb="142" eb="143">
      <t>タメ</t>
    </rPh>
    <rPh sb="157" eb="159">
      <t>ケントウ</t>
    </rPh>
    <phoneticPr fontId="4"/>
  </si>
  <si>
    <t>「経常収支比率」及び「料金回収率」については、100％を超えており、現在のところは健全な経営を維持しています。しかし、今後は給水人口の減少等により給水収益が減少する見通しであり、財源確保を検討する必要があります。
「流動比率」については100％を超えており、短期負債への支払い能力は確保されており、「企業債残高対給水収益比率」についても、平成18年度以降起債を行っていないため、年々減少傾向にあります。
「施設利用率」については、類似団体平均を上回っているものの配水量の減少により年々低下傾向にあります。
「有収率」は以前より全国平均や類似団体平均を下回っていたものの、平成28年度は水圧調整等の配水システムの見直し等により漏水が減少したため、約2ポイント向上しました。今後も漏水調査、布設替等による有収率の向上を目指します。</t>
    <rPh sb="28" eb="29">
      <t>コ</t>
    </rPh>
    <rPh sb="34" eb="36">
      <t>ゲンザイ</t>
    </rPh>
    <rPh sb="108" eb="110">
      <t>リュウドウ</t>
    </rPh>
    <rPh sb="110" eb="112">
      <t>ヒリツ</t>
    </rPh>
    <rPh sb="123" eb="124">
      <t>コ</t>
    </rPh>
    <rPh sb="129" eb="131">
      <t>タンキ</t>
    </rPh>
    <rPh sb="131" eb="133">
      <t>フサイ</t>
    </rPh>
    <rPh sb="135" eb="137">
      <t>シハラ</t>
    </rPh>
    <rPh sb="138" eb="140">
      <t>ノウリョク</t>
    </rPh>
    <rPh sb="141" eb="143">
      <t>カクホ</t>
    </rPh>
    <rPh sb="189" eb="191">
      <t>ネンネン</t>
    </rPh>
    <rPh sb="191" eb="193">
      <t>ゲンショウ</t>
    </rPh>
    <rPh sb="193" eb="195">
      <t>ケイコウ</t>
    </rPh>
    <rPh sb="215" eb="217">
      <t>ルイジ</t>
    </rPh>
    <rPh sb="217" eb="219">
      <t>ダンタイ</t>
    </rPh>
    <rPh sb="219" eb="221">
      <t>ヘイキン</t>
    </rPh>
    <rPh sb="222" eb="224">
      <t>ウワマワ</t>
    </rPh>
    <rPh sb="231" eb="233">
      <t>ハイスイ</t>
    </rPh>
    <rPh sb="233" eb="234">
      <t>リョウ</t>
    </rPh>
    <rPh sb="235" eb="237">
      <t>ゲンショウ</t>
    </rPh>
    <rPh sb="240" eb="242">
      <t>ネンネン</t>
    </rPh>
    <rPh sb="242" eb="244">
      <t>テイカ</t>
    </rPh>
    <rPh sb="244" eb="246">
      <t>ケイコウ</t>
    </rPh>
    <rPh sb="259" eb="261">
      <t>イゼン</t>
    </rPh>
    <rPh sb="263" eb="265">
      <t>ゼンコク</t>
    </rPh>
    <rPh sb="265" eb="267">
      <t>ヘイキン</t>
    </rPh>
    <rPh sb="268" eb="270">
      <t>ルイジ</t>
    </rPh>
    <rPh sb="270" eb="272">
      <t>ダンタイ</t>
    </rPh>
    <rPh sb="272" eb="274">
      <t>ヘイキン</t>
    </rPh>
    <rPh sb="275" eb="277">
      <t>シタマワ</t>
    </rPh>
    <rPh sb="285" eb="287">
      <t>ヘイセイ</t>
    </rPh>
    <rPh sb="289" eb="291">
      <t>ネンド</t>
    </rPh>
    <rPh sb="308" eb="309">
      <t>トウ</t>
    </rPh>
    <rPh sb="312" eb="314">
      <t>ロウスイ</t>
    </rPh>
    <rPh sb="315" eb="317">
      <t>ゲンショウ</t>
    </rPh>
    <rPh sb="322" eb="323">
      <t>ヤク</t>
    </rPh>
    <rPh sb="328" eb="330">
      <t>コウジョウ</t>
    </rPh>
    <rPh sb="335" eb="337">
      <t>コンゴ</t>
    </rPh>
    <rPh sb="338" eb="340">
      <t>ロウスイ</t>
    </rPh>
    <rPh sb="340" eb="342">
      <t>チョウサ</t>
    </rPh>
    <rPh sb="343" eb="345">
      <t>フセツ</t>
    </rPh>
    <rPh sb="345" eb="346">
      <t>カ</t>
    </rPh>
    <rPh sb="346" eb="347">
      <t>トウ</t>
    </rPh>
    <rPh sb="350" eb="351">
      <t>ユウ</t>
    </rPh>
    <rPh sb="351" eb="352">
      <t>シュウ</t>
    </rPh>
    <rPh sb="352" eb="353">
      <t>リツ</t>
    </rPh>
    <rPh sb="354" eb="356">
      <t>コウジョウ</t>
    </rPh>
    <rPh sb="357" eb="359">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</si>
</sst>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0.25</c:v>
                </c:pt>
                <c:pt idx="1">
                  <c:v>0.21</c:v>
                </c:pt>
                <c:pt idx="2">
                  <c:v>0.09</c:v>
                </c:pt>
                <c:pt idx="3">
                  <c:v>0.4</c:v>
                </c:pt>
                <c:pt idx="4">
                  <c:v>0.1</c:v>
                </c:pt>
              </c:numCache>
            </c:numRef>
          </c:val>
          <c:extLst>
            <c:ext xmlns:c16="http://schemas.microsoft.com/office/drawing/2014/chart" uri="{C3380CC4-5D6E-409C-BE32-E72D297353CC}">
              <c16:uniqueId val="{00000000-3AE1-434B-BB2F-C85EB92FD45B}"/>
            </c:ext>
          </c:extLst>
        </c:ser>
        <c:dLbls>
          <c:showLegendKey val="0"/>
          <c:showVal val="0"/>
          <c:showCatName val="0"/>
          <c:showSerName val="0"/>
          <c:showPercent val="0"/>
          <c:showBubbleSize val="0"/>
        </c:dLbls>
        <c:gapWidth val="150"/>
        <c:axId val="74264576"/>
        <c:axId val="7426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extLst>
            <c:ext xmlns:c16="http://schemas.microsoft.com/office/drawing/2014/chart" uri="{C3380CC4-5D6E-409C-BE32-E72D297353CC}">
              <c16:uniqueId val="{00000001-3AE1-434B-BB2F-C85EB92FD45B}"/>
            </c:ext>
          </c:extLst>
        </c:ser>
        <c:dLbls>
          <c:showLegendKey val="0"/>
          <c:showVal val="0"/>
          <c:showCatName val="0"/>
          <c:showSerName val="0"/>
          <c:showPercent val="0"/>
          <c:showBubbleSize val="0"/>
        </c:dLbls>
        <c:marker val="1"/>
        <c:smooth val="0"/>
        <c:axId val="74264576"/>
        <c:axId val="74266496"/>
      </c:lineChart>
      <c:dateAx>
        <c:axId val="74264576"/>
        <c:scaling>
          <c:orientation val="minMax"/>
        </c:scaling>
        <c:delete val="1"/>
        <c:axPos val="b"/>
        <c:numFmt formatCode="ge" sourceLinked="1"/>
        <c:majorTickMark val="none"/>
        <c:minorTickMark val="none"/>
        <c:tickLblPos val="none"/>
        <c:crossAx val="74266496"/>
        <c:crosses val="autoZero"/>
        <c:auto val="1"/>
        <c:lblOffset val="100"/>
        <c:baseTimeUnit val="years"/>
      </c:dateAx>
      <c:valAx>
        <c:axId val="7426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26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64</c:v>
                </c:pt>
                <c:pt idx="1">
                  <c:v>64.900000000000006</c:v>
                </c:pt>
                <c:pt idx="2">
                  <c:v>63.22</c:v>
                </c:pt>
                <c:pt idx="3">
                  <c:v>61.85</c:v>
                </c:pt>
                <c:pt idx="4">
                  <c:v>59.87</c:v>
                </c:pt>
              </c:numCache>
            </c:numRef>
          </c:val>
          <c:extLst>
            <c:ext xmlns:c16="http://schemas.microsoft.com/office/drawing/2014/chart" uri="{C3380CC4-5D6E-409C-BE32-E72D297353CC}">
              <c16:uniqueId val="{00000000-533E-4A4B-BB19-914E10369C96}"/>
            </c:ext>
          </c:extLst>
        </c:ser>
        <c:dLbls>
          <c:showLegendKey val="0"/>
          <c:showVal val="0"/>
          <c:showCatName val="0"/>
          <c:showSerName val="0"/>
          <c:showPercent val="0"/>
          <c:showBubbleSize val="0"/>
        </c:dLbls>
        <c:gapWidth val="150"/>
        <c:axId val="88393984"/>
        <c:axId val="8840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extLst>
            <c:ext xmlns:c16="http://schemas.microsoft.com/office/drawing/2014/chart" uri="{C3380CC4-5D6E-409C-BE32-E72D297353CC}">
              <c16:uniqueId val="{00000001-533E-4A4B-BB19-914E10369C96}"/>
            </c:ext>
          </c:extLst>
        </c:ser>
        <c:dLbls>
          <c:showLegendKey val="0"/>
          <c:showVal val="0"/>
          <c:showCatName val="0"/>
          <c:showSerName val="0"/>
          <c:showPercent val="0"/>
          <c:showBubbleSize val="0"/>
        </c:dLbls>
        <c:marker val="1"/>
        <c:smooth val="0"/>
        <c:axId val="88393984"/>
        <c:axId val="88404352"/>
      </c:lineChart>
      <c:dateAx>
        <c:axId val="88393984"/>
        <c:scaling>
          <c:orientation val="minMax"/>
        </c:scaling>
        <c:delete val="1"/>
        <c:axPos val="b"/>
        <c:numFmt formatCode="ge" sourceLinked="1"/>
        <c:majorTickMark val="none"/>
        <c:minorTickMark val="none"/>
        <c:tickLblPos val="none"/>
        <c:crossAx val="88404352"/>
        <c:crosses val="autoZero"/>
        <c:auto val="1"/>
        <c:lblOffset val="100"/>
        <c:baseTimeUnit val="years"/>
      </c:dateAx>
      <c:valAx>
        <c:axId val="8840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9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79.75</c:v>
                </c:pt>
                <c:pt idx="1">
                  <c:v>79.680000000000007</c:v>
                </c:pt>
                <c:pt idx="2">
                  <c:v>80.08</c:v>
                </c:pt>
                <c:pt idx="3">
                  <c:v>80.239999999999995</c:v>
                </c:pt>
                <c:pt idx="4">
                  <c:v>82.26</c:v>
                </c:pt>
              </c:numCache>
            </c:numRef>
          </c:val>
          <c:extLst>
            <c:ext xmlns:c16="http://schemas.microsoft.com/office/drawing/2014/chart" uri="{C3380CC4-5D6E-409C-BE32-E72D297353CC}">
              <c16:uniqueId val="{00000000-7FC1-4579-8179-0F90D9EA5DAD}"/>
            </c:ext>
          </c:extLst>
        </c:ser>
        <c:dLbls>
          <c:showLegendKey val="0"/>
          <c:showVal val="0"/>
          <c:showCatName val="0"/>
          <c:showSerName val="0"/>
          <c:showPercent val="0"/>
          <c:showBubbleSize val="0"/>
        </c:dLbls>
        <c:gapWidth val="150"/>
        <c:axId val="88237568"/>
        <c:axId val="8823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extLst>
            <c:ext xmlns:c16="http://schemas.microsoft.com/office/drawing/2014/chart" uri="{C3380CC4-5D6E-409C-BE32-E72D297353CC}">
              <c16:uniqueId val="{00000001-7FC1-4579-8179-0F90D9EA5DAD}"/>
            </c:ext>
          </c:extLst>
        </c:ser>
        <c:dLbls>
          <c:showLegendKey val="0"/>
          <c:showVal val="0"/>
          <c:showCatName val="0"/>
          <c:showSerName val="0"/>
          <c:showPercent val="0"/>
          <c:showBubbleSize val="0"/>
        </c:dLbls>
        <c:marker val="1"/>
        <c:smooth val="0"/>
        <c:axId val="88237568"/>
        <c:axId val="88239488"/>
      </c:lineChart>
      <c:dateAx>
        <c:axId val="88237568"/>
        <c:scaling>
          <c:orientation val="minMax"/>
        </c:scaling>
        <c:delete val="1"/>
        <c:axPos val="b"/>
        <c:numFmt formatCode="ge" sourceLinked="1"/>
        <c:majorTickMark val="none"/>
        <c:minorTickMark val="none"/>
        <c:tickLblPos val="none"/>
        <c:crossAx val="88239488"/>
        <c:crosses val="autoZero"/>
        <c:auto val="1"/>
        <c:lblOffset val="100"/>
        <c:baseTimeUnit val="years"/>
      </c:dateAx>
      <c:valAx>
        <c:axId val="8823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3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108.48</c:v>
                </c:pt>
                <c:pt idx="1">
                  <c:v>111.43</c:v>
                </c:pt>
                <c:pt idx="2">
                  <c:v>117.17</c:v>
                </c:pt>
                <c:pt idx="3">
                  <c:v>108.27</c:v>
                </c:pt>
                <c:pt idx="4">
                  <c:v>115.46</c:v>
                </c:pt>
              </c:numCache>
            </c:numRef>
          </c:val>
          <c:extLst>
            <c:ext xmlns:c16="http://schemas.microsoft.com/office/drawing/2014/chart" uri="{C3380CC4-5D6E-409C-BE32-E72D297353CC}">
              <c16:uniqueId val="{00000000-ECCF-41D1-9303-35F4E351369C}"/>
            </c:ext>
          </c:extLst>
        </c:ser>
        <c:dLbls>
          <c:showLegendKey val="0"/>
          <c:showVal val="0"/>
          <c:showCatName val="0"/>
          <c:showSerName val="0"/>
          <c:showPercent val="0"/>
          <c:showBubbleSize val="0"/>
        </c:dLbls>
        <c:gapWidth val="150"/>
        <c:axId val="79704064"/>
        <c:axId val="7970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extLst>
            <c:ext xmlns:c16="http://schemas.microsoft.com/office/drawing/2014/chart" uri="{C3380CC4-5D6E-409C-BE32-E72D297353CC}">
              <c16:uniqueId val="{00000001-ECCF-41D1-9303-35F4E351369C}"/>
            </c:ext>
          </c:extLst>
        </c:ser>
        <c:dLbls>
          <c:showLegendKey val="0"/>
          <c:showVal val="0"/>
          <c:showCatName val="0"/>
          <c:showSerName val="0"/>
          <c:showPercent val="0"/>
          <c:showBubbleSize val="0"/>
        </c:dLbls>
        <c:marker val="1"/>
        <c:smooth val="0"/>
        <c:axId val="79704064"/>
        <c:axId val="79705984"/>
      </c:lineChart>
      <c:dateAx>
        <c:axId val="79704064"/>
        <c:scaling>
          <c:orientation val="minMax"/>
        </c:scaling>
        <c:delete val="1"/>
        <c:axPos val="b"/>
        <c:numFmt formatCode="ge" sourceLinked="1"/>
        <c:majorTickMark val="none"/>
        <c:minorTickMark val="none"/>
        <c:tickLblPos val="none"/>
        <c:crossAx val="79705984"/>
        <c:crosses val="autoZero"/>
        <c:auto val="1"/>
        <c:lblOffset val="100"/>
        <c:baseTimeUnit val="years"/>
      </c:dateAx>
      <c:valAx>
        <c:axId val="79705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970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49.99</c:v>
                </c:pt>
                <c:pt idx="1">
                  <c:v>52.19</c:v>
                </c:pt>
                <c:pt idx="2">
                  <c:v>54.26</c:v>
                </c:pt>
                <c:pt idx="3">
                  <c:v>56.27</c:v>
                </c:pt>
                <c:pt idx="4">
                  <c:v>58.15</c:v>
                </c:pt>
              </c:numCache>
            </c:numRef>
          </c:val>
          <c:extLst>
            <c:ext xmlns:c16="http://schemas.microsoft.com/office/drawing/2014/chart" uri="{C3380CC4-5D6E-409C-BE32-E72D297353CC}">
              <c16:uniqueId val="{00000000-B825-486C-A3AB-16B622DFA8B0}"/>
            </c:ext>
          </c:extLst>
        </c:ser>
        <c:dLbls>
          <c:showLegendKey val="0"/>
          <c:showVal val="0"/>
          <c:showCatName val="0"/>
          <c:showSerName val="0"/>
          <c:showPercent val="0"/>
          <c:showBubbleSize val="0"/>
        </c:dLbls>
        <c:gapWidth val="150"/>
        <c:axId val="79731712"/>
        <c:axId val="7974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extLst>
            <c:ext xmlns:c16="http://schemas.microsoft.com/office/drawing/2014/chart" uri="{C3380CC4-5D6E-409C-BE32-E72D297353CC}">
              <c16:uniqueId val="{00000001-B825-486C-A3AB-16B622DFA8B0}"/>
            </c:ext>
          </c:extLst>
        </c:ser>
        <c:dLbls>
          <c:showLegendKey val="0"/>
          <c:showVal val="0"/>
          <c:showCatName val="0"/>
          <c:showSerName val="0"/>
          <c:showPercent val="0"/>
          <c:showBubbleSize val="0"/>
        </c:dLbls>
        <c:marker val="1"/>
        <c:smooth val="0"/>
        <c:axId val="79731712"/>
        <c:axId val="79742080"/>
      </c:lineChart>
      <c:dateAx>
        <c:axId val="79731712"/>
        <c:scaling>
          <c:orientation val="minMax"/>
        </c:scaling>
        <c:delete val="1"/>
        <c:axPos val="b"/>
        <c:numFmt formatCode="ge" sourceLinked="1"/>
        <c:majorTickMark val="none"/>
        <c:minorTickMark val="none"/>
        <c:tickLblPos val="none"/>
        <c:crossAx val="79742080"/>
        <c:crosses val="autoZero"/>
        <c:auto val="1"/>
        <c:lblOffset val="100"/>
        <c:baseTimeUnit val="years"/>
      </c:dateAx>
      <c:valAx>
        <c:axId val="7974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3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12.69</c:v>
                </c:pt>
                <c:pt idx="1">
                  <c:v>14.95</c:v>
                </c:pt>
                <c:pt idx="2">
                  <c:v>17.3</c:v>
                </c:pt>
                <c:pt idx="3">
                  <c:v>17.899999999999999</c:v>
                </c:pt>
                <c:pt idx="4">
                  <c:v>21.79</c:v>
                </c:pt>
              </c:numCache>
            </c:numRef>
          </c:val>
          <c:extLst>
            <c:ext xmlns:c16="http://schemas.microsoft.com/office/drawing/2014/chart" uri="{C3380CC4-5D6E-409C-BE32-E72D297353CC}">
              <c16:uniqueId val="{00000000-5B31-4683-B797-6FCB8AD49576}"/>
            </c:ext>
          </c:extLst>
        </c:ser>
        <c:dLbls>
          <c:showLegendKey val="0"/>
          <c:showVal val="0"/>
          <c:showCatName val="0"/>
          <c:showSerName val="0"/>
          <c:showPercent val="0"/>
          <c:showBubbleSize val="0"/>
        </c:dLbls>
        <c:gapWidth val="150"/>
        <c:axId val="80947456"/>
        <c:axId val="8095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extLst>
            <c:ext xmlns:c16="http://schemas.microsoft.com/office/drawing/2014/chart" uri="{C3380CC4-5D6E-409C-BE32-E72D297353CC}">
              <c16:uniqueId val="{00000001-5B31-4683-B797-6FCB8AD49576}"/>
            </c:ext>
          </c:extLst>
        </c:ser>
        <c:dLbls>
          <c:showLegendKey val="0"/>
          <c:showVal val="0"/>
          <c:showCatName val="0"/>
          <c:showSerName val="0"/>
          <c:showPercent val="0"/>
          <c:showBubbleSize val="0"/>
        </c:dLbls>
        <c:marker val="1"/>
        <c:smooth val="0"/>
        <c:axId val="80947456"/>
        <c:axId val="80957824"/>
      </c:lineChart>
      <c:dateAx>
        <c:axId val="80947456"/>
        <c:scaling>
          <c:orientation val="minMax"/>
        </c:scaling>
        <c:delete val="1"/>
        <c:axPos val="b"/>
        <c:numFmt formatCode="ge" sourceLinked="1"/>
        <c:majorTickMark val="none"/>
        <c:minorTickMark val="none"/>
        <c:tickLblPos val="none"/>
        <c:crossAx val="80957824"/>
        <c:crosses val="autoZero"/>
        <c:auto val="1"/>
        <c:lblOffset val="100"/>
        <c:baseTimeUnit val="years"/>
      </c:dateAx>
      <c:valAx>
        <c:axId val="8095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94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9A-4AEA-B315-E41CB176182F}"/>
            </c:ext>
          </c:extLst>
        </c:ser>
        <c:dLbls>
          <c:showLegendKey val="0"/>
          <c:showVal val="0"/>
          <c:showCatName val="0"/>
          <c:showSerName val="0"/>
          <c:showPercent val="0"/>
          <c:showBubbleSize val="0"/>
        </c:dLbls>
        <c:gapWidth val="150"/>
        <c:axId val="82938112"/>
        <c:axId val="8294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extLst>
            <c:ext xmlns:c16="http://schemas.microsoft.com/office/drawing/2014/chart" uri="{C3380CC4-5D6E-409C-BE32-E72D297353CC}">
              <c16:uniqueId val="{00000001-429A-4AEA-B315-E41CB176182F}"/>
            </c:ext>
          </c:extLst>
        </c:ser>
        <c:dLbls>
          <c:showLegendKey val="0"/>
          <c:showVal val="0"/>
          <c:showCatName val="0"/>
          <c:showSerName val="0"/>
          <c:showPercent val="0"/>
          <c:showBubbleSize val="0"/>
        </c:dLbls>
        <c:marker val="1"/>
        <c:smooth val="0"/>
        <c:axId val="82938112"/>
        <c:axId val="82948480"/>
      </c:lineChart>
      <c:dateAx>
        <c:axId val="82938112"/>
        <c:scaling>
          <c:orientation val="minMax"/>
        </c:scaling>
        <c:delete val="1"/>
        <c:axPos val="b"/>
        <c:numFmt formatCode="ge" sourceLinked="1"/>
        <c:majorTickMark val="none"/>
        <c:minorTickMark val="none"/>
        <c:tickLblPos val="none"/>
        <c:crossAx val="82948480"/>
        <c:crosses val="autoZero"/>
        <c:auto val="1"/>
        <c:lblOffset val="100"/>
        <c:baseTimeUnit val="years"/>
      </c:dateAx>
      <c:valAx>
        <c:axId val="82948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93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5699.4</c:v>
                </c:pt>
                <c:pt idx="1">
                  <c:v>11137.95</c:v>
                </c:pt>
                <c:pt idx="2">
                  <c:v>1958.48</c:v>
                </c:pt>
                <c:pt idx="3">
                  <c:v>1626.65</c:v>
                </c:pt>
                <c:pt idx="4">
                  <c:v>323.16000000000003</c:v>
                </c:pt>
              </c:numCache>
            </c:numRef>
          </c:val>
          <c:extLst>
            <c:ext xmlns:c16="http://schemas.microsoft.com/office/drawing/2014/chart" uri="{C3380CC4-5D6E-409C-BE32-E72D297353CC}">
              <c16:uniqueId val="{00000000-F4EA-4550-AC2B-4AE57FD7DA24}"/>
            </c:ext>
          </c:extLst>
        </c:ser>
        <c:dLbls>
          <c:showLegendKey val="0"/>
          <c:showVal val="0"/>
          <c:showCatName val="0"/>
          <c:showSerName val="0"/>
          <c:showPercent val="0"/>
          <c:showBubbleSize val="0"/>
        </c:dLbls>
        <c:gapWidth val="150"/>
        <c:axId val="82851328"/>
        <c:axId val="8285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extLst>
            <c:ext xmlns:c16="http://schemas.microsoft.com/office/drawing/2014/chart" uri="{C3380CC4-5D6E-409C-BE32-E72D297353CC}">
              <c16:uniqueId val="{00000001-F4EA-4550-AC2B-4AE57FD7DA24}"/>
            </c:ext>
          </c:extLst>
        </c:ser>
        <c:dLbls>
          <c:showLegendKey val="0"/>
          <c:showVal val="0"/>
          <c:showCatName val="0"/>
          <c:showSerName val="0"/>
          <c:showPercent val="0"/>
          <c:showBubbleSize val="0"/>
        </c:dLbls>
        <c:marker val="1"/>
        <c:smooth val="0"/>
        <c:axId val="82851328"/>
        <c:axId val="82853248"/>
      </c:lineChart>
      <c:dateAx>
        <c:axId val="82851328"/>
        <c:scaling>
          <c:orientation val="minMax"/>
        </c:scaling>
        <c:delete val="1"/>
        <c:axPos val="b"/>
        <c:numFmt formatCode="ge" sourceLinked="1"/>
        <c:majorTickMark val="none"/>
        <c:minorTickMark val="none"/>
        <c:tickLblPos val="none"/>
        <c:crossAx val="82853248"/>
        <c:crosses val="autoZero"/>
        <c:auto val="1"/>
        <c:lblOffset val="100"/>
        <c:baseTimeUnit val="years"/>
      </c:dateAx>
      <c:valAx>
        <c:axId val="82853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85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546.54999999999995</c:v>
                </c:pt>
                <c:pt idx="1">
                  <c:v>499.63</c:v>
                </c:pt>
                <c:pt idx="2">
                  <c:v>470.29</c:v>
                </c:pt>
                <c:pt idx="3">
                  <c:v>439.89</c:v>
                </c:pt>
                <c:pt idx="4">
                  <c:v>406.09</c:v>
                </c:pt>
              </c:numCache>
            </c:numRef>
          </c:val>
          <c:extLst>
            <c:ext xmlns:c16="http://schemas.microsoft.com/office/drawing/2014/chart" uri="{C3380CC4-5D6E-409C-BE32-E72D297353CC}">
              <c16:uniqueId val="{00000000-21D8-4F53-8689-C7E26363D53A}"/>
            </c:ext>
          </c:extLst>
        </c:ser>
        <c:dLbls>
          <c:showLegendKey val="0"/>
          <c:showVal val="0"/>
          <c:showCatName val="0"/>
          <c:showSerName val="0"/>
          <c:showPercent val="0"/>
          <c:showBubbleSize val="0"/>
        </c:dLbls>
        <c:gapWidth val="150"/>
        <c:axId val="82899712"/>
        <c:axId val="8290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extLst>
            <c:ext xmlns:c16="http://schemas.microsoft.com/office/drawing/2014/chart" uri="{C3380CC4-5D6E-409C-BE32-E72D297353CC}">
              <c16:uniqueId val="{00000001-21D8-4F53-8689-C7E26363D53A}"/>
            </c:ext>
          </c:extLst>
        </c:ser>
        <c:dLbls>
          <c:showLegendKey val="0"/>
          <c:showVal val="0"/>
          <c:showCatName val="0"/>
          <c:showSerName val="0"/>
          <c:showPercent val="0"/>
          <c:showBubbleSize val="0"/>
        </c:dLbls>
        <c:marker val="1"/>
        <c:smooth val="0"/>
        <c:axId val="82899712"/>
        <c:axId val="82901632"/>
      </c:lineChart>
      <c:dateAx>
        <c:axId val="82899712"/>
        <c:scaling>
          <c:orientation val="minMax"/>
        </c:scaling>
        <c:delete val="1"/>
        <c:axPos val="b"/>
        <c:numFmt formatCode="ge" sourceLinked="1"/>
        <c:majorTickMark val="none"/>
        <c:minorTickMark val="none"/>
        <c:tickLblPos val="none"/>
        <c:crossAx val="82901632"/>
        <c:crosses val="autoZero"/>
        <c:auto val="1"/>
        <c:lblOffset val="100"/>
        <c:baseTimeUnit val="years"/>
      </c:dateAx>
      <c:valAx>
        <c:axId val="82901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89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107.56</c:v>
                </c:pt>
                <c:pt idx="1">
                  <c:v>110.15</c:v>
                </c:pt>
                <c:pt idx="2">
                  <c:v>117.13</c:v>
                </c:pt>
                <c:pt idx="3">
                  <c:v>107.73</c:v>
                </c:pt>
                <c:pt idx="4">
                  <c:v>115.43</c:v>
                </c:pt>
              </c:numCache>
            </c:numRef>
          </c:val>
          <c:extLst>
            <c:ext xmlns:c16="http://schemas.microsoft.com/office/drawing/2014/chart" uri="{C3380CC4-5D6E-409C-BE32-E72D297353CC}">
              <c16:uniqueId val="{00000000-14E6-4DC0-9866-63736C80F2D0}"/>
            </c:ext>
          </c:extLst>
        </c:ser>
        <c:dLbls>
          <c:showLegendKey val="0"/>
          <c:showVal val="0"/>
          <c:showCatName val="0"/>
          <c:showSerName val="0"/>
          <c:showPercent val="0"/>
          <c:showBubbleSize val="0"/>
        </c:dLbls>
        <c:gapWidth val="150"/>
        <c:axId val="88297472"/>
        <c:axId val="8829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extLst>
            <c:ext xmlns:c16="http://schemas.microsoft.com/office/drawing/2014/chart" uri="{C3380CC4-5D6E-409C-BE32-E72D297353CC}">
              <c16:uniqueId val="{00000001-14E6-4DC0-9866-63736C80F2D0}"/>
            </c:ext>
          </c:extLst>
        </c:ser>
        <c:dLbls>
          <c:showLegendKey val="0"/>
          <c:showVal val="0"/>
          <c:showCatName val="0"/>
          <c:showSerName val="0"/>
          <c:showPercent val="0"/>
          <c:showBubbleSize val="0"/>
        </c:dLbls>
        <c:marker val="1"/>
        <c:smooth val="0"/>
        <c:axId val="88297472"/>
        <c:axId val="88299392"/>
      </c:lineChart>
      <c:dateAx>
        <c:axId val="88297472"/>
        <c:scaling>
          <c:orientation val="minMax"/>
        </c:scaling>
        <c:delete val="1"/>
        <c:axPos val="b"/>
        <c:numFmt formatCode="ge" sourceLinked="1"/>
        <c:majorTickMark val="none"/>
        <c:minorTickMark val="none"/>
        <c:tickLblPos val="none"/>
        <c:crossAx val="88299392"/>
        <c:crosses val="autoZero"/>
        <c:auto val="1"/>
        <c:lblOffset val="100"/>
        <c:baseTimeUnit val="years"/>
      </c:dateAx>
      <c:valAx>
        <c:axId val="8829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9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112.86</c:v>
                </c:pt>
                <c:pt idx="1">
                  <c:v>110.44</c:v>
                </c:pt>
                <c:pt idx="2">
                  <c:v>103.92</c:v>
                </c:pt>
                <c:pt idx="3">
                  <c:v>112.71</c:v>
                </c:pt>
                <c:pt idx="4">
                  <c:v>105.15</c:v>
                </c:pt>
              </c:numCache>
            </c:numRef>
          </c:val>
          <c:extLst>
            <c:ext xmlns:c16="http://schemas.microsoft.com/office/drawing/2014/chart" uri="{C3380CC4-5D6E-409C-BE32-E72D297353CC}">
              <c16:uniqueId val="{00000000-9E1F-4424-B626-A94DAEB3EC53}"/>
            </c:ext>
          </c:extLst>
        </c:ser>
        <c:dLbls>
          <c:showLegendKey val="0"/>
          <c:showVal val="0"/>
          <c:showCatName val="0"/>
          <c:showSerName val="0"/>
          <c:showPercent val="0"/>
          <c:showBubbleSize val="0"/>
        </c:dLbls>
        <c:gapWidth val="150"/>
        <c:axId val="88321024"/>
        <c:axId val="8836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extLst>
            <c:ext xmlns:c16="http://schemas.microsoft.com/office/drawing/2014/chart" uri="{C3380CC4-5D6E-409C-BE32-E72D297353CC}">
              <c16:uniqueId val="{00000001-9E1F-4424-B626-A94DAEB3EC53}"/>
            </c:ext>
          </c:extLst>
        </c:ser>
        <c:dLbls>
          <c:showLegendKey val="0"/>
          <c:showVal val="0"/>
          <c:showCatName val="0"/>
          <c:showSerName val="0"/>
          <c:showPercent val="0"/>
          <c:showBubbleSize val="0"/>
        </c:dLbls>
        <c:marker val="1"/>
        <c:smooth val="0"/>
        <c:axId val="88321024"/>
        <c:axId val="88360064"/>
      </c:lineChart>
      <c:dateAx>
        <c:axId val="88321024"/>
        <c:scaling>
          <c:orientation val="minMax"/>
        </c:scaling>
        <c:delete val="1"/>
        <c:axPos val="b"/>
        <c:numFmt formatCode="ge" sourceLinked="1"/>
        <c:majorTickMark val="none"/>
        <c:minorTickMark val="none"/>
        <c:tickLblPos val="none"/>
        <c:crossAx val="88360064"/>
        <c:crosses val="autoZero"/>
        <c:auto val="1"/>
        <c:lblOffset val="100"/>
        <c:baseTimeUnit val="years"/>
      </c:dateAx>
      <c:valAx>
        <c:axId val="8836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32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G1" workbookViewId="0">
      <selection activeCell="CF38" sqref="CF38"/>
    </sheetView>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宮崎県　門川町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116</v>
      </c>
      <c r="AE8" s="60"/>
      <c r="AF8" s="60"/>
      <c r="AG8" s="60"/>
      <c r="AH8" s="60"/>
      <c r="AI8" s="60"/>
      <c r="AJ8" s="60"/>
      <c r="AK8" s="5"/>
      <c r="AL8" s="61">
        <f>データ!$R$6</f>
        <v>18437</v>
      </c>
      <c r="AM8" s="61"/>
      <c r="AN8" s="61"/>
      <c r="AO8" s="61"/>
      <c r="AP8" s="61"/>
      <c r="AQ8" s="61"/>
      <c r="AR8" s="61"/>
      <c r="AS8" s="61"/>
      <c r="AT8" s="51">
        <f>データ!$S$6</f>
        <v>120.51</v>
      </c>
      <c r="AU8" s="52"/>
      <c r="AV8" s="52"/>
      <c r="AW8" s="52"/>
      <c r="AX8" s="52"/>
      <c r="AY8" s="52"/>
      <c r="AZ8" s="52"/>
      <c r="BA8" s="52"/>
      <c r="BB8" s="53">
        <f>データ!$T$6</f>
        <v>152.99</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51.43</v>
      </c>
      <c r="J10" s="52"/>
      <c r="K10" s="52"/>
      <c r="L10" s="52"/>
      <c r="M10" s="52"/>
      <c r="N10" s="52"/>
      <c r="O10" s="64"/>
      <c r="P10" s="53">
        <f>データ!$P$6</f>
        <v>94.67</v>
      </c>
      <c r="Q10" s="53"/>
      <c r="R10" s="53"/>
      <c r="S10" s="53"/>
      <c r="T10" s="53"/>
      <c r="U10" s="53"/>
      <c r="V10" s="53"/>
      <c r="W10" s="61">
        <f>データ!$Q$6</f>
        <v>2160</v>
      </c>
      <c r="X10" s="61"/>
      <c r="Y10" s="61"/>
      <c r="Z10" s="61"/>
      <c r="AA10" s="61"/>
      <c r="AB10" s="61"/>
      <c r="AC10" s="61"/>
      <c r="AD10" s="2"/>
      <c r="AE10" s="2"/>
      <c r="AF10" s="2"/>
      <c r="AG10" s="2"/>
      <c r="AH10" s="5"/>
      <c r="AI10" s="5"/>
      <c r="AJ10" s="5"/>
      <c r="AK10" s="5"/>
      <c r="AL10" s="61">
        <f>データ!$U$6</f>
        <v>17396</v>
      </c>
      <c r="AM10" s="61"/>
      <c r="AN10" s="61"/>
      <c r="AO10" s="61"/>
      <c r="AP10" s="61"/>
      <c r="AQ10" s="61"/>
      <c r="AR10" s="61"/>
      <c r="AS10" s="61"/>
      <c r="AT10" s="51">
        <f>データ!$V$6</f>
        <v>11.88</v>
      </c>
      <c r="AU10" s="52"/>
      <c r="AV10" s="52"/>
      <c r="AW10" s="52"/>
      <c r="AX10" s="52"/>
      <c r="AY10" s="52"/>
      <c r="AZ10" s="52"/>
      <c r="BA10" s="52"/>
      <c r="BB10" s="53">
        <f>データ!$W$6</f>
        <v>1464.31</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454214</v>
      </c>
      <c r="D6" s="34">
        <f t="shared" si="3"/>
        <v>46</v>
      </c>
      <c r="E6" s="34">
        <f t="shared" si="3"/>
        <v>1</v>
      </c>
      <c r="F6" s="34">
        <f t="shared" si="3"/>
        <v>0</v>
      </c>
      <c r="G6" s="34">
        <f t="shared" si="3"/>
        <v>1</v>
      </c>
      <c r="H6" s="34" t="str">
        <f t="shared" si="3"/>
        <v>宮崎県　門川町</v>
      </c>
      <c r="I6" s="34" t="str">
        <f t="shared" si="3"/>
        <v>法適用</v>
      </c>
      <c r="J6" s="34" t="str">
        <f t="shared" si="3"/>
        <v>水道事業</v>
      </c>
      <c r="K6" s="34" t="str">
        <f t="shared" si="3"/>
        <v>末端給水事業</v>
      </c>
      <c r="L6" s="34" t="str">
        <f t="shared" si="3"/>
        <v>A6</v>
      </c>
      <c r="M6" s="34">
        <f t="shared" si="3"/>
        <v>0</v>
      </c>
      <c r="N6" s="35" t="str">
        <f t="shared" si="3"/>
        <v>-</v>
      </c>
      <c r="O6" s="35">
        <f t="shared" si="3"/>
        <v>51.43</v>
      </c>
      <c r="P6" s="35">
        <f t="shared" si="3"/>
        <v>94.67</v>
      </c>
      <c r="Q6" s="35">
        <f t="shared" si="3"/>
        <v>2160</v>
      </c>
      <c r="R6" s="35">
        <f t="shared" si="3"/>
        <v>18437</v>
      </c>
      <c r="S6" s="35">
        <f t="shared" si="3"/>
        <v>120.51</v>
      </c>
      <c r="T6" s="35">
        <f t="shared" si="3"/>
        <v>152.99</v>
      </c>
      <c r="U6" s="35">
        <f t="shared" si="3"/>
        <v>17396</v>
      </c>
      <c r="V6" s="35">
        <f t="shared" si="3"/>
        <v>11.88</v>
      </c>
      <c r="W6" s="35">
        <f t="shared" si="3"/>
        <v>1464.31</v>
      </c>
      <c r="X6" s="36">
        <f>IF(X7="",NA(),X7)</f>
        <v>108.48</v>
      </c>
      <c r="Y6" s="36">
        <f t="shared" ref="Y6:AG6" si="4">IF(Y7="",NA(),Y7)</f>
        <v>111.43</v>
      </c>
      <c r="Z6" s="36">
        <f t="shared" si="4"/>
        <v>117.17</v>
      </c>
      <c r="AA6" s="36">
        <f t="shared" si="4"/>
        <v>108.27</v>
      </c>
      <c r="AB6" s="36">
        <f t="shared" si="4"/>
        <v>115.46</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5699.4</v>
      </c>
      <c r="AU6" s="36">
        <f t="shared" ref="AU6:BC6" si="6">IF(AU7="",NA(),AU7)</f>
        <v>11137.95</v>
      </c>
      <c r="AV6" s="36">
        <f t="shared" si="6"/>
        <v>1958.48</v>
      </c>
      <c r="AW6" s="36">
        <f t="shared" si="6"/>
        <v>1626.65</v>
      </c>
      <c r="AX6" s="36">
        <f t="shared" si="6"/>
        <v>323.16000000000003</v>
      </c>
      <c r="AY6" s="36">
        <f t="shared" si="6"/>
        <v>915.5</v>
      </c>
      <c r="AZ6" s="36">
        <f t="shared" si="6"/>
        <v>963.24</v>
      </c>
      <c r="BA6" s="36">
        <f t="shared" si="6"/>
        <v>381.53</v>
      </c>
      <c r="BB6" s="36">
        <f t="shared" si="6"/>
        <v>391.54</v>
      </c>
      <c r="BC6" s="36">
        <f t="shared" si="6"/>
        <v>384.34</v>
      </c>
      <c r="BD6" s="35" t="str">
        <f>IF(BD7="","",IF(BD7="-","【-】","【"&amp;SUBSTITUTE(TEXT(BD7,"#,##0.00"),"-","△")&amp;"】"))</f>
        <v>【262.87】</v>
      </c>
      <c r="BE6" s="36">
        <f>IF(BE7="",NA(),BE7)</f>
        <v>546.54999999999995</v>
      </c>
      <c r="BF6" s="36">
        <f t="shared" ref="BF6:BN6" si="7">IF(BF7="",NA(),BF7)</f>
        <v>499.63</v>
      </c>
      <c r="BG6" s="36">
        <f t="shared" si="7"/>
        <v>470.29</v>
      </c>
      <c r="BH6" s="36">
        <f t="shared" si="7"/>
        <v>439.89</v>
      </c>
      <c r="BI6" s="36">
        <f t="shared" si="7"/>
        <v>406.09</v>
      </c>
      <c r="BJ6" s="36">
        <f t="shared" si="7"/>
        <v>404.78</v>
      </c>
      <c r="BK6" s="36">
        <f t="shared" si="7"/>
        <v>400.38</v>
      </c>
      <c r="BL6" s="36">
        <f t="shared" si="7"/>
        <v>393.27</v>
      </c>
      <c r="BM6" s="36">
        <f t="shared" si="7"/>
        <v>386.97</v>
      </c>
      <c r="BN6" s="36">
        <f t="shared" si="7"/>
        <v>380.58</v>
      </c>
      <c r="BO6" s="35" t="str">
        <f>IF(BO7="","",IF(BO7="-","【-】","【"&amp;SUBSTITUTE(TEXT(BO7,"#,##0.00"),"-","△")&amp;"】"))</f>
        <v>【270.87】</v>
      </c>
      <c r="BP6" s="36">
        <f>IF(BP7="",NA(),BP7)</f>
        <v>107.56</v>
      </c>
      <c r="BQ6" s="36">
        <f t="shared" ref="BQ6:BY6" si="8">IF(BQ7="",NA(),BQ7)</f>
        <v>110.15</v>
      </c>
      <c r="BR6" s="36">
        <f t="shared" si="8"/>
        <v>117.13</v>
      </c>
      <c r="BS6" s="36">
        <f t="shared" si="8"/>
        <v>107.73</v>
      </c>
      <c r="BT6" s="36">
        <f t="shared" si="8"/>
        <v>115.43</v>
      </c>
      <c r="BU6" s="36">
        <f t="shared" si="8"/>
        <v>98.07</v>
      </c>
      <c r="BV6" s="36">
        <f t="shared" si="8"/>
        <v>96.56</v>
      </c>
      <c r="BW6" s="36">
        <f t="shared" si="8"/>
        <v>100.47</v>
      </c>
      <c r="BX6" s="36">
        <f t="shared" si="8"/>
        <v>101.72</v>
      </c>
      <c r="BY6" s="36">
        <f t="shared" si="8"/>
        <v>102.38</v>
      </c>
      <c r="BZ6" s="35" t="str">
        <f>IF(BZ7="","",IF(BZ7="-","【-】","【"&amp;SUBSTITUTE(TEXT(BZ7,"#,##0.00"),"-","△")&amp;"】"))</f>
        <v>【105.59】</v>
      </c>
      <c r="CA6" s="36">
        <f>IF(CA7="",NA(),CA7)</f>
        <v>112.86</v>
      </c>
      <c r="CB6" s="36">
        <f t="shared" ref="CB6:CJ6" si="9">IF(CB7="",NA(),CB7)</f>
        <v>110.44</v>
      </c>
      <c r="CC6" s="36">
        <f t="shared" si="9"/>
        <v>103.92</v>
      </c>
      <c r="CD6" s="36">
        <f t="shared" si="9"/>
        <v>112.71</v>
      </c>
      <c r="CE6" s="36">
        <f t="shared" si="9"/>
        <v>105.15</v>
      </c>
      <c r="CF6" s="36">
        <f t="shared" si="9"/>
        <v>172.26</v>
      </c>
      <c r="CG6" s="36">
        <f t="shared" si="9"/>
        <v>177.14</v>
      </c>
      <c r="CH6" s="36">
        <f t="shared" si="9"/>
        <v>169.82</v>
      </c>
      <c r="CI6" s="36">
        <f t="shared" si="9"/>
        <v>168.2</v>
      </c>
      <c r="CJ6" s="36">
        <f t="shared" si="9"/>
        <v>168.67</v>
      </c>
      <c r="CK6" s="35" t="str">
        <f>IF(CK7="","",IF(CK7="-","【-】","【"&amp;SUBSTITUTE(TEXT(CK7,"#,##0.00"),"-","△")&amp;"】"))</f>
        <v>【163.27】</v>
      </c>
      <c r="CL6" s="36">
        <f>IF(CL7="",NA(),CL7)</f>
        <v>64</v>
      </c>
      <c r="CM6" s="36">
        <f t="shared" ref="CM6:CU6" si="10">IF(CM7="",NA(),CM7)</f>
        <v>64.900000000000006</v>
      </c>
      <c r="CN6" s="36">
        <f t="shared" si="10"/>
        <v>63.22</v>
      </c>
      <c r="CO6" s="36">
        <f t="shared" si="10"/>
        <v>61.85</v>
      </c>
      <c r="CP6" s="36">
        <f t="shared" si="10"/>
        <v>59.87</v>
      </c>
      <c r="CQ6" s="36">
        <f t="shared" si="10"/>
        <v>55.68</v>
      </c>
      <c r="CR6" s="36">
        <f t="shared" si="10"/>
        <v>55.64</v>
      </c>
      <c r="CS6" s="36">
        <f t="shared" si="10"/>
        <v>55.13</v>
      </c>
      <c r="CT6" s="36">
        <f t="shared" si="10"/>
        <v>54.77</v>
      </c>
      <c r="CU6" s="36">
        <f t="shared" si="10"/>
        <v>54.92</v>
      </c>
      <c r="CV6" s="35" t="str">
        <f>IF(CV7="","",IF(CV7="-","【-】","【"&amp;SUBSTITUTE(TEXT(CV7,"#,##0.00"),"-","△")&amp;"】"))</f>
        <v>【59.94】</v>
      </c>
      <c r="CW6" s="36">
        <f>IF(CW7="",NA(),CW7)</f>
        <v>79.75</v>
      </c>
      <c r="CX6" s="36">
        <f t="shared" ref="CX6:DF6" si="11">IF(CX7="",NA(),CX7)</f>
        <v>79.680000000000007</v>
      </c>
      <c r="CY6" s="36">
        <f t="shared" si="11"/>
        <v>80.08</v>
      </c>
      <c r="CZ6" s="36">
        <f t="shared" si="11"/>
        <v>80.239999999999995</v>
      </c>
      <c r="DA6" s="36">
        <f t="shared" si="11"/>
        <v>82.26</v>
      </c>
      <c r="DB6" s="36">
        <f t="shared" si="11"/>
        <v>83.18</v>
      </c>
      <c r="DC6" s="36">
        <f t="shared" si="11"/>
        <v>83.09</v>
      </c>
      <c r="DD6" s="36">
        <f t="shared" si="11"/>
        <v>83</v>
      </c>
      <c r="DE6" s="36">
        <f t="shared" si="11"/>
        <v>82.89</v>
      </c>
      <c r="DF6" s="36">
        <f t="shared" si="11"/>
        <v>82.66</v>
      </c>
      <c r="DG6" s="35" t="str">
        <f>IF(DG7="","",IF(DG7="-","【-】","【"&amp;SUBSTITUTE(TEXT(DG7,"#,##0.00"),"-","△")&amp;"】"))</f>
        <v>【90.22】</v>
      </c>
      <c r="DH6" s="36">
        <f>IF(DH7="",NA(),DH7)</f>
        <v>49.99</v>
      </c>
      <c r="DI6" s="36">
        <f t="shared" ref="DI6:DQ6" si="12">IF(DI7="",NA(),DI7)</f>
        <v>52.19</v>
      </c>
      <c r="DJ6" s="36">
        <f t="shared" si="12"/>
        <v>54.26</v>
      </c>
      <c r="DK6" s="36">
        <f t="shared" si="12"/>
        <v>56.27</v>
      </c>
      <c r="DL6" s="36">
        <f t="shared" si="12"/>
        <v>58.15</v>
      </c>
      <c r="DM6" s="36">
        <f t="shared" si="12"/>
        <v>38.07</v>
      </c>
      <c r="DN6" s="36">
        <f t="shared" si="12"/>
        <v>39.06</v>
      </c>
      <c r="DO6" s="36">
        <f t="shared" si="12"/>
        <v>46.66</v>
      </c>
      <c r="DP6" s="36">
        <f t="shared" si="12"/>
        <v>47.46</v>
      </c>
      <c r="DQ6" s="36">
        <f t="shared" si="12"/>
        <v>48.49</v>
      </c>
      <c r="DR6" s="35" t="str">
        <f>IF(DR7="","",IF(DR7="-","【-】","【"&amp;SUBSTITUTE(TEXT(DR7,"#,##0.00"),"-","△")&amp;"】"))</f>
        <v>【47.91】</v>
      </c>
      <c r="DS6" s="36">
        <f>IF(DS7="",NA(),DS7)</f>
        <v>12.69</v>
      </c>
      <c r="DT6" s="36">
        <f t="shared" ref="DT6:EB6" si="13">IF(DT7="",NA(),DT7)</f>
        <v>14.95</v>
      </c>
      <c r="DU6" s="36">
        <f t="shared" si="13"/>
        <v>17.3</v>
      </c>
      <c r="DV6" s="36">
        <f t="shared" si="13"/>
        <v>17.899999999999999</v>
      </c>
      <c r="DW6" s="36">
        <f t="shared" si="13"/>
        <v>21.79</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0.25</v>
      </c>
      <c r="EE6" s="36">
        <f t="shared" ref="EE6:EM6" si="14">IF(EE7="",NA(),EE7)</f>
        <v>0.21</v>
      </c>
      <c r="EF6" s="36">
        <f t="shared" si="14"/>
        <v>0.09</v>
      </c>
      <c r="EG6" s="36">
        <f t="shared" si="14"/>
        <v>0.4</v>
      </c>
      <c r="EH6" s="36">
        <f t="shared" si="14"/>
        <v>0.1</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454214</v>
      </c>
      <c r="D7" s="38">
        <v>46</v>
      </c>
      <c r="E7" s="38">
        <v>1</v>
      </c>
      <c r="F7" s="38">
        <v>0</v>
      </c>
      <c r="G7" s="38">
        <v>1</v>
      </c>
      <c r="H7" s="38" t="s">
        <v>105</v>
      </c>
      <c r="I7" s="38" t="s">
        <v>106</v>
      </c>
      <c r="J7" s="38" t="s">
        <v>107</v>
      </c>
      <c r="K7" s="38" t="s">
        <v>108</v>
      </c>
      <c r="L7" s="38" t="s">
        <v>109</v>
      </c>
      <c r="M7" s="38"/>
      <c r="N7" s="39" t="s">
        <v>110</v>
      </c>
      <c r="O7" s="39">
        <v>51.43</v>
      </c>
      <c r="P7" s="39">
        <v>94.67</v>
      </c>
      <c r="Q7" s="39">
        <v>2160</v>
      </c>
      <c r="R7" s="39">
        <v>18437</v>
      </c>
      <c r="S7" s="39">
        <v>120.51</v>
      </c>
      <c r="T7" s="39">
        <v>152.99</v>
      </c>
      <c r="U7" s="39">
        <v>17396</v>
      </c>
      <c r="V7" s="39">
        <v>11.88</v>
      </c>
      <c r="W7" s="39">
        <v>1464.31</v>
      </c>
      <c r="X7" s="39">
        <v>108.48</v>
      </c>
      <c r="Y7" s="39">
        <v>111.43</v>
      </c>
      <c r="Z7" s="39">
        <v>117.17</v>
      </c>
      <c r="AA7" s="39">
        <v>108.27</v>
      </c>
      <c r="AB7" s="39">
        <v>115.46</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5699.4</v>
      </c>
      <c r="AU7" s="39">
        <v>11137.95</v>
      </c>
      <c r="AV7" s="39">
        <v>1958.48</v>
      </c>
      <c r="AW7" s="39">
        <v>1626.65</v>
      </c>
      <c r="AX7" s="39">
        <v>323.16000000000003</v>
      </c>
      <c r="AY7" s="39">
        <v>915.5</v>
      </c>
      <c r="AZ7" s="39">
        <v>963.24</v>
      </c>
      <c r="BA7" s="39">
        <v>381.53</v>
      </c>
      <c r="BB7" s="39">
        <v>391.54</v>
      </c>
      <c r="BC7" s="39">
        <v>384.34</v>
      </c>
      <c r="BD7" s="39">
        <v>262.87</v>
      </c>
      <c r="BE7" s="39">
        <v>546.54999999999995</v>
      </c>
      <c r="BF7" s="39">
        <v>499.63</v>
      </c>
      <c r="BG7" s="39">
        <v>470.29</v>
      </c>
      <c r="BH7" s="39">
        <v>439.89</v>
      </c>
      <c r="BI7" s="39">
        <v>406.09</v>
      </c>
      <c r="BJ7" s="39">
        <v>404.78</v>
      </c>
      <c r="BK7" s="39">
        <v>400.38</v>
      </c>
      <c r="BL7" s="39">
        <v>393.27</v>
      </c>
      <c r="BM7" s="39">
        <v>386.97</v>
      </c>
      <c r="BN7" s="39">
        <v>380.58</v>
      </c>
      <c r="BO7" s="39">
        <v>270.87</v>
      </c>
      <c r="BP7" s="39">
        <v>107.56</v>
      </c>
      <c r="BQ7" s="39">
        <v>110.15</v>
      </c>
      <c r="BR7" s="39">
        <v>117.13</v>
      </c>
      <c r="BS7" s="39">
        <v>107.73</v>
      </c>
      <c r="BT7" s="39">
        <v>115.43</v>
      </c>
      <c r="BU7" s="39">
        <v>98.07</v>
      </c>
      <c r="BV7" s="39">
        <v>96.56</v>
      </c>
      <c r="BW7" s="39">
        <v>100.47</v>
      </c>
      <c r="BX7" s="39">
        <v>101.72</v>
      </c>
      <c r="BY7" s="39">
        <v>102.38</v>
      </c>
      <c r="BZ7" s="39">
        <v>105.59</v>
      </c>
      <c r="CA7" s="39">
        <v>112.86</v>
      </c>
      <c r="CB7" s="39">
        <v>110.44</v>
      </c>
      <c r="CC7" s="39">
        <v>103.92</v>
      </c>
      <c r="CD7" s="39">
        <v>112.71</v>
      </c>
      <c r="CE7" s="39">
        <v>105.15</v>
      </c>
      <c r="CF7" s="39">
        <v>172.26</v>
      </c>
      <c r="CG7" s="39">
        <v>177.14</v>
      </c>
      <c r="CH7" s="39">
        <v>169.82</v>
      </c>
      <c r="CI7" s="39">
        <v>168.2</v>
      </c>
      <c r="CJ7" s="39">
        <v>168.67</v>
      </c>
      <c r="CK7" s="39">
        <v>163.27000000000001</v>
      </c>
      <c r="CL7" s="39">
        <v>64</v>
      </c>
      <c r="CM7" s="39">
        <v>64.900000000000006</v>
      </c>
      <c r="CN7" s="39">
        <v>63.22</v>
      </c>
      <c r="CO7" s="39">
        <v>61.85</v>
      </c>
      <c r="CP7" s="39">
        <v>59.87</v>
      </c>
      <c r="CQ7" s="39">
        <v>55.68</v>
      </c>
      <c r="CR7" s="39">
        <v>55.64</v>
      </c>
      <c r="CS7" s="39">
        <v>55.13</v>
      </c>
      <c r="CT7" s="39">
        <v>54.77</v>
      </c>
      <c r="CU7" s="39">
        <v>54.92</v>
      </c>
      <c r="CV7" s="39">
        <v>59.94</v>
      </c>
      <c r="CW7" s="39">
        <v>79.75</v>
      </c>
      <c r="CX7" s="39">
        <v>79.680000000000007</v>
      </c>
      <c r="CY7" s="39">
        <v>80.08</v>
      </c>
      <c r="CZ7" s="39">
        <v>80.239999999999995</v>
      </c>
      <c r="DA7" s="39">
        <v>82.26</v>
      </c>
      <c r="DB7" s="39">
        <v>83.18</v>
      </c>
      <c r="DC7" s="39">
        <v>83.09</v>
      </c>
      <c r="DD7" s="39">
        <v>83</v>
      </c>
      <c r="DE7" s="39">
        <v>82.89</v>
      </c>
      <c r="DF7" s="39">
        <v>82.66</v>
      </c>
      <c r="DG7" s="39">
        <v>90.22</v>
      </c>
      <c r="DH7" s="39">
        <v>49.99</v>
      </c>
      <c r="DI7" s="39">
        <v>52.19</v>
      </c>
      <c r="DJ7" s="39">
        <v>54.26</v>
      </c>
      <c r="DK7" s="39">
        <v>56.27</v>
      </c>
      <c r="DL7" s="39">
        <v>58.15</v>
      </c>
      <c r="DM7" s="39">
        <v>38.07</v>
      </c>
      <c r="DN7" s="39">
        <v>39.06</v>
      </c>
      <c r="DO7" s="39">
        <v>46.66</v>
      </c>
      <c r="DP7" s="39">
        <v>47.46</v>
      </c>
      <c r="DQ7" s="39">
        <v>48.49</v>
      </c>
      <c r="DR7" s="39">
        <v>47.91</v>
      </c>
      <c r="DS7" s="39">
        <v>12.69</v>
      </c>
      <c r="DT7" s="39">
        <v>14.95</v>
      </c>
      <c r="DU7" s="39">
        <v>17.3</v>
      </c>
      <c r="DV7" s="39">
        <v>17.899999999999999</v>
      </c>
      <c r="DW7" s="39">
        <v>21.79</v>
      </c>
      <c r="DX7" s="39">
        <v>7.73</v>
      </c>
      <c r="DY7" s="39">
        <v>8.8699999999999992</v>
      </c>
      <c r="DZ7" s="39">
        <v>9.85</v>
      </c>
      <c r="EA7" s="39">
        <v>9.7100000000000009</v>
      </c>
      <c r="EB7" s="39">
        <v>12.79</v>
      </c>
      <c r="EC7" s="39">
        <v>15</v>
      </c>
      <c r="ED7" s="39">
        <v>0.25</v>
      </c>
      <c r="EE7" s="39">
        <v>0.21</v>
      </c>
      <c r="EF7" s="39">
        <v>0.09</v>
      </c>
      <c r="EG7" s="39">
        <v>0.4</v>
      </c>
      <c r="EH7" s="39">
        <v>0.1</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2018-02-21T03:37:25Z</cp:lastPrinted>
  <dcterms:created xsi:type="dcterms:W3CDTF">2017-12-25T01:38:22Z</dcterms:created>
  <dcterms:modified xsi:type="dcterms:W3CDTF">2018-02-26T05:54:48Z</dcterms:modified>
  <cp:category/>
</cp:coreProperties>
</file>