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W10" i="4"/>
  <c r="P10" i="4"/>
  <c r="I10"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<sst xmlns="http://schemas.openxmlformats.org/spreadsheetml/2006/main" count="237" uniqueCount="123">
  <si>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</si>
  <si>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</si>
  <si>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</si>
  <si>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</si>
  <si>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</si>
  <si>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</si>
  <si>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</si>
  <si>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</si>
  <si>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</si>
  <si>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</si>
  <si>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</si>
  <si>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</si>
  <si>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</si>
  <si>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</si>
  <si>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</si>
  <si>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</si>
  <si>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</si>
  <si>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</si>
  <si>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</si>
  <si>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</si>
  <si>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</si>
  <si>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</si>
  <si>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</si>
  <si>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</si>
  <si>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</si>
  <si>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</si>
  <si>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</si>
  <si>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</si>
  <si>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</si>
  <si>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</si>
  <si>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</si>
  <si>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</si>
  <si>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</si>
  <si>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</si>
  <si>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</si>
  <si>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</si>
  <si>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</si>
  <si>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</si>
  <si>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</si>
  <si>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</si>
  <si>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</si>
  <si>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</si>
  <si>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</si>
  <si>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</si>
  <si>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</si>
  <si>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</si>
  <si>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</si>
  <si>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</si>
  <si>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</si>
  <si>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</si>
  <si>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</si>
  <si>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</si>
  <si>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</si>
  <si>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</si>
  <si>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</si>
  <si>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</si>
  <si>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</si>
  <si>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</si>
  <si>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</si>
  <si>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</si>
  <si>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</si>
  <si>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</si>
  <si>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</si>
  <si>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</si>
  <si>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</si>
  <si>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</si>
  <si>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</si>
  <si>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</si>
  <si>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</si>
  <si>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</si>
  <si>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</si>
  <si>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</si>
  <si>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</si>
  <si>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</si>
  <si>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</si>
  <si>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</si>
  <si>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</si>
  <si>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</si>
  <si>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</si>
  <si>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</si>
  <si>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</si>
  <si>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</si>
  <si>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</si>
  <si>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</si>
  <si>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</si>
  <si>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</si>
  <si>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</si>
  <si>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</si>
  <si>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</si>
  <si>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</si>
  <si>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</si>
  <si>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</si>
  <si>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</si>
  <si>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</si>
  <si>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</si>
  <si>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</si>
  <si>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</si>
  <si>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</si>
  <si>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</si>
  <si>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</si>
  <si>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</si>
  <si>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</si>
  <si>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</si>
  <si>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</si>
  <si>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</si>
  <si>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</si>
  <si>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</si>
  <si>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小林市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</si>
  <si>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</si>
  <si>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</si>
  <si>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</si>
  <si>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</si>
  <si>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</si>
  <si>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</si>
  <si>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</si>
  <si>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</si>
  <si>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</si>
  <si>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</si>
  <si>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</si>
  <si>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</si>
  <si>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人口減少により、給水収益は年々減少していくことが予想されます。限られてくる給水収益の中で老朽化する施設を計画的に更新していかねばなりません。今後は、アセットマネジメントを活用し的確な更新計画と適正な料金設定に基づく経営を維持することが必要だと考えます。</t>
    <rPh sb="1" eb="3">
      <t>ジンコウ</t>
    </rPh>
    <rPh sb="3" eb="5">
      <t>ゲンショウ</t>
    </rPh>
    <rPh sb="9" eb="11">
      <t>キュウスイ</t>
    </rPh>
    <rPh sb="11" eb="13">
      <t>シュウエキ</t>
    </rPh>
    <rPh sb="14" eb="16">
      <t>ネンネン</t>
    </rPh>
    <rPh sb="16" eb="18">
      <t>ゲンショウ</t>
    </rPh>
    <rPh sb="25" eb="27">
      <t>ヨソウ</t>
    </rPh>
    <rPh sb="32" eb="33">
      <t>カギ</t>
    </rPh>
    <rPh sb="38" eb="40">
      <t>キュウスイ</t>
    </rPh>
    <rPh sb="40" eb="42">
      <t>シュウエキ</t>
    </rPh>
    <rPh sb="43" eb="44">
      <t>ナカ</t>
    </rPh>
    <rPh sb="45" eb="48">
      <t>ロウキュウカ</t>
    </rPh>
    <rPh sb="50" eb="52">
      <t>シセツ</t>
    </rPh>
    <rPh sb="53" eb="55">
      <t>ケイカク</t>
    </rPh>
    <rPh sb="55" eb="56">
      <t>テキ</t>
    </rPh>
    <rPh sb="57" eb="59">
      <t>コウシン</t>
    </rPh>
    <rPh sb="71" eb="73">
      <t>コンゴ</t>
    </rPh>
    <rPh sb="86" eb="88">
      <t>カツヨウ</t>
    </rPh>
    <rPh sb="89" eb="91">
      <t>テキカク</t>
    </rPh>
    <rPh sb="92" eb="94">
      <t>コウシン</t>
    </rPh>
    <rPh sb="94" eb="96">
      <t>ケイカク</t>
    </rPh>
    <rPh sb="97" eb="99">
      <t>テキセイ</t>
    </rPh>
    <rPh sb="100" eb="102">
      <t>リョウキン</t>
    </rPh>
    <rPh sb="102" eb="104">
      <t>セッテイ</t>
    </rPh>
    <rPh sb="105" eb="106">
      <t>モト</t>
    </rPh>
    <rPh sb="108" eb="110">
      <t>ケイエイ</t>
    </rPh>
    <rPh sb="111" eb="113">
      <t>イジ</t>
    </rPh>
    <rPh sb="118" eb="120">
      <t>ヒツヨウ</t>
    </rPh>
    <rPh sb="122" eb="123">
      <t>カンガ</t>
    </rPh>
    <phoneticPr fontId="4"/>
  </si>
  <si>
    <t>　本市は、耐用年数を経過した老朽管が多くあり、今後改修していく必要があります。平成24年度・25年度の数値は大規模な施設改修に伴う更新工事により上昇しています。平成27年度・28年度は管路更新率が0％となっていますが、有収率の減少状況から推測すると、漏水対策も踏まえ、管路の点検及び更新が必要です。優先順位を設定し、計画的に更新計画を策定する必要があります。</t>
    <rPh sb="1" eb="2">
      <t>ホン</t>
    </rPh>
    <rPh sb="2" eb="3">
      <t>シ</t>
    </rPh>
    <rPh sb="5" eb="7">
      <t>タイヨウ</t>
    </rPh>
    <rPh sb="7" eb="9">
      <t>ネンスウ</t>
    </rPh>
    <rPh sb="10" eb="12">
      <t>ケイカ</t>
    </rPh>
    <rPh sb="14" eb="16">
      <t>ロウキュウ</t>
    </rPh>
    <rPh sb="16" eb="17">
      <t>カン</t>
    </rPh>
    <rPh sb="18" eb="19">
      <t>オオ</t>
    </rPh>
    <rPh sb="23" eb="25">
      <t>コンゴ</t>
    </rPh>
    <rPh sb="25" eb="27">
      <t>カイシュウ</t>
    </rPh>
    <rPh sb="31" eb="33">
      <t>ヒツヨウ</t>
    </rPh>
    <rPh sb="39" eb="41">
      <t>ヘイセイ</t>
    </rPh>
    <rPh sb="43" eb="45">
      <t>ネンド</t>
    </rPh>
    <rPh sb="48" eb="50">
      <t>ネンド</t>
    </rPh>
    <rPh sb="51" eb="53">
      <t>スウチ</t>
    </rPh>
    <rPh sb="54" eb="57">
      <t>ダイキボ</t>
    </rPh>
    <rPh sb="58" eb="60">
      <t>シセツ</t>
    </rPh>
    <rPh sb="60" eb="62">
      <t>カイシュウ</t>
    </rPh>
    <rPh sb="63" eb="64">
      <t>トモナ</t>
    </rPh>
    <rPh sb="65" eb="67">
      <t>コウシン</t>
    </rPh>
    <rPh sb="67" eb="69">
      <t>コウジ</t>
    </rPh>
    <rPh sb="72" eb="74">
      <t>ジョウショウ</t>
    </rPh>
    <rPh sb="80" eb="82">
      <t>ヘイセイ</t>
    </rPh>
    <rPh sb="84" eb="86">
      <t>ネンド</t>
    </rPh>
    <rPh sb="89" eb="91">
      <t>ネンド</t>
    </rPh>
    <rPh sb="92" eb="94">
      <t>カンロ</t>
    </rPh>
    <rPh sb="94" eb="96">
      <t>コウシン</t>
    </rPh>
    <rPh sb="96" eb="97">
      <t>リツ</t>
    </rPh>
    <rPh sb="109" eb="110">
      <t>ユウ</t>
    </rPh>
    <rPh sb="110" eb="112">
      <t>シュウリツ</t>
    </rPh>
    <rPh sb="113" eb="115">
      <t>ゲンショウ</t>
    </rPh>
    <rPh sb="115" eb="117">
      <t>ジョウキョウ</t>
    </rPh>
    <rPh sb="119" eb="121">
      <t>スイソク</t>
    </rPh>
    <rPh sb="125" eb="127">
      <t>ロウスイ</t>
    </rPh>
    <rPh sb="127" eb="129">
      <t>タイサク</t>
    </rPh>
    <rPh sb="130" eb="131">
      <t>フ</t>
    </rPh>
    <rPh sb="134" eb="136">
      <t>カンロ</t>
    </rPh>
    <rPh sb="137" eb="139">
      <t>テンケン</t>
    </rPh>
    <rPh sb="139" eb="140">
      <t>オヨ</t>
    </rPh>
    <rPh sb="141" eb="143">
      <t>コウシン</t>
    </rPh>
    <rPh sb="144" eb="146">
      <t>ヒツヨウ</t>
    </rPh>
    <rPh sb="149" eb="151">
      <t>ユウセン</t>
    </rPh>
    <rPh sb="151" eb="153">
      <t>ジュンイ</t>
    </rPh>
    <rPh sb="154" eb="156">
      <t>セッテイ</t>
    </rPh>
    <rPh sb="158" eb="160">
      <t>ケイカク</t>
    </rPh>
    <rPh sb="160" eb="161">
      <t>テキ</t>
    </rPh>
    <rPh sb="162" eb="164">
      <t>コウシン</t>
    </rPh>
    <rPh sb="164" eb="166">
      <t>ケイカク</t>
    </rPh>
    <rPh sb="167" eb="169">
      <t>サクテイ</t>
    </rPh>
    <rPh sb="171" eb="173">
      <t>ヒツヨウ</t>
    </rPh>
    <phoneticPr fontId="4"/>
  </si>
  <si>
    <t>①収益的収支比率は平成27年度6月分から料金改定を行っているため、平成28年度は若干上昇しています。100％未満ですが年々改善しており、類似団体及び全国平均も上回っています。
④企業債残高対給水収益比率が増加した原因は、平成28年度起債事業が若干増加したことによるものです。統合事業が終了する平成29年度まではこの状況で推移すると思われます。
⑤料金回収率は類似団体平均及び全国平均を上回っていますが、100％未満である為、適正な料金を検討する必要があります。
⑥給水原価は類似団体平均及び全国平均より低く、費用の効率性が高いと評価できます。今後も徹底した経費削減を行っていきます。
⑦施設利用率は類似団体平均及び全国平均より高く、適正な施設規模であると評価できます。しかしながら、今後の給水人口減少を想定しながら施設規模を検討する必要があります。
⑧有収率は大幅に低下している原因として老朽管の漏水が考えられます。漏水調査を随時行っていく必要があります。</t>
    <rPh sb="1" eb="3">
      <t>シュウエキ</t>
    </rPh>
    <rPh sb="3" eb="4">
      <t>テキ</t>
    </rPh>
    <rPh sb="4" eb="6">
      <t>シュウシ</t>
    </rPh>
    <rPh sb="6" eb="8">
      <t>ヒリツ</t>
    </rPh>
    <rPh sb="9" eb="11">
      <t>ヘイセイ</t>
    </rPh>
    <rPh sb="13" eb="15">
      <t>ネンド</t>
    </rPh>
    <rPh sb="16" eb="17">
      <t>ガツ</t>
    </rPh>
    <rPh sb="17" eb="18">
      <t>ブン</t>
    </rPh>
    <rPh sb="20" eb="22">
      <t>リョウキン</t>
    </rPh>
    <rPh sb="22" eb="24">
      <t>カイテイ</t>
    </rPh>
    <rPh sb="25" eb="26">
      <t>オコナ</t>
    </rPh>
    <rPh sb="33" eb="35">
      <t>ヘイセイ</t>
    </rPh>
    <rPh sb="37" eb="39">
      <t>ネンド</t>
    </rPh>
    <rPh sb="40" eb="42">
      <t>ジャッカン</t>
    </rPh>
    <rPh sb="42" eb="44">
      <t>ジョウショウ</t>
    </rPh>
    <rPh sb="54" eb="56">
      <t>ミマン</t>
    </rPh>
    <rPh sb="59" eb="61">
      <t>ネンネン</t>
    </rPh>
    <rPh sb="61" eb="63">
      <t>カイゼン</t>
    </rPh>
    <rPh sb="68" eb="70">
      <t>ルイジ</t>
    </rPh>
    <rPh sb="70" eb="72">
      <t>ダンタイ</t>
    </rPh>
    <rPh sb="72" eb="73">
      <t>オヨ</t>
    </rPh>
    <rPh sb="74" eb="76">
      <t>ゼンコク</t>
    </rPh>
    <rPh sb="76" eb="78">
      <t>ヘイキン</t>
    </rPh>
    <rPh sb="79" eb="80">
      <t>ウエ</t>
    </rPh>
    <rPh sb="80" eb="81">
      <t>カイ</t>
    </rPh>
    <rPh sb="89" eb="91">
      <t>キギョウ</t>
    </rPh>
    <rPh sb="91" eb="92">
      <t>サイ</t>
    </rPh>
    <rPh sb="92" eb="94">
      <t>ザンダカ</t>
    </rPh>
    <rPh sb="94" eb="95">
      <t>タイ</t>
    </rPh>
    <rPh sb="95" eb="97">
      <t>キュウスイ</t>
    </rPh>
    <rPh sb="97" eb="99">
      <t>シュウエキ</t>
    </rPh>
    <rPh sb="99" eb="101">
      <t>ヒリツ</t>
    </rPh>
    <rPh sb="102" eb="104">
      <t>ゾウカ</t>
    </rPh>
    <rPh sb="106" eb="108">
      <t>ゲンイン</t>
    </rPh>
    <rPh sb="110" eb="112">
      <t>ヘイセイ</t>
    </rPh>
    <rPh sb="114" eb="116">
      <t>ネンド</t>
    </rPh>
    <rPh sb="116" eb="118">
      <t>キサイ</t>
    </rPh>
    <rPh sb="118" eb="120">
      <t>ジギョウ</t>
    </rPh>
    <rPh sb="123" eb="125">
      <t>ゾウカ</t>
    </rPh>
    <rPh sb="137" eb="139">
      <t>トウゴウ</t>
    </rPh>
    <rPh sb="139" eb="141">
      <t>ジギョウ</t>
    </rPh>
    <rPh sb="150" eb="152">
      <t>ネンド</t>
    </rPh>
    <rPh sb="157" eb="159">
      <t>ジョウキョウ</t>
    </rPh>
    <rPh sb="160" eb="162">
      <t>スイイ</t>
    </rPh>
    <rPh sb="165" eb="166">
      <t>オモ</t>
    </rPh>
    <rPh sb="173" eb="175">
      <t>リョウキン</t>
    </rPh>
    <rPh sb="175" eb="177">
      <t>カイシュウ</t>
    </rPh>
    <rPh sb="177" eb="178">
      <t>リツ</t>
    </rPh>
    <rPh sb="179" eb="181">
      <t>ルイジ</t>
    </rPh>
    <rPh sb="181" eb="183">
      <t>ダンタイ</t>
    </rPh>
    <rPh sb="183" eb="185">
      <t>ヘイキン</t>
    </rPh>
    <rPh sb="185" eb="186">
      <t>オヨ</t>
    </rPh>
    <rPh sb="187" eb="189">
      <t>ゼンコク</t>
    </rPh>
    <rPh sb="189" eb="191">
      <t>ヘイキン</t>
    </rPh>
    <rPh sb="192" eb="193">
      <t>ウエ</t>
    </rPh>
    <rPh sb="193" eb="194">
      <t>カイ</t>
    </rPh>
    <rPh sb="205" eb="207">
      <t>ミマン</t>
    </rPh>
    <rPh sb="210" eb="211">
      <t>タメ</t>
    </rPh>
    <rPh sb="212" eb="214">
      <t>テキセイ</t>
    </rPh>
    <rPh sb="215" eb="217">
      <t>リョウキン</t>
    </rPh>
    <rPh sb="218" eb="220">
      <t>ケントウ</t>
    </rPh>
    <rPh sb="222" eb="224">
      <t>ヒツヨウ</t>
    </rPh>
    <rPh sb="232" eb="234">
      <t>キュウスイ</t>
    </rPh>
    <rPh sb="234" eb="236">
      <t>ゲンカ</t>
    </rPh>
    <rPh sb="237" eb="239">
      <t>ルイジ</t>
    </rPh>
    <rPh sb="239" eb="241">
      <t>ダンタイ</t>
    </rPh>
    <rPh sb="241" eb="243">
      <t>ヘイキン</t>
    </rPh>
    <rPh sb="243" eb="244">
      <t>オヨ</t>
    </rPh>
    <rPh sb="245" eb="247">
      <t>ゼンコク</t>
    </rPh>
    <rPh sb="247" eb="249">
      <t>ヘイキン</t>
    </rPh>
    <rPh sb="251" eb="252">
      <t>ヒク</t>
    </rPh>
    <rPh sb="254" eb="256">
      <t>ヒヨウ</t>
    </rPh>
    <rPh sb="257" eb="260">
      <t>コウリツセイ</t>
    </rPh>
    <rPh sb="261" eb="262">
      <t>タカ</t>
    </rPh>
    <rPh sb="264" eb="266">
      <t>ヒョウカ</t>
    </rPh>
    <rPh sb="271" eb="273">
      <t>コンゴ</t>
    </rPh>
    <rPh sb="274" eb="276">
      <t>テッテイ</t>
    </rPh>
    <rPh sb="278" eb="280">
      <t>ケイヒ</t>
    </rPh>
    <rPh sb="280" eb="282">
      <t>サクゲン</t>
    </rPh>
    <rPh sb="283" eb="284">
      <t>オコナ</t>
    </rPh>
    <rPh sb="293" eb="295">
      <t>シセツ</t>
    </rPh>
    <rPh sb="295" eb="297">
      <t>リヨウ</t>
    </rPh>
    <rPh sb="297" eb="298">
      <t>リツ</t>
    </rPh>
    <rPh sb="299" eb="301">
      <t>ルイジ</t>
    </rPh>
    <rPh sb="301" eb="303">
      <t>ダンタイ</t>
    </rPh>
    <rPh sb="303" eb="305">
      <t>ヘイキン</t>
    </rPh>
    <rPh sb="305" eb="306">
      <t>オヨ</t>
    </rPh>
    <rPh sb="307" eb="309">
      <t>ゼンコク</t>
    </rPh>
    <rPh sb="309" eb="311">
      <t>ヘイキン</t>
    </rPh>
    <rPh sb="313" eb="314">
      <t>タカ</t>
    </rPh>
    <rPh sb="316" eb="318">
      <t>テキセイ</t>
    </rPh>
    <rPh sb="319" eb="321">
      <t>シセツ</t>
    </rPh>
    <rPh sb="321" eb="323">
      <t>キボ</t>
    </rPh>
    <rPh sb="327" eb="329">
      <t>ヒョウカ</t>
    </rPh>
    <rPh sb="341" eb="343">
      <t>コンゴ</t>
    </rPh>
    <rPh sb="344" eb="346">
      <t>キュウスイ</t>
    </rPh>
    <rPh sb="346" eb="348">
      <t>ジンコウ</t>
    </rPh>
    <rPh sb="348" eb="350">
      <t>ゲンショウ</t>
    </rPh>
    <rPh sb="351" eb="353">
      <t>ソウテイ</t>
    </rPh>
    <rPh sb="357" eb="359">
      <t>シセツ</t>
    </rPh>
    <rPh sb="359" eb="361">
      <t>キボ</t>
    </rPh>
    <rPh sb="362" eb="364">
      <t>ケントウ</t>
    </rPh>
    <rPh sb="366" eb="368">
      <t>ヒツヨウ</t>
    </rPh>
    <rPh sb="376" eb="377">
      <t>ユウ</t>
    </rPh>
    <rPh sb="377" eb="379">
      <t>シュウリツ</t>
    </rPh>
    <rPh sb="380" eb="382">
      <t>オオハバ</t>
    </rPh>
    <rPh sb="383" eb="385">
      <t>テイカ</t>
    </rPh>
    <rPh sb="389" eb="391">
      <t>ゲンイン</t>
    </rPh>
    <rPh sb="394" eb="396">
      <t>ロウキュウ</t>
    </rPh>
    <rPh sb="396" eb="397">
      <t>カン</t>
    </rPh>
    <rPh sb="398" eb="400">
      <t>ロウスイ</t>
    </rPh>
    <rPh sb="401" eb="402">
      <t>カンガ</t>
    </rPh>
    <rPh sb="408" eb="410">
      <t>ロウスイ</t>
    </rPh>
    <rPh sb="410" eb="412">
      <t>チョウサ</t>
    </rPh>
    <rPh sb="413" eb="415">
      <t>ズイジ</t>
    </rPh>
    <rPh sb="415" eb="416">
      <t>オコナ</t>
    </rPh>
    <rPh sb="420" eb="4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</si>
</sst>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0.15</c:v>
                </c:pt>
                <c:pt idx="1">
                  <c:v>0.4</c:v>
                </c:pt>
                <c:pt idx="2">
                  <c:v>0.12</c:v>
                </c:pt>
                <c:pt idx="3" formatCode="#,##0.00;&quot;△&quot;#,##0.00">
                  <c:v>0</c:v>
                </c:pt>
                <c:pt idx="4" formatCode="#,##0.00;&quot;△&quot;#,##0.00">
                  <c:v>0</c:v>
                </c:pt>
              </c:numCache>
            </c:numRef>
          </c:val>
        </c:ser>
        <c:dLbls>
          <c:showLegendKey val="0"/>
          <c:showVal val="0"/>
          <c:showCatName val="0"/>
          <c:showSerName val="0"/>
          <c:showPercent val="0"/>
          <c:showBubbleSize val="0"/>
        </c:dLbls>
        <c:gapWidth val="150"/>
        <c:axId val="319363712"/>
        <c:axId val="3193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319363712"/>
        <c:axId val="319365888"/>
      </c:lineChart>
      <c:dateAx>
        <c:axId val="319363712"/>
        <c:scaling>
          <c:orientation val="minMax"/>
        </c:scaling>
        <c:delete val="1"/>
        <c:axPos val="b"/>
        <c:numFmt formatCode="ge" sourceLinked="1"/>
        <c:majorTickMark val="none"/>
        <c:minorTickMark val="none"/>
        <c:tickLblPos val="none"/>
        <c:crossAx val="319365888"/>
        <c:crosses val="autoZero"/>
        <c:auto val="1"/>
        <c:lblOffset val="100"/>
        <c:baseTimeUnit val="years"/>
      </c:dateAx>
      <c:valAx>
        <c:axId val="3193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71.28</c:v>
                </c:pt>
                <c:pt idx="1">
                  <c:v>75.61</c:v>
                </c:pt>
                <c:pt idx="2">
                  <c:v>78.430000000000007</c:v>
                </c:pt>
                <c:pt idx="3">
                  <c:v>80.3</c:v>
                </c:pt>
                <c:pt idx="4">
                  <c:v>90.4</c:v>
                </c:pt>
              </c:numCache>
            </c:numRef>
          </c:val>
        </c:ser>
        <c:dLbls>
          <c:showLegendKey val="0"/>
          <c:showVal val="0"/>
          <c:showCatName val="0"/>
          <c:showSerName val="0"/>
          <c:showPercent val="0"/>
          <c:showBubbleSize val="0"/>
        </c:dLbls>
        <c:gapWidth val="150"/>
        <c:axId val="321153280"/>
        <c:axId val="321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321153280"/>
        <c:axId val="321155456"/>
      </c:lineChart>
      <c:dateAx>
        <c:axId val="321153280"/>
        <c:scaling>
          <c:orientation val="minMax"/>
        </c:scaling>
        <c:delete val="1"/>
        <c:axPos val="b"/>
        <c:numFmt formatCode="ge" sourceLinked="1"/>
        <c:majorTickMark val="none"/>
        <c:minorTickMark val="none"/>
        <c:tickLblPos val="none"/>
        <c:crossAx val="321155456"/>
        <c:crosses val="autoZero"/>
        <c:auto val="1"/>
        <c:lblOffset val="100"/>
        <c:baseTimeUnit val="years"/>
      </c:dateAx>
      <c:valAx>
        <c:axId val="321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76.72</c:v>
                </c:pt>
                <c:pt idx="1">
                  <c:v>72.37</c:v>
                </c:pt>
                <c:pt idx="2">
                  <c:v>70.510000000000005</c:v>
                </c:pt>
                <c:pt idx="3">
                  <c:v>66.98</c:v>
                </c:pt>
                <c:pt idx="4">
                  <c:v>59.82</c:v>
                </c:pt>
              </c:numCache>
            </c:numRef>
          </c:val>
        </c:ser>
        <c:dLbls>
          <c:showLegendKey val="0"/>
          <c:showVal val="0"/>
          <c:showCatName val="0"/>
          <c:showSerName val="0"/>
          <c:showPercent val="0"/>
          <c:showBubbleSize val="0"/>
        </c:dLbls>
        <c:gapWidth val="150"/>
        <c:axId val="321189760"/>
        <c:axId val="3212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321189760"/>
        <c:axId val="321200128"/>
      </c:lineChart>
      <c:dateAx>
        <c:axId val="321189760"/>
        <c:scaling>
          <c:orientation val="minMax"/>
        </c:scaling>
        <c:delete val="1"/>
        <c:axPos val="b"/>
        <c:numFmt formatCode="ge" sourceLinked="1"/>
        <c:majorTickMark val="none"/>
        <c:minorTickMark val="none"/>
        <c:tickLblPos val="none"/>
        <c:crossAx val="321200128"/>
        <c:crosses val="autoZero"/>
        <c:auto val="1"/>
        <c:lblOffset val="100"/>
        <c:baseTimeUnit val="years"/>
      </c:dateAx>
      <c:valAx>
        <c:axId val="3212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18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77.760000000000005</c:v>
                </c:pt>
                <c:pt idx="1">
                  <c:v>75.12</c:v>
                </c:pt>
                <c:pt idx="2">
                  <c:v>78.150000000000006</c:v>
                </c:pt>
                <c:pt idx="3">
                  <c:v>83.6</c:v>
                </c:pt>
                <c:pt idx="4">
                  <c:v>83.72</c:v>
                </c:pt>
              </c:numCache>
            </c:numRef>
          </c:val>
        </c:ser>
        <c:dLbls>
          <c:showLegendKey val="0"/>
          <c:showVal val="0"/>
          <c:showCatName val="0"/>
          <c:showSerName val="0"/>
          <c:showPercent val="0"/>
          <c:showBubbleSize val="0"/>
        </c:dLbls>
        <c:gapWidth val="150"/>
        <c:axId val="319404288"/>
        <c:axId val="319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319404288"/>
        <c:axId val="319406464"/>
      </c:lineChart>
      <c:dateAx>
        <c:axId val="319404288"/>
        <c:scaling>
          <c:orientation val="minMax"/>
        </c:scaling>
        <c:delete val="1"/>
        <c:axPos val="b"/>
        <c:numFmt formatCode="ge" sourceLinked="1"/>
        <c:majorTickMark val="none"/>
        <c:minorTickMark val="none"/>
        <c:tickLblPos val="none"/>
        <c:crossAx val="319406464"/>
        <c:crosses val="autoZero"/>
        <c:auto val="1"/>
        <c:lblOffset val="100"/>
        <c:baseTimeUnit val="years"/>
      </c:dateAx>
      <c:valAx>
        <c:axId val="319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751488"/>
        <c:axId val="3207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751488"/>
        <c:axId val="320765952"/>
      </c:lineChart>
      <c:dateAx>
        <c:axId val="320751488"/>
        <c:scaling>
          <c:orientation val="minMax"/>
        </c:scaling>
        <c:delete val="1"/>
        <c:axPos val="b"/>
        <c:numFmt formatCode="ge" sourceLinked="1"/>
        <c:majorTickMark val="none"/>
        <c:minorTickMark val="none"/>
        <c:tickLblPos val="none"/>
        <c:crossAx val="320765952"/>
        <c:crosses val="autoZero"/>
        <c:auto val="1"/>
        <c:lblOffset val="100"/>
        <c:baseTimeUnit val="years"/>
      </c:dateAx>
      <c:valAx>
        <c:axId val="3207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787968"/>
        <c:axId val="3207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787968"/>
        <c:axId val="320789888"/>
      </c:lineChart>
      <c:dateAx>
        <c:axId val="320787968"/>
        <c:scaling>
          <c:orientation val="minMax"/>
        </c:scaling>
        <c:delete val="1"/>
        <c:axPos val="b"/>
        <c:numFmt formatCode="ge" sourceLinked="1"/>
        <c:majorTickMark val="none"/>
        <c:minorTickMark val="none"/>
        <c:tickLblPos val="none"/>
        <c:crossAx val="320789888"/>
        <c:crosses val="autoZero"/>
        <c:auto val="1"/>
        <c:lblOffset val="100"/>
        <c:baseTimeUnit val="years"/>
      </c:dateAx>
      <c:valAx>
        <c:axId val="3207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884096"/>
        <c:axId val="3209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884096"/>
        <c:axId val="320906752"/>
      </c:lineChart>
      <c:dateAx>
        <c:axId val="320884096"/>
        <c:scaling>
          <c:orientation val="minMax"/>
        </c:scaling>
        <c:delete val="1"/>
        <c:axPos val="b"/>
        <c:numFmt formatCode="ge" sourceLinked="1"/>
        <c:majorTickMark val="none"/>
        <c:minorTickMark val="none"/>
        <c:tickLblPos val="none"/>
        <c:crossAx val="320906752"/>
        <c:crosses val="autoZero"/>
        <c:auto val="1"/>
        <c:lblOffset val="100"/>
        <c:baseTimeUnit val="years"/>
      </c:dateAx>
      <c:valAx>
        <c:axId val="3209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954368"/>
        <c:axId val="3209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954368"/>
        <c:axId val="320956288"/>
      </c:lineChart>
      <c:dateAx>
        <c:axId val="320954368"/>
        <c:scaling>
          <c:orientation val="minMax"/>
        </c:scaling>
        <c:delete val="1"/>
        <c:axPos val="b"/>
        <c:numFmt formatCode="ge" sourceLinked="1"/>
        <c:majorTickMark val="none"/>
        <c:minorTickMark val="none"/>
        <c:tickLblPos val="none"/>
        <c:crossAx val="320956288"/>
        <c:crosses val="autoZero"/>
        <c:auto val="1"/>
        <c:lblOffset val="100"/>
        <c:baseTimeUnit val="years"/>
      </c:dateAx>
      <c:valAx>
        <c:axId val="3209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1620.21</c:v>
                </c:pt>
                <c:pt idx="1">
                  <c:v>1808.36</c:v>
                </c:pt>
                <c:pt idx="2">
                  <c:v>1890.34</c:v>
                </c:pt>
                <c:pt idx="3">
                  <c:v>1682.8</c:v>
                </c:pt>
                <c:pt idx="4">
                  <c:v>1739.41</c:v>
                </c:pt>
              </c:numCache>
            </c:numRef>
          </c:val>
        </c:ser>
        <c:dLbls>
          <c:showLegendKey val="0"/>
          <c:showVal val="0"/>
          <c:showCatName val="0"/>
          <c:showSerName val="0"/>
          <c:showPercent val="0"/>
          <c:showBubbleSize val="0"/>
        </c:dLbls>
        <c:gapWidth val="150"/>
        <c:axId val="320978304"/>
        <c:axId val="320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320978304"/>
        <c:axId val="320992768"/>
      </c:lineChart>
      <c:dateAx>
        <c:axId val="320978304"/>
        <c:scaling>
          <c:orientation val="minMax"/>
        </c:scaling>
        <c:delete val="1"/>
        <c:axPos val="b"/>
        <c:numFmt formatCode="ge" sourceLinked="1"/>
        <c:majorTickMark val="none"/>
        <c:minorTickMark val="none"/>
        <c:tickLblPos val="none"/>
        <c:crossAx val="320992768"/>
        <c:crosses val="autoZero"/>
        <c:auto val="1"/>
        <c:lblOffset val="100"/>
        <c:baseTimeUnit val="years"/>
      </c:dateAx>
      <c:valAx>
        <c:axId val="320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66.14</c:v>
                </c:pt>
                <c:pt idx="1">
                  <c:v>61.36</c:v>
                </c:pt>
                <c:pt idx="2">
                  <c:v>58.95</c:v>
                </c:pt>
                <c:pt idx="3">
                  <c:v>66.61</c:v>
                </c:pt>
                <c:pt idx="4">
                  <c:v>70.19</c:v>
                </c:pt>
              </c:numCache>
            </c:numRef>
          </c:val>
        </c:ser>
        <c:dLbls>
          <c:showLegendKey val="0"/>
          <c:showVal val="0"/>
          <c:showCatName val="0"/>
          <c:showSerName val="0"/>
          <c:showPercent val="0"/>
          <c:showBubbleSize val="0"/>
        </c:dLbls>
        <c:gapWidth val="150"/>
        <c:axId val="320796544"/>
        <c:axId val="3210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320796544"/>
        <c:axId val="321009536"/>
      </c:lineChart>
      <c:dateAx>
        <c:axId val="320796544"/>
        <c:scaling>
          <c:orientation val="minMax"/>
        </c:scaling>
        <c:delete val="1"/>
        <c:axPos val="b"/>
        <c:numFmt formatCode="ge" sourceLinked="1"/>
        <c:majorTickMark val="none"/>
        <c:minorTickMark val="none"/>
        <c:tickLblPos val="none"/>
        <c:crossAx val="321009536"/>
        <c:crosses val="autoZero"/>
        <c:auto val="1"/>
        <c:lblOffset val="100"/>
        <c:baseTimeUnit val="years"/>
      </c:dateAx>
      <c:valAx>
        <c:axId val="3210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155.22</c:v>
                </c:pt>
                <c:pt idx="1">
                  <c:v>166.26</c:v>
                </c:pt>
                <c:pt idx="2">
                  <c:v>180.95</c:v>
                </c:pt>
                <c:pt idx="3">
                  <c:v>185.48</c:v>
                </c:pt>
                <c:pt idx="4">
                  <c:v>180.98</c:v>
                </c:pt>
              </c:numCache>
            </c:numRef>
          </c:val>
        </c:ser>
        <c:dLbls>
          <c:showLegendKey val="0"/>
          <c:showVal val="0"/>
          <c:showCatName val="0"/>
          <c:showSerName val="0"/>
          <c:showPercent val="0"/>
          <c:showBubbleSize val="0"/>
        </c:dLbls>
        <c:gapWidth val="150"/>
        <c:axId val="321051264"/>
        <c:axId val="3210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321051264"/>
        <c:axId val="321057536"/>
      </c:lineChart>
      <c:dateAx>
        <c:axId val="321051264"/>
        <c:scaling>
          <c:orientation val="minMax"/>
        </c:scaling>
        <c:delete val="1"/>
        <c:axPos val="b"/>
        <c:numFmt formatCode="ge" sourceLinked="1"/>
        <c:majorTickMark val="none"/>
        <c:minorTickMark val="none"/>
        <c:tickLblPos val="none"/>
        <c:crossAx val="321057536"/>
        <c:crosses val="autoZero"/>
        <c:auto val="1"/>
        <c:lblOffset val="100"/>
        <c:baseTimeUnit val="years"/>
      </c:dateAx>
      <c:valAx>
        <c:axId val="321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119</v>
      </c>
      <c r="AE8" s="50"/>
      <c r="AF8" s="50"/>
      <c r="AG8" s="50"/>
      <c r="AH8" s="50"/>
      <c r="AI8" s="50"/>
      <c r="AJ8" s="50"/>
      <c r="AK8" s="2"/>
      <c r="AL8" s="51">
        <f>データ!$R$6</f>
        <v>47090</v>
      </c>
      <c r="AM8" s="51"/>
      <c r="AN8" s="51"/>
      <c r="AO8" s="51"/>
      <c r="AP8" s="51"/>
      <c r="AQ8" s="51"/>
      <c r="AR8" s="51"/>
      <c r="AS8" s="51"/>
      <c r="AT8" s="46">
        <f>データ!$S$6</f>
        <v>562.95000000000005</v>
      </c>
      <c r="AU8" s="46"/>
      <c r="AV8" s="46"/>
      <c r="AW8" s="46"/>
      <c r="AX8" s="46"/>
      <c r="AY8" s="46"/>
      <c r="AZ8" s="46"/>
      <c r="BA8" s="46"/>
      <c r="BB8" s="46">
        <f>データ!$T$6</f>
        <v>83.65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2365</v>
      </c>
      <c r="X10" s="51"/>
      <c r="Y10" s="51"/>
      <c r="Z10" s="51"/>
      <c r="AA10" s="51"/>
      <c r="AB10" s="51"/>
      <c r="AC10" s="51"/>
      <c r="AD10" s="2"/>
      <c r="AE10" s="2"/>
      <c r="AF10" s="2"/>
      <c r="AG10" s="2"/>
      <c r="AH10" s="2"/>
      <c r="AI10" s="2"/>
      <c r="AJ10" s="2"/>
      <c r="AK10" s="2"/>
      <c r="AL10" s="51">
        <f>データ!$U$6</f>
        <v>14044</v>
      </c>
      <c r="AM10" s="51"/>
      <c r="AN10" s="51"/>
      <c r="AO10" s="51"/>
      <c r="AP10" s="51"/>
      <c r="AQ10" s="51"/>
      <c r="AR10" s="51"/>
      <c r="AS10" s="51"/>
      <c r="AT10" s="46">
        <f>データ!$V$6</f>
        <v>41</v>
      </c>
      <c r="AU10" s="46"/>
      <c r="AV10" s="46"/>
      <c r="AW10" s="46"/>
      <c r="AX10" s="46"/>
      <c r="AY10" s="46"/>
      <c r="AZ10" s="46"/>
      <c r="BA10" s="46"/>
      <c r="BB10" s="46">
        <f>データ!$W$6</f>
        <v>342.54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452050</v>
      </c>
      <c r="D6" s="34">
        <f t="shared" si="3"/>
        <v>47</v>
      </c>
      <c r="E6" s="34">
        <f t="shared" si="3"/>
        <v>1</v>
      </c>
      <c r="F6" s="34">
        <f t="shared" si="3"/>
        <v>0</v>
      </c>
      <c r="G6" s="34">
        <f t="shared" si="3"/>
        <v>0</v>
      </c>
      <c r="H6" s="34" t="str">
        <f t="shared" si="3"/>
        <v>宮崎県　小林市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100</v>
      </c>
      <c r="Q6" s="35">
        <f t="shared" si="3"/>
        <v>2365</v>
      </c>
      <c r="R6" s="35">
        <f t="shared" si="3"/>
        <v>47090</v>
      </c>
      <c r="S6" s="35">
        <f t="shared" si="3"/>
        <v>562.95000000000005</v>
      </c>
      <c r="T6" s="35">
        <f t="shared" si="3"/>
        <v>83.65</v>
      </c>
      <c r="U6" s="35">
        <f t="shared" si="3"/>
        <v>14044</v>
      </c>
      <c r="V6" s="35">
        <f t="shared" si="3"/>
        <v>41</v>
      </c>
      <c r="W6" s="35">
        <f t="shared" si="3"/>
        <v>342.54</v>
      </c>
      <c r="X6" s="36">
        <f>IF(X7="",NA(),X7)</f>
        <v>77.760000000000005</v>
      </c>
      <c r="Y6" s="36">
        <f t="shared" ref="Y6:AG6" si="4">IF(Y7="",NA(),Y7)</f>
        <v>75.12</v>
      </c>
      <c r="Z6" s="36">
        <f t="shared" si="4"/>
        <v>78.150000000000006</v>
      </c>
      <c r="AA6" s="36">
        <f t="shared" si="4"/>
        <v>83.6</v>
      </c>
      <c r="AB6" s="36">
        <f t="shared" si="4"/>
        <v>83.72</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1620.21</v>
      </c>
      <c r="BF6" s="36">
        <f t="shared" ref="BF6:BN6" si="7">IF(BF7="",NA(),BF7)</f>
        <v>1808.36</v>
      </c>
      <c r="BG6" s="36">
        <f t="shared" si="7"/>
        <v>1890.34</v>
      </c>
      <c r="BH6" s="36">
        <f t="shared" si="7"/>
        <v>1682.8</v>
      </c>
      <c r="BI6" s="36">
        <f t="shared" si="7"/>
        <v>1739.41</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66.14</v>
      </c>
      <c r="BQ6" s="36">
        <f t="shared" ref="BQ6:BY6" si="8">IF(BQ7="",NA(),BQ7)</f>
        <v>61.36</v>
      </c>
      <c r="BR6" s="36">
        <f t="shared" si="8"/>
        <v>58.95</v>
      </c>
      <c r="BS6" s="36">
        <f t="shared" si="8"/>
        <v>66.61</v>
      </c>
      <c r="BT6" s="36">
        <f t="shared" si="8"/>
        <v>70.19</v>
      </c>
      <c r="BU6" s="36">
        <f t="shared" si="8"/>
        <v>54.57</v>
      </c>
      <c r="BV6" s="36">
        <f t="shared" si="8"/>
        <v>54.4</v>
      </c>
      <c r="BW6" s="36">
        <f t="shared" si="8"/>
        <v>54.45</v>
      </c>
      <c r="BX6" s="36">
        <f t="shared" si="8"/>
        <v>54.33</v>
      </c>
      <c r="BY6" s="36">
        <f t="shared" si="8"/>
        <v>55.02</v>
      </c>
      <c r="BZ6" s="35" t="str">
        <f>IF(BZ7="","",IF(BZ7="-","【-】","【"&amp;SUBSTITUTE(TEXT(BZ7,"#,##0.00"),"-","△")&amp;"】"))</f>
        <v>【53.06】</v>
      </c>
      <c r="CA6" s="36">
        <f>IF(CA7="",NA(),CA7)</f>
        <v>155.22</v>
      </c>
      <c r="CB6" s="36">
        <f t="shared" ref="CB6:CJ6" si="9">IF(CB7="",NA(),CB7)</f>
        <v>166.26</v>
      </c>
      <c r="CC6" s="36">
        <f t="shared" si="9"/>
        <v>180.95</v>
      </c>
      <c r="CD6" s="36">
        <f t="shared" si="9"/>
        <v>185.48</v>
      </c>
      <c r="CE6" s="36">
        <f t="shared" si="9"/>
        <v>180.98</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71.28</v>
      </c>
      <c r="CM6" s="36">
        <f t="shared" ref="CM6:CU6" si="10">IF(CM7="",NA(),CM7)</f>
        <v>75.61</v>
      </c>
      <c r="CN6" s="36">
        <f t="shared" si="10"/>
        <v>78.430000000000007</v>
      </c>
      <c r="CO6" s="36">
        <f t="shared" si="10"/>
        <v>80.3</v>
      </c>
      <c r="CP6" s="36">
        <f t="shared" si="10"/>
        <v>90.4</v>
      </c>
      <c r="CQ6" s="36">
        <f t="shared" si="10"/>
        <v>63.99</v>
      </c>
      <c r="CR6" s="36">
        <f t="shared" si="10"/>
        <v>62.01</v>
      </c>
      <c r="CS6" s="36">
        <f t="shared" si="10"/>
        <v>60.68</v>
      </c>
      <c r="CT6" s="36">
        <f t="shared" si="10"/>
        <v>59.87</v>
      </c>
      <c r="CU6" s="36">
        <f t="shared" si="10"/>
        <v>59.59</v>
      </c>
      <c r="CV6" s="35" t="str">
        <f>IF(CV7="","",IF(CV7="-","【-】","【"&amp;SUBSTITUTE(TEXT(CV7,"#,##0.00"),"-","△")&amp;"】"))</f>
        <v>【56.28】</v>
      </c>
      <c r="CW6" s="36">
        <f>IF(CW7="",NA(),CW7)</f>
        <v>76.72</v>
      </c>
      <c r="CX6" s="36">
        <f t="shared" ref="CX6:DF6" si="11">IF(CX7="",NA(),CX7)</f>
        <v>72.37</v>
      </c>
      <c r="CY6" s="36">
        <f t="shared" si="11"/>
        <v>70.510000000000005</v>
      </c>
      <c r="CZ6" s="36">
        <f t="shared" si="11"/>
        <v>66.98</v>
      </c>
      <c r="DA6" s="36">
        <f t="shared" si="11"/>
        <v>59.82</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0.15</v>
      </c>
      <c r="EE6" s="36">
        <f t="shared" ref="EE6:EM6" si="14">IF(EE7="",NA(),EE7)</f>
        <v>0.4</v>
      </c>
      <c r="EF6" s="36">
        <f t="shared" si="14"/>
        <v>0.12</v>
      </c>
      <c r="EG6" s="35">
        <f t="shared" si="14"/>
        <v>0</v>
      </c>
      <c r="EH6" s="35">
        <f t="shared" si="14"/>
        <v>0</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452050</v>
      </c>
      <c r="D7" s="38">
        <v>47</v>
      </c>
      <c r="E7" s="38">
        <v>1</v>
      </c>
      <c r="F7" s="38">
        <v>0</v>
      </c>
      <c r="G7" s="38">
        <v>0</v>
      </c>
      <c r="H7" s="38" t="s">
        <v>107</v>
      </c>
      <c r="I7" s="38" t="s">
        <v>108</v>
      </c>
      <c r="J7" s="38" t="s">
        <v>109</v>
      </c>
      <c r="K7" s="38" t="s">
        <v>110</v>
      </c>
      <c r="L7" s="38" t="s">
        <v>111</v>
      </c>
      <c r="M7" s="38"/>
      <c r="N7" s="39" t="s">
        <v>112</v>
      </c>
      <c r="O7" s="39" t="s">
        <v>113</v>
      </c>
      <c r="P7" s="39">
        <v>100</v>
      </c>
      <c r="Q7" s="39">
        <v>2365</v>
      </c>
      <c r="R7" s="39">
        <v>47090</v>
      </c>
      <c r="S7" s="39">
        <v>562.95000000000005</v>
      </c>
      <c r="T7" s="39">
        <v>83.65</v>
      </c>
      <c r="U7" s="39">
        <v>14044</v>
      </c>
      <c r="V7" s="39">
        <v>41</v>
      </c>
      <c r="W7" s="39">
        <v>342.54</v>
      </c>
      <c r="X7" s="39">
        <v>77.760000000000005</v>
      </c>
      <c r="Y7" s="39">
        <v>75.12</v>
      </c>
      <c r="Z7" s="39">
        <v>78.150000000000006</v>
      </c>
      <c r="AA7" s="39">
        <v>83.6</v>
      </c>
      <c r="AB7" s="39">
        <v>83.72</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1620.21</v>
      </c>
      <c r="BF7" s="39">
        <v>1808.36</v>
      </c>
      <c r="BG7" s="39">
        <v>1890.34</v>
      </c>
      <c r="BH7" s="39">
        <v>1682.8</v>
      </c>
      <c r="BI7" s="39">
        <v>1739.41</v>
      </c>
      <c r="BJ7" s="39">
        <v>1321.78</v>
      </c>
      <c r="BK7" s="39">
        <v>1326.51</v>
      </c>
      <c r="BL7" s="39">
        <v>1285.3599999999999</v>
      </c>
      <c r="BM7" s="39">
        <v>1246.73</v>
      </c>
      <c r="BN7" s="39">
        <v>1281.51</v>
      </c>
      <c r="BO7" s="39">
        <v>1280.76</v>
      </c>
      <c r="BP7" s="39">
        <v>66.14</v>
      </c>
      <c r="BQ7" s="39">
        <v>61.36</v>
      </c>
      <c r="BR7" s="39">
        <v>58.95</v>
      </c>
      <c r="BS7" s="39">
        <v>66.61</v>
      </c>
      <c r="BT7" s="39">
        <v>70.19</v>
      </c>
      <c r="BU7" s="39">
        <v>54.57</v>
      </c>
      <c r="BV7" s="39">
        <v>54.4</v>
      </c>
      <c r="BW7" s="39">
        <v>54.45</v>
      </c>
      <c r="BX7" s="39">
        <v>54.33</v>
      </c>
      <c r="BY7" s="39">
        <v>55.02</v>
      </c>
      <c r="BZ7" s="39">
        <v>53.06</v>
      </c>
      <c r="CA7" s="39">
        <v>155.22</v>
      </c>
      <c r="CB7" s="39">
        <v>166.26</v>
      </c>
      <c r="CC7" s="39">
        <v>180.95</v>
      </c>
      <c r="CD7" s="39">
        <v>185.48</v>
      </c>
      <c r="CE7" s="39">
        <v>180.98</v>
      </c>
      <c r="CF7" s="39">
        <v>318.02999999999997</v>
      </c>
      <c r="CG7" s="39">
        <v>325.14</v>
      </c>
      <c r="CH7" s="39">
        <v>332.75</v>
      </c>
      <c r="CI7" s="39">
        <v>341.05</v>
      </c>
      <c r="CJ7" s="39">
        <v>330.62</v>
      </c>
      <c r="CK7" s="39">
        <v>314.83</v>
      </c>
      <c r="CL7" s="39">
        <v>71.28</v>
      </c>
      <c r="CM7" s="39">
        <v>75.61</v>
      </c>
      <c r="CN7" s="39">
        <v>78.430000000000007</v>
      </c>
      <c r="CO7" s="39">
        <v>80.3</v>
      </c>
      <c r="CP7" s="39">
        <v>90.4</v>
      </c>
      <c r="CQ7" s="39">
        <v>63.99</v>
      </c>
      <c r="CR7" s="39">
        <v>62.01</v>
      </c>
      <c r="CS7" s="39">
        <v>60.68</v>
      </c>
      <c r="CT7" s="39">
        <v>59.87</v>
      </c>
      <c r="CU7" s="39">
        <v>59.59</v>
      </c>
      <c r="CV7" s="39">
        <v>56.28</v>
      </c>
      <c r="CW7" s="39">
        <v>76.72</v>
      </c>
      <c r="CX7" s="39">
        <v>72.37</v>
      </c>
      <c r="CY7" s="39">
        <v>70.510000000000005</v>
      </c>
      <c r="CZ7" s="39">
        <v>66.98</v>
      </c>
      <c r="DA7" s="39">
        <v>59.82</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0.15</v>
      </c>
      <c r="EE7" s="39">
        <v>0.4</v>
      </c>
      <c r="EF7" s="39">
        <v>0.12</v>
      </c>
      <c r="EG7" s="39">
        <v>0</v>
      </c>
      <c r="EH7" s="39">
        <v>0</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2018-02-08T23:35:10Z</cp:lastPrinted>
  <dcterms:created xsi:type="dcterms:W3CDTF">2017-12-25T01:48:20Z</dcterms:created>
  <dcterms:modified xsi:type="dcterms:W3CDTF">2018-02-26T02:02:50Z</dcterms:modified>
</cp:coreProperties>
</file>