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I10" i="4"/>
  <c r="BB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<sst xmlns="http://schemas.openxmlformats.org/spreadsheetml/2006/main" count="237" uniqueCount="123">
  <si>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</si>
  <si>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</si>
  <si>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</si>
  <si>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</si>
  <si>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</si>
  <si>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</si>
  <si>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</si>
  <si>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</si>
  <si>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</si>
  <si>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</si>
  <si>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</si>
  <si>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</si>
  <si>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</si>
  <si>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</si>
  <si>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</si>
  <si>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</si>
  <si>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</si>
  <si>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</si>
  <si>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</si>
  <si>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</si>
  <si>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</si>
  <si>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</si>
  <si>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</si>
  <si>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</si>
  <si>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</si>
  <si>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</si>
  <si>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</si>
  <si>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</si>
  <si>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</si>
  <si>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</si>
  <si>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</si>
  <si>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</si>
  <si>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</si>
  <si>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</si>
  <si>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</si>
  <si>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</si>
  <si>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</si>
  <si>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</si>
  <si>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</si>
  <si>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</si>
  <si>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</si>
  <si>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</si>
  <si>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</si>
  <si>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</si>
  <si>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</si>
  <si>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</si>
  <si>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</si>
  <si>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</si>
  <si>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</si>
  <si>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</si>
  <si>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</si>
  <si>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</si>
  <si>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</si>
  <si>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</si>
  <si>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</si>
  <si>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</si>
  <si>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</si>
  <si>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</si>
  <si>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</si>
  <si>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</si>
  <si>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</si>
  <si>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</si>
  <si>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</si>
  <si>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</si>
  <si>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</si>
  <si>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</si>
  <si>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</si>
  <si>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</si>
  <si>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</si>
  <si>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</si>
  <si>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</si>
  <si>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</si>
  <si>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</si>
  <si>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</si>
  <si>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</si>
  <si>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</si>
  <si>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</si>
  <si>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</si>
  <si>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</si>
  <si>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</si>
  <si>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</si>
  <si>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</si>
  <si>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</si>
  <si>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</si>
  <si>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</si>
  <si>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</si>
  <si>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</si>
  <si>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</si>
  <si>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</si>
  <si>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</si>
  <si>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</si>
  <si>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</si>
  <si>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</si>
  <si>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</si>
  <si>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</si>
  <si>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</si>
  <si>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</si>
  <si>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</si>
  <si>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</si>
  <si>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</si>
  <si>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</si>
  <si>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</si>
  <si>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</si>
  <si>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</si>
  <si>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</si>
  <si>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</si>
  <si>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</si>
  <si>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都農町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</si>
  <si>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</si>
  <si>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</si>
  <si>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</si>
  <si>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</si>
  <si>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</si>
  <si>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</si>
  <si>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</si>
  <si>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</si>
  <si>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</si>
  <si>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</si>
  <si>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</si>
  <si>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③管路更新率
　耐用年数が近い老朽化施設が多く、平成27年度から上水道と２つある簡易水道の１つを統合するため、施設整備等に取り組んだことで急激に率が上がっています。今後、もう１つの簡易水道との統合を平成３２年４月に計画していることから更なる施設等の更新が必要となるため、財源の確保等経営改善に努めていく必要があります。
</t>
    <rPh sb="90" eb="92">
      <t>カンイ</t>
    </rPh>
    <rPh sb="92" eb="94">
      <t>スイドウ</t>
    </rPh>
    <rPh sb="96" eb="98">
      <t>トウゴウ</t>
    </rPh>
    <rPh sb="99" eb="101">
      <t>ヘイセイ</t>
    </rPh>
    <rPh sb="122" eb="123">
      <t>トウ</t>
    </rPh>
    <phoneticPr fontId="4"/>
  </si>
  <si>
    <t xml:space="preserve">①収益的収支比率
　100％を超えており、黒字であります。
④企業債残高対給水収益比率
　平成27年度に引き続き本年度も上水道との一部統合に伴う施設更新により増加しました。
⑤料金回収率
　全国及び類似団体平均値を上回っており、経営に必要な経費を料金で賄えています。
⑥給水原価
　全国及び類似団体平均値より低い状況で効率的です。
⑦施設利用率
　90％前後を推移しており高い水準であります。
⑧有収率
　全国平均及び類似団体平均と比べると効率的であるが、今後漏水調査等を実施し更に率を上げていく必要があります。
</t>
    <rPh sb="45" eb="47">
      <t>ヘイセイ</t>
    </rPh>
    <rPh sb="49" eb="51">
      <t>ネンド</t>
    </rPh>
    <rPh sb="52" eb="53">
      <t>ヒ</t>
    </rPh>
    <rPh sb="54" eb="55">
      <t>ツヅ</t>
    </rPh>
    <rPh sb="56" eb="59">
      <t>ホンネンド</t>
    </rPh>
    <rPh sb="177" eb="179">
      <t>ゼンゴ</t>
    </rPh>
    <rPh sb="180" eb="182">
      <t>スイイ</t>
    </rPh>
    <phoneticPr fontId="4"/>
  </si>
  <si>
    <t xml:space="preserve">　収益的収支比率は黒字傾向ですが、今後給水人口の減少等が予測されることから、経営の健全性を高めるため有収率の向上、費用削減等の経営改善に努めていく必要があります。
　また、優先順位を付け老朽化施設の計画的な更新を進めていくことが必要です。経営戦略については平成31年度までに策定の予定です。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</si>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</sst>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7.93</c:v>
                </c:pt>
                <c:pt idx="4" formatCode="#,##0.00;&quot;△&quot;#,##0.00;&quot;-&quot;">
                  <c:v>0.03</c:v>
                </c:pt>
              </c:numCache>
            </c:numRef>
          </c:val>
        </c:ser>
        <c:dLbls>
          <c:showLegendKey val="0"/>
          <c:showVal val="0"/>
          <c:showCatName val="0"/>
          <c:showSerName val="0"/>
          <c:showPercent val="0"/>
          <c:showBubbleSize val="0"/>
        </c:dLbls>
        <c:gapWidth val="150"/>
        <c:axId val="87491328"/>
        <c:axId val="874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7491328"/>
        <c:axId val="87493248"/>
      </c:lineChart>
      <c:dateAx>
        <c:axId val="87491328"/>
        <c:scaling>
          <c:orientation val="minMax"/>
        </c:scaling>
        <c:delete val="1"/>
        <c:axPos val="b"/>
        <c:numFmt formatCode="ge" sourceLinked="1"/>
        <c:majorTickMark val="none"/>
        <c:minorTickMark val="none"/>
        <c:tickLblPos val="none"/>
        <c:crossAx val="87493248"/>
        <c:crosses val="autoZero"/>
        <c:auto val="1"/>
        <c:lblOffset val="100"/>
        <c:baseTimeUnit val="years"/>
      </c:dateAx>
      <c:valAx>
        <c:axId val="874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90.03</c:v>
                </c:pt>
                <c:pt idx="1">
                  <c:v>96.99</c:v>
                </c:pt>
                <c:pt idx="2">
                  <c:v>89.14</c:v>
                </c:pt>
                <c:pt idx="3">
                  <c:v>91.84</c:v>
                </c:pt>
                <c:pt idx="4">
                  <c:v>89.18</c:v>
                </c:pt>
              </c:numCache>
            </c:numRef>
          </c:val>
        </c:ser>
        <c:dLbls>
          <c:showLegendKey val="0"/>
          <c:showVal val="0"/>
          <c:showCatName val="0"/>
          <c:showSerName val="0"/>
          <c:showPercent val="0"/>
          <c:showBubbleSize val="0"/>
        </c:dLbls>
        <c:gapWidth val="150"/>
        <c:axId val="92423296"/>
        <c:axId val="924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92423296"/>
        <c:axId val="92425216"/>
      </c:lineChart>
      <c:dateAx>
        <c:axId val="92423296"/>
        <c:scaling>
          <c:orientation val="minMax"/>
        </c:scaling>
        <c:delete val="1"/>
        <c:axPos val="b"/>
        <c:numFmt formatCode="ge" sourceLinked="1"/>
        <c:majorTickMark val="none"/>
        <c:minorTickMark val="none"/>
        <c:tickLblPos val="none"/>
        <c:crossAx val="92425216"/>
        <c:crosses val="autoZero"/>
        <c:auto val="1"/>
        <c:lblOffset val="100"/>
        <c:baseTimeUnit val="years"/>
      </c:dateAx>
      <c:valAx>
        <c:axId val="92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88.27</c:v>
                </c:pt>
                <c:pt idx="1">
                  <c:v>81.5</c:v>
                </c:pt>
                <c:pt idx="2">
                  <c:v>87.58</c:v>
                </c:pt>
                <c:pt idx="3">
                  <c:v>88.77</c:v>
                </c:pt>
                <c:pt idx="4">
                  <c:v>90.64</c:v>
                </c:pt>
              </c:numCache>
            </c:numRef>
          </c:val>
        </c:ser>
        <c:dLbls>
          <c:showLegendKey val="0"/>
          <c:showVal val="0"/>
          <c:showCatName val="0"/>
          <c:showSerName val="0"/>
          <c:showPercent val="0"/>
          <c:showBubbleSize val="0"/>
        </c:dLbls>
        <c:gapWidth val="150"/>
        <c:axId val="92463872"/>
        <c:axId val="924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92463872"/>
        <c:axId val="92465792"/>
      </c:lineChart>
      <c:dateAx>
        <c:axId val="92463872"/>
        <c:scaling>
          <c:orientation val="minMax"/>
        </c:scaling>
        <c:delete val="1"/>
        <c:axPos val="b"/>
        <c:numFmt formatCode="ge" sourceLinked="1"/>
        <c:majorTickMark val="none"/>
        <c:minorTickMark val="none"/>
        <c:tickLblPos val="none"/>
        <c:crossAx val="92465792"/>
        <c:crosses val="autoZero"/>
        <c:auto val="1"/>
        <c:lblOffset val="100"/>
        <c:baseTimeUnit val="years"/>
      </c:dateAx>
      <c:valAx>
        <c:axId val="924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98.59</c:v>
                </c:pt>
                <c:pt idx="1">
                  <c:v>130.66</c:v>
                </c:pt>
                <c:pt idx="2">
                  <c:v>155.78</c:v>
                </c:pt>
                <c:pt idx="3">
                  <c:v>139.62</c:v>
                </c:pt>
                <c:pt idx="4">
                  <c:v>145.38999999999999</c:v>
                </c:pt>
              </c:numCache>
            </c:numRef>
          </c:val>
        </c:ser>
        <c:dLbls>
          <c:showLegendKey val="0"/>
          <c:showVal val="0"/>
          <c:showCatName val="0"/>
          <c:showSerName val="0"/>
          <c:showPercent val="0"/>
          <c:showBubbleSize val="0"/>
        </c:dLbls>
        <c:gapWidth val="150"/>
        <c:axId val="87540096"/>
        <c:axId val="875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7540096"/>
        <c:axId val="87542016"/>
      </c:lineChart>
      <c:dateAx>
        <c:axId val="87540096"/>
        <c:scaling>
          <c:orientation val="minMax"/>
        </c:scaling>
        <c:delete val="1"/>
        <c:axPos val="b"/>
        <c:numFmt formatCode="ge" sourceLinked="1"/>
        <c:majorTickMark val="none"/>
        <c:minorTickMark val="none"/>
        <c:tickLblPos val="none"/>
        <c:crossAx val="87542016"/>
        <c:crosses val="autoZero"/>
        <c:auto val="1"/>
        <c:lblOffset val="100"/>
        <c:baseTimeUnit val="years"/>
      </c:dateAx>
      <c:valAx>
        <c:axId val="87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56064"/>
        <c:axId val="9045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56064"/>
        <c:axId val="90457984"/>
      </c:lineChart>
      <c:dateAx>
        <c:axId val="90456064"/>
        <c:scaling>
          <c:orientation val="minMax"/>
        </c:scaling>
        <c:delete val="1"/>
        <c:axPos val="b"/>
        <c:numFmt formatCode="ge" sourceLinked="1"/>
        <c:majorTickMark val="none"/>
        <c:minorTickMark val="none"/>
        <c:tickLblPos val="none"/>
        <c:crossAx val="90457984"/>
        <c:crosses val="autoZero"/>
        <c:auto val="1"/>
        <c:lblOffset val="100"/>
        <c:baseTimeUnit val="years"/>
      </c:dateAx>
      <c:valAx>
        <c:axId val="9045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02272"/>
        <c:axId val="905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02272"/>
        <c:axId val="90504192"/>
      </c:lineChart>
      <c:dateAx>
        <c:axId val="90502272"/>
        <c:scaling>
          <c:orientation val="minMax"/>
        </c:scaling>
        <c:delete val="1"/>
        <c:axPos val="b"/>
        <c:numFmt formatCode="ge" sourceLinked="1"/>
        <c:majorTickMark val="none"/>
        <c:minorTickMark val="none"/>
        <c:tickLblPos val="none"/>
        <c:crossAx val="90504192"/>
        <c:crosses val="autoZero"/>
        <c:auto val="1"/>
        <c:lblOffset val="100"/>
        <c:baseTimeUnit val="years"/>
      </c:dateAx>
      <c:valAx>
        <c:axId val="905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77536"/>
        <c:axId val="921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77536"/>
        <c:axId val="92179456"/>
      </c:lineChart>
      <c:dateAx>
        <c:axId val="92177536"/>
        <c:scaling>
          <c:orientation val="minMax"/>
        </c:scaling>
        <c:delete val="1"/>
        <c:axPos val="b"/>
        <c:numFmt formatCode="ge" sourceLinked="1"/>
        <c:majorTickMark val="none"/>
        <c:minorTickMark val="none"/>
        <c:tickLblPos val="none"/>
        <c:crossAx val="92179456"/>
        <c:crosses val="autoZero"/>
        <c:auto val="1"/>
        <c:lblOffset val="100"/>
        <c:baseTimeUnit val="years"/>
      </c:dateAx>
      <c:valAx>
        <c:axId val="921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12224"/>
        <c:axId val="922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12224"/>
        <c:axId val="92226688"/>
      </c:lineChart>
      <c:dateAx>
        <c:axId val="92212224"/>
        <c:scaling>
          <c:orientation val="minMax"/>
        </c:scaling>
        <c:delete val="1"/>
        <c:axPos val="b"/>
        <c:numFmt formatCode="ge" sourceLinked="1"/>
        <c:majorTickMark val="none"/>
        <c:minorTickMark val="none"/>
        <c:tickLblPos val="none"/>
        <c:crossAx val="92226688"/>
        <c:crosses val="autoZero"/>
        <c:auto val="1"/>
        <c:lblOffset val="100"/>
        <c:baseTimeUnit val="years"/>
      </c:dateAx>
      <c:valAx>
        <c:axId val="922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41.74</c:v>
                </c:pt>
                <c:pt idx="1">
                  <c:v>28.96</c:v>
                </c:pt>
                <c:pt idx="2">
                  <c:v>21.87</c:v>
                </c:pt>
                <c:pt idx="3">
                  <c:v>366.29</c:v>
                </c:pt>
                <c:pt idx="4">
                  <c:v>492.61</c:v>
                </c:pt>
              </c:numCache>
            </c:numRef>
          </c:val>
        </c:ser>
        <c:dLbls>
          <c:showLegendKey val="0"/>
          <c:showVal val="0"/>
          <c:showCatName val="0"/>
          <c:showSerName val="0"/>
          <c:showPercent val="0"/>
          <c:showBubbleSize val="0"/>
        </c:dLbls>
        <c:gapWidth val="150"/>
        <c:axId val="92244608"/>
        <c:axId val="9225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92244608"/>
        <c:axId val="92254976"/>
      </c:lineChart>
      <c:dateAx>
        <c:axId val="92244608"/>
        <c:scaling>
          <c:orientation val="minMax"/>
        </c:scaling>
        <c:delete val="1"/>
        <c:axPos val="b"/>
        <c:numFmt formatCode="ge" sourceLinked="1"/>
        <c:majorTickMark val="none"/>
        <c:minorTickMark val="none"/>
        <c:tickLblPos val="none"/>
        <c:crossAx val="92254976"/>
        <c:crosses val="autoZero"/>
        <c:auto val="1"/>
        <c:lblOffset val="100"/>
        <c:baseTimeUnit val="years"/>
      </c:dateAx>
      <c:valAx>
        <c:axId val="922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86.43</c:v>
                </c:pt>
                <c:pt idx="1">
                  <c:v>128.99</c:v>
                </c:pt>
                <c:pt idx="2">
                  <c:v>155.11000000000001</c:v>
                </c:pt>
                <c:pt idx="3">
                  <c:v>151.01</c:v>
                </c:pt>
                <c:pt idx="4">
                  <c:v>173.59</c:v>
                </c:pt>
              </c:numCache>
            </c:numRef>
          </c:val>
        </c:ser>
        <c:dLbls>
          <c:showLegendKey val="0"/>
          <c:showVal val="0"/>
          <c:showCatName val="0"/>
          <c:showSerName val="0"/>
          <c:showPercent val="0"/>
          <c:showBubbleSize val="0"/>
        </c:dLbls>
        <c:gapWidth val="150"/>
        <c:axId val="92363008"/>
        <c:axId val="923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92363008"/>
        <c:axId val="92369280"/>
      </c:lineChart>
      <c:dateAx>
        <c:axId val="92363008"/>
        <c:scaling>
          <c:orientation val="minMax"/>
        </c:scaling>
        <c:delete val="1"/>
        <c:axPos val="b"/>
        <c:numFmt formatCode="ge" sourceLinked="1"/>
        <c:majorTickMark val="none"/>
        <c:minorTickMark val="none"/>
        <c:tickLblPos val="none"/>
        <c:crossAx val="92369280"/>
        <c:crosses val="autoZero"/>
        <c:auto val="1"/>
        <c:lblOffset val="100"/>
        <c:baseTimeUnit val="years"/>
      </c:dateAx>
      <c:valAx>
        <c:axId val="92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179.17</c:v>
                </c:pt>
                <c:pt idx="1">
                  <c:v>119.74</c:v>
                </c:pt>
                <c:pt idx="2">
                  <c:v>102.58</c:v>
                </c:pt>
                <c:pt idx="3">
                  <c:v>106.63</c:v>
                </c:pt>
                <c:pt idx="4">
                  <c:v>92.05</c:v>
                </c:pt>
              </c:numCache>
            </c:numRef>
          </c:val>
        </c:ser>
        <c:dLbls>
          <c:showLegendKey val="0"/>
          <c:showVal val="0"/>
          <c:showCatName val="0"/>
          <c:showSerName val="0"/>
          <c:showPercent val="0"/>
          <c:showBubbleSize val="0"/>
        </c:dLbls>
        <c:gapWidth val="150"/>
        <c:axId val="92399104"/>
        <c:axId val="924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92399104"/>
        <c:axId val="92401024"/>
      </c:lineChart>
      <c:dateAx>
        <c:axId val="92399104"/>
        <c:scaling>
          <c:orientation val="minMax"/>
        </c:scaling>
        <c:delete val="1"/>
        <c:axPos val="b"/>
        <c:numFmt formatCode="ge" sourceLinked="1"/>
        <c:majorTickMark val="none"/>
        <c:minorTickMark val="none"/>
        <c:tickLblPos val="none"/>
        <c:crossAx val="92401024"/>
        <c:crosses val="autoZero"/>
        <c:auto val="1"/>
        <c:lblOffset val="100"/>
        <c:baseTimeUnit val="years"/>
      </c:dateAx>
      <c:valAx>
        <c:axId val="924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都農町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10818</v>
      </c>
      <c r="AM8" s="51"/>
      <c r="AN8" s="51"/>
      <c r="AO8" s="51"/>
      <c r="AP8" s="51"/>
      <c r="AQ8" s="51"/>
      <c r="AR8" s="51"/>
      <c r="AS8" s="51"/>
      <c r="AT8" s="46">
        <f>データ!$S$6</f>
        <v>102.11</v>
      </c>
      <c r="AU8" s="46"/>
      <c r="AV8" s="46"/>
      <c r="AW8" s="46"/>
      <c r="AX8" s="46"/>
      <c r="AY8" s="46"/>
      <c r="AZ8" s="46"/>
      <c r="BA8" s="46"/>
      <c r="BB8" s="46">
        <f>データ!$T$6</f>
        <v>105.94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22.58</v>
      </c>
      <c r="Q10" s="46"/>
      <c r="R10" s="46"/>
      <c r="S10" s="46"/>
      <c r="T10" s="46"/>
      <c r="U10" s="46"/>
      <c r="V10" s="46"/>
      <c r="W10" s="51">
        <f>データ!$Q$6</f>
        <v>3564</v>
      </c>
      <c r="X10" s="51"/>
      <c r="Y10" s="51"/>
      <c r="Z10" s="51"/>
      <c r="AA10" s="51"/>
      <c r="AB10" s="51"/>
      <c r="AC10" s="51"/>
      <c r="AD10" s="2"/>
      <c r="AE10" s="2"/>
      <c r="AF10" s="2"/>
      <c r="AG10" s="2"/>
      <c r="AH10" s="2"/>
      <c r="AI10" s="2"/>
      <c r="AJ10" s="2"/>
      <c r="AK10" s="2"/>
      <c r="AL10" s="51">
        <f>データ!$U$6</f>
        <v>2330</v>
      </c>
      <c r="AM10" s="51"/>
      <c r="AN10" s="51"/>
      <c r="AO10" s="51"/>
      <c r="AP10" s="51"/>
      <c r="AQ10" s="51"/>
      <c r="AR10" s="51"/>
      <c r="AS10" s="51"/>
      <c r="AT10" s="46">
        <f>データ!$V$6</f>
        <v>11.16</v>
      </c>
      <c r="AU10" s="46"/>
      <c r="AV10" s="46"/>
      <c r="AW10" s="46"/>
      <c r="AX10" s="46"/>
      <c r="AY10" s="46"/>
      <c r="AZ10" s="46"/>
      <c r="BA10" s="46"/>
      <c r="BB10" s="46">
        <f>データ!$W$6</f>
        <v>208.78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454061</v>
      </c>
      <c r="D6" s="34">
        <f t="shared" si="3"/>
        <v>47</v>
      </c>
      <c r="E6" s="34">
        <f t="shared" si="3"/>
        <v>1</v>
      </c>
      <c r="F6" s="34">
        <f t="shared" si="3"/>
        <v>0</v>
      </c>
      <c r="G6" s="34">
        <f t="shared" si="3"/>
        <v>0</v>
      </c>
      <c r="H6" s="34" t="str">
        <f t="shared" si="3"/>
        <v>宮崎県　都農町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22.58</v>
      </c>
      <c r="Q6" s="35">
        <f t="shared" si="3"/>
        <v>3564</v>
      </c>
      <c r="R6" s="35">
        <f t="shared" si="3"/>
        <v>10818</v>
      </c>
      <c r="S6" s="35">
        <f t="shared" si="3"/>
        <v>102.11</v>
      </c>
      <c r="T6" s="35">
        <f t="shared" si="3"/>
        <v>105.94</v>
      </c>
      <c r="U6" s="35">
        <f t="shared" si="3"/>
        <v>2330</v>
      </c>
      <c r="V6" s="35">
        <f t="shared" si="3"/>
        <v>11.16</v>
      </c>
      <c r="W6" s="35">
        <f t="shared" si="3"/>
        <v>208.78</v>
      </c>
      <c r="X6" s="36">
        <f>IF(X7="",NA(),X7)</f>
        <v>98.59</v>
      </c>
      <c r="Y6" s="36">
        <f t="shared" ref="Y6:AG6" si="4">IF(Y7="",NA(),Y7)</f>
        <v>130.66</v>
      </c>
      <c r="Z6" s="36">
        <f t="shared" si="4"/>
        <v>155.78</v>
      </c>
      <c r="AA6" s="36">
        <f t="shared" si="4"/>
        <v>139.62</v>
      </c>
      <c r="AB6" s="36">
        <f t="shared" si="4"/>
        <v>145.38999999999999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41.74</v>
      </c>
      <c r="BF6" s="36">
        <f t="shared" ref="BF6:BN6" si="7">IF(BF7="",NA(),BF7)</f>
        <v>28.96</v>
      </c>
      <c r="BG6" s="36">
        <f t="shared" si="7"/>
        <v>21.87</v>
      </c>
      <c r="BH6" s="36">
        <f t="shared" si="7"/>
        <v>366.29</v>
      </c>
      <c r="BI6" s="36">
        <f t="shared" si="7"/>
        <v>492.61</v>
      </c>
      <c r="BJ6" s="36">
        <f t="shared" si="7"/>
        <v>1108.26</v>
      </c>
      <c r="BK6" s="36">
        <f t="shared" si="7"/>
        <v>1113.76</v>
      </c>
      <c r="BL6" s="36">
        <f t="shared" si="7"/>
        <v>1125.69</v>
      </c>
      <c r="BM6" s="36">
        <f t="shared" si="7"/>
        <v>1134.67</v>
      </c>
      <c r="BN6" s="36">
        <f t="shared" si="7"/>
        <v>1144.79</v>
      </c>
      <c r="BO6" s="35" t="str">
        <f>IF(BO7="","",IF(BO7="-","【-】","【"&amp;SUBSTITUTE(TEXT(BO7,"#,##0.00"),"-","△")&amp;"】"))</f>
        <v>【1,280.76】</v>
      </c>
      <c r="BP6" s="36">
        <f>IF(BP7="",NA(),BP7)</f>
        <v>86.43</v>
      </c>
      <c r="BQ6" s="36">
        <f t="shared" ref="BQ6:BY6" si="8">IF(BQ7="",NA(),BQ7)</f>
        <v>128.99</v>
      </c>
      <c r="BR6" s="36">
        <f t="shared" si="8"/>
        <v>155.11000000000001</v>
      </c>
      <c r="BS6" s="36">
        <f t="shared" si="8"/>
        <v>151.01</v>
      </c>
      <c r="BT6" s="36">
        <f t="shared" si="8"/>
        <v>173.59</v>
      </c>
      <c r="BU6" s="36">
        <f t="shared" si="8"/>
        <v>19.77</v>
      </c>
      <c r="BV6" s="36">
        <f t="shared" si="8"/>
        <v>34.25</v>
      </c>
      <c r="BW6" s="36">
        <f t="shared" si="8"/>
        <v>46.48</v>
      </c>
      <c r="BX6" s="36">
        <f t="shared" si="8"/>
        <v>40.6</v>
      </c>
      <c r="BY6" s="36">
        <f t="shared" si="8"/>
        <v>56.04</v>
      </c>
      <c r="BZ6" s="35" t="str">
        <f>IF(BZ7="","",IF(BZ7="-","【-】","【"&amp;SUBSTITUTE(TEXT(BZ7,"#,##0.00"),"-","△")&amp;"】"))</f>
        <v>【53.06】</v>
      </c>
      <c r="CA6" s="36">
        <f>IF(CA7="",NA(),CA7)</f>
        <v>179.17</v>
      </c>
      <c r="CB6" s="36">
        <f t="shared" ref="CB6:CJ6" si="9">IF(CB7="",NA(),CB7)</f>
        <v>119.74</v>
      </c>
      <c r="CC6" s="36">
        <f t="shared" si="9"/>
        <v>102.58</v>
      </c>
      <c r="CD6" s="36">
        <f t="shared" si="9"/>
        <v>106.63</v>
      </c>
      <c r="CE6" s="36">
        <f t="shared" si="9"/>
        <v>92.05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90.03</v>
      </c>
      <c r="CM6" s="36">
        <f t="shared" ref="CM6:CU6" si="10">IF(CM7="",NA(),CM7)</f>
        <v>96.99</v>
      </c>
      <c r="CN6" s="36">
        <f t="shared" si="10"/>
        <v>89.14</v>
      </c>
      <c r="CO6" s="36">
        <f t="shared" si="10"/>
        <v>91.84</v>
      </c>
      <c r="CP6" s="36">
        <f t="shared" si="10"/>
        <v>89.18</v>
      </c>
      <c r="CQ6" s="36">
        <f t="shared" si="10"/>
        <v>57.17</v>
      </c>
      <c r="CR6" s="36">
        <f t="shared" si="10"/>
        <v>57.55</v>
      </c>
      <c r="CS6" s="36">
        <f t="shared" si="10"/>
        <v>57.43</v>
      </c>
      <c r="CT6" s="36">
        <f t="shared" si="10"/>
        <v>57.29</v>
      </c>
      <c r="CU6" s="36">
        <f t="shared" si="10"/>
        <v>55.9</v>
      </c>
      <c r="CV6" s="35" t="str">
        <f>IF(CV7="","",IF(CV7="-","【-】","【"&amp;SUBSTITUTE(TEXT(CV7,"#,##0.00"),"-","△")&amp;"】"))</f>
        <v>【56.28】</v>
      </c>
      <c r="CW6" s="36">
        <f>IF(CW7="",NA(),CW7)</f>
        <v>88.27</v>
      </c>
      <c r="CX6" s="36">
        <f t="shared" ref="CX6:DF6" si="11">IF(CX7="",NA(),CX7)</f>
        <v>81.5</v>
      </c>
      <c r="CY6" s="36">
        <f t="shared" si="11"/>
        <v>87.58</v>
      </c>
      <c r="CZ6" s="36">
        <f t="shared" si="11"/>
        <v>88.77</v>
      </c>
      <c r="DA6" s="36">
        <f t="shared" si="11"/>
        <v>90.64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7.93</v>
      </c>
      <c r="EH6" s="36">
        <f t="shared" si="14"/>
        <v>0.03</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454061</v>
      </c>
      <c r="D7" s="38">
        <v>47</v>
      </c>
      <c r="E7" s="38">
        <v>1</v>
      </c>
      <c r="F7" s="38">
        <v>0</v>
      </c>
      <c r="G7" s="38">
        <v>0</v>
      </c>
      <c r="H7" s="38" t="s">
        <v>107</v>
      </c>
      <c r="I7" s="38" t="s">
        <v>108</v>
      </c>
      <c r="J7" s="38" t="s">
        <v>109</v>
      </c>
      <c r="K7" s="38" t="s">
        <v>110</v>
      </c>
      <c r="L7" s="38" t="s">
        <v>111</v>
      </c>
      <c r="M7" s="38"/>
      <c r="N7" s="39" t="s">
        <v>112</v>
      </c>
      <c r="O7" s="39" t="s">
        <v>113</v>
      </c>
      <c r="P7" s="39">
        <v>22.58</v>
      </c>
      <c r="Q7" s="39">
        <v>3564</v>
      </c>
      <c r="R7" s="39">
        <v>10818</v>
      </c>
      <c r="S7" s="39">
        <v>102.11</v>
      </c>
      <c r="T7" s="39">
        <v>105.94</v>
      </c>
      <c r="U7" s="39">
        <v>2330</v>
      </c>
      <c r="V7" s="39">
        <v>11.16</v>
      </c>
      <c r="W7" s="39">
        <v>208.78</v>
      </c>
      <c r="X7" s="39">
        <v>98.59</v>
      </c>
      <c r="Y7" s="39">
        <v>130.66</v>
      </c>
      <c r="Z7" s="39">
        <v>155.78</v>
      </c>
      <c r="AA7" s="39">
        <v>139.62</v>
      </c>
      <c r="AB7" s="39">
        <v>145.38999999999999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41.74</v>
      </c>
      <c r="BF7" s="39">
        <v>28.96</v>
      </c>
      <c r="BG7" s="39">
        <v>21.87</v>
      </c>
      <c r="BH7" s="39">
        <v>366.29</v>
      </c>
      <c r="BI7" s="39">
        <v>492.61</v>
      </c>
      <c r="BJ7" s="39">
        <v>1108.26</v>
      </c>
      <c r="BK7" s="39">
        <v>1113.76</v>
      </c>
      <c r="BL7" s="39">
        <v>1125.69</v>
      </c>
      <c r="BM7" s="39">
        <v>1134.67</v>
      </c>
      <c r="BN7" s="39">
        <v>1144.79</v>
      </c>
      <c r="BO7" s="39">
        <v>1280.76</v>
      </c>
      <c r="BP7" s="39">
        <v>86.43</v>
      </c>
      <c r="BQ7" s="39">
        <v>128.99</v>
      </c>
      <c r="BR7" s="39">
        <v>155.11000000000001</v>
      </c>
      <c r="BS7" s="39">
        <v>151.01</v>
      </c>
      <c r="BT7" s="39">
        <v>173.59</v>
      </c>
      <c r="BU7" s="39">
        <v>19.77</v>
      </c>
      <c r="BV7" s="39">
        <v>34.25</v>
      </c>
      <c r="BW7" s="39">
        <v>46.48</v>
      </c>
      <c r="BX7" s="39">
        <v>40.6</v>
      </c>
      <c r="BY7" s="39">
        <v>56.04</v>
      </c>
      <c r="BZ7" s="39">
        <v>53.06</v>
      </c>
      <c r="CA7" s="39">
        <v>179.17</v>
      </c>
      <c r="CB7" s="39">
        <v>119.74</v>
      </c>
      <c r="CC7" s="39">
        <v>102.58</v>
      </c>
      <c r="CD7" s="39">
        <v>106.63</v>
      </c>
      <c r="CE7" s="39">
        <v>92.05</v>
      </c>
      <c r="CF7" s="39">
        <v>878.73</v>
      </c>
      <c r="CG7" s="39">
        <v>501.18</v>
      </c>
      <c r="CH7" s="39">
        <v>376.61</v>
      </c>
      <c r="CI7" s="39">
        <v>440.03</v>
      </c>
      <c r="CJ7" s="39">
        <v>304.35000000000002</v>
      </c>
      <c r="CK7" s="39">
        <v>314.83</v>
      </c>
      <c r="CL7" s="39">
        <v>90.03</v>
      </c>
      <c r="CM7" s="39">
        <v>96.99</v>
      </c>
      <c r="CN7" s="39">
        <v>89.14</v>
      </c>
      <c r="CO7" s="39">
        <v>91.84</v>
      </c>
      <c r="CP7" s="39">
        <v>89.18</v>
      </c>
      <c r="CQ7" s="39">
        <v>57.17</v>
      </c>
      <c r="CR7" s="39">
        <v>57.55</v>
      </c>
      <c r="CS7" s="39">
        <v>57.43</v>
      </c>
      <c r="CT7" s="39">
        <v>57.29</v>
      </c>
      <c r="CU7" s="39">
        <v>55.9</v>
      </c>
      <c r="CV7" s="39">
        <v>56.28</v>
      </c>
      <c r="CW7" s="39">
        <v>88.27</v>
      </c>
      <c r="CX7" s="39">
        <v>81.5</v>
      </c>
      <c r="CY7" s="39">
        <v>87.58</v>
      </c>
      <c r="CZ7" s="39">
        <v>88.77</v>
      </c>
      <c r="DA7" s="39">
        <v>90.64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7.93</v>
      </c>
      <c r="EH7" s="39">
        <v>0.03</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2018-01-31T05:52:20Z</cp:lastPrinted>
  <dcterms:created xsi:type="dcterms:W3CDTF">2017-12-25T01:48:27Z</dcterms:created>
  <dcterms:modified xsi:type="dcterms:W3CDTF">2018-02-22T02:57:46Z</dcterms:modified>
  <cp:category/>
</cp:coreProperties>
</file>