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172.31.1.31\諸塚村役場共有\住民福祉課\公博\Ｃバックアップ\メールボックス\H29\2018.2.7　公営企業に係る「経営比較分析表」の分析等について\2018.2.22　再提出\"/>
    </mc:Choice>
  </mc:AlternateContent>
  <workbookProtection workbookPassword="B319" lockStructure="1"/>
  <bookViews>
    <workbookView xWindow="0" yWindow="0" windowWidth="19200" windowHeight="1137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<sst xmlns="http://schemas.openxmlformats.org/spreadsheetml/2006/main" count="237" uniqueCount="123">
  <si>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</si>
  <si>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</si>
  <si>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</si>
  <si>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</si>
  <si>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</si>
  <si>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</si>
  <si>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</si>
  <si>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</si>
  <si>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</si>
  <si>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</si>
  <si>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</si>
  <si>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</si>
  <si>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</si>
  <si>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</si>
  <si>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</si>
  <si>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</si>
  <si>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</si>
  <si>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</si>
  <si>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</si>
  <si>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</si>
  <si>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</si>
  <si>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</si>
  <si>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</si>
  <si>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</si>
  <si>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</si>
  <si>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</si>
  <si>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</si>
  <si>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</si>
  <si>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</si>
  <si>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</si>
  <si>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</si>
  <si>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</si>
  <si>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</si>
  <si>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</si>
  <si>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</si>
  <si>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</si>
  <si>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</si>
  <si>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</si>
  <si>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</si>
  <si>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</si>
  <si>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</si>
  <si>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</si>
  <si>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</si>
  <si>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</si>
  <si>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</si>
  <si>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</si>
  <si>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</si>
  <si>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</si>
  <si>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</si>
  <si>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</si>
  <si>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</si>
  <si>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</si>
  <si>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</si>
  <si>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</si>
  <si>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</si>
  <si>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</si>
  <si>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</si>
  <si>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</si>
  <si>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</si>
  <si>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</si>
  <si>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</si>
  <si>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</si>
  <si>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</si>
  <si>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</si>
  <si>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</si>
  <si>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</si>
  <si>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</si>
  <si>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</si>
  <si>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</si>
  <si>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</si>
  <si>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</si>
  <si>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</si>
  <si>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</si>
  <si>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</si>
  <si>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</si>
  <si>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</si>
  <si>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</si>
  <si>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</si>
  <si>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</si>
  <si>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</si>
  <si>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</si>
  <si>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</si>
  <si>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</si>
  <si>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</si>
  <si>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</si>
  <si>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</si>
  <si>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</si>
  <si>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</si>
  <si>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</si>
  <si>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</si>
  <si>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</si>
  <si>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</si>
  <si>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</si>
  <si>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</si>
  <si>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</si>
  <si>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</si>
  <si>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</si>
  <si>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</si>
  <si>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</si>
  <si>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</si>
  <si>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</si>
  <si>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</si>
  <si>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</si>
  <si>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</si>
  <si>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</si>
  <si>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</si>
  <si>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</si>
  <si>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諸塚村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</si>
  <si>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</si>
  <si>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</si>
  <si>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</si>
  <si>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</si>
  <si>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</si>
  <si>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</si>
  <si>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</si>
  <si>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</si>
  <si>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</si>
  <si>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</si>
  <si>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</si>
  <si>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t>
    <phoneticPr fontId="4"/>
  </si>
  <si>
    <t>自治体職員</t>
    <rPh sb="0" eb="3">
      <t>ジチタイ</t>
    </rPh>
    <rPh sb="3" eb="5">
      <t>ショクイン</t>
    </rPh>
    <phoneticPr fontId="4"/>
  </si>
  <si>
    <t>・「①収益的収支比率」に関しては、年度毎にばらつきはあるものの、ほぼ50%を推移している状態であるが、いずれも類似団体平均を下回っている状態で、経営の健全性が保たれているとは言えない状態である。
・「⑤料金回収率」は32%と全国平均を下回っており、未だ一般会計からの繰入金に依存している状況である。しかし「⑤料金回収率」が上昇していることは、最低限の安定した収益は確保できていると評価できる。
・「④企業債残高対給水収益比率」に関しては、年度を追う毎に右肩下がりに推移しており、今後類似団体平均値を下回ることが予測される。「⑤料金回収率」を維持しつつ更なる削減に努めていきたい。
・「⑥給水減価」については平成26年度以降微減の傾向にあり、全国平均を下回っているが、「⑦施設利用率」と併せ継続して注視していく必要がある。
・「⑦施設利用率」については40～80%と年度によってばらつきがあるが、平成24年度をピークに減少傾向にある。しかし、村内の全施設とも活用されている実情から一定の評価はでき、今後給水人口の推移を注視していく必要がある。
・「⑧有収率」については100%を維持できているところから評価できる。経営の効率性については全国平均と同等であることから、概ね保たれていると言える。</t>
    <rPh sb="117" eb="119">
      <t>シタマワ</t>
    </rPh>
    <rPh sb="143" eb="145">
      <t>ジョウキョウ</t>
    </rPh>
    <rPh sb="312" eb="313">
      <t>ゲン</t>
    </rPh>
    <rPh sb="344" eb="346">
      <t>ケイゾク</t>
    </rPh>
    <phoneticPr fontId="4"/>
  </si>
  <si>
    <t>　有収率については高水準で推移しているため評価できるが、収益的収支比率や料金回収率によると、収益のほとんどが一般会計繰入金によるものと分析でき、施設利用率も平成24年度から減少傾向にある。
　しかし、企業債残高対給水収益比率は年々減少傾向にあり、今後会計の負担軽減が見込まれ、料金回収率も改善傾向にある。
　老朽化についても、稼働からの経年劣化が進む中、更新の検討も必要であるが、給水人口の推移も注視し、事業規模や施設・管路の維持に努めていきたい。また、老朽化に対応するため、限られた財源の中で優先順位をつけた更新計画を検討する必要がある。
　また、経営戦略については平成31年度までに策定の予定である。</t>
    <rPh sb="78" eb="80">
      <t>ヘイセイ</t>
    </rPh>
    <rPh sb="82" eb="84">
      <t>ネンド</t>
    </rPh>
    <rPh sb="86" eb="88">
      <t>ゲンショウ</t>
    </rPh>
    <rPh sb="275" eb="279">
      <t>ケイエイセンリャク</t>
    </rPh>
    <rPh sb="284" eb="286">
      <t>ヘイセイ</t>
    </rPh>
    <rPh sb="288" eb="290">
      <t>ネンド</t>
    </rPh>
    <rPh sb="293" eb="295">
      <t>サクテイ</t>
    </rPh>
    <rPh sb="296" eb="2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</si>
</sst>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2F-40A9-9D61-56E8C6034064}"/>
            </c:ext>
          </c:extLst>
        </c:ser>
        <c:dLbls>
          <c:showLegendKey val="0"/>
          <c:showVal val="0"/>
          <c:showCatName val="0"/>
          <c:showSerName val="0"/>
          <c:showPercent val="0"/>
          <c:showBubbleSize val="0"/>
        </c:dLbls>
        <c:gapWidth val="150"/>
        <c:axId val="118331264"/>
        <c:axId val="11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B22F-40A9-9D61-56E8C6034064}"/>
            </c:ext>
          </c:extLst>
        </c:ser>
        <c:dLbls>
          <c:showLegendKey val="0"/>
          <c:showVal val="0"/>
          <c:showCatName val="0"/>
          <c:showSerName val="0"/>
          <c:showPercent val="0"/>
          <c:showBubbleSize val="0"/>
        </c:dLbls>
        <c:marker val="1"/>
        <c:smooth val="0"/>
        <c:axId val="118331264"/>
        <c:axId val="118345728"/>
      </c:lineChart>
      <c:dateAx>
        <c:axId val="118331264"/>
        <c:scaling>
          <c:orientation val="minMax"/>
        </c:scaling>
        <c:delete val="1"/>
        <c:axPos val="b"/>
        <c:numFmt formatCode="ge" sourceLinked="1"/>
        <c:majorTickMark val="none"/>
        <c:minorTickMark val="none"/>
        <c:tickLblPos val="none"/>
        <c:crossAx val="118345728"/>
        <c:crosses val="autoZero"/>
        <c:auto val="1"/>
        <c:lblOffset val="100"/>
        <c:baseTimeUnit val="years"/>
      </c:dateAx>
      <c:valAx>
        <c:axId val="11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83.49</c:v>
                </c:pt>
                <c:pt idx="1">
                  <c:v>65.53</c:v>
                </c:pt>
                <c:pt idx="2">
                  <c:v>43.88</c:v>
                </c:pt>
                <c:pt idx="3">
                  <c:v>40.090000000000003</c:v>
                </c:pt>
                <c:pt idx="4">
                  <c:v>43.03</c:v>
                </c:pt>
              </c:numCache>
            </c:numRef>
          </c:val>
          <c:extLst>
            <c:ext xmlns:c16="http://schemas.microsoft.com/office/drawing/2014/chart" uri="{C3380CC4-5D6E-409C-BE32-E72D297353CC}">
              <c16:uniqueId val="{00000000-567E-48B1-8D5D-A3B11FE44BAE}"/>
            </c:ext>
          </c:extLst>
        </c:ser>
        <c:dLbls>
          <c:showLegendKey val="0"/>
          <c:showVal val="0"/>
          <c:showCatName val="0"/>
          <c:showSerName val="0"/>
          <c:showPercent val="0"/>
          <c:showBubbleSize val="0"/>
        </c:dLbls>
        <c:gapWidth val="150"/>
        <c:axId val="140033024"/>
        <c:axId val="1400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567E-48B1-8D5D-A3B11FE44BAE}"/>
            </c:ext>
          </c:extLst>
        </c:ser>
        <c:dLbls>
          <c:showLegendKey val="0"/>
          <c:showVal val="0"/>
          <c:showCatName val="0"/>
          <c:showSerName val="0"/>
          <c:showPercent val="0"/>
          <c:showBubbleSize val="0"/>
        </c:dLbls>
        <c:marker val="1"/>
        <c:smooth val="0"/>
        <c:axId val="140033024"/>
        <c:axId val="140035200"/>
      </c:lineChart>
      <c:dateAx>
        <c:axId val="140033024"/>
        <c:scaling>
          <c:orientation val="minMax"/>
        </c:scaling>
        <c:delete val="1"/>
        <c:axPos val="b"/>
        <c:numFmt formatCode="ge" sourceLinked="1"/>
        <c:majorTickMark val="none"/>
        <c:minorTickMark val="none"/>
        <c:tickLblPos val="none"/>
        <c:crossAx val="140035200"/>
        <c:crosses val="autoZero"/>
        <c:auto val="1"/>
        <c:lblOffset val="100"/>
        <c:baseTimeUnit val="years"/>
      </c:dateAx>
      <c:valAx>
        <c:axId val="1400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C1-4612-AC7F-FD8A94CA166A}"/>
            </c:ext>
          </c:extLst>
        </c:ser>
        <c:dLbls>
          <c:showLegendKey val="0"/>
          <c:showVal val="0"/>
          <c:showCatName val="0"/>
          <c:showSerName val="0"/>
          <c:showPercent val="0"/>
          <c:showBubbleSize val="0"/>
        </c:dLbls>
        <c:gapWidth val="150"/>
        <c:axId val="140528256"/>
        <c:axId val="140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13C1-4612-AC7F-FD8A94CA166A}"/>
            </c:ext>
          </c:extLst>
        </c:ser>
        <c:dLbls>
          <c:showLegendKey val="0"/>
          <c:showVal val="0"/>
          <c:showCatName val="0"/>
          <c:showSerName val="0"/>
          <c:showPercent val="0"/>
          <c:showBubbleSize val="0"/>
        </c:dLbls>
        <c:marker val="1"/>
        <c:smooth val="0"/>
        <c:axId val="140528256"/>
        <c:axId val="140538624"/>
      </c:lineChart>
      <c:dateAx>
        <c:axId val="140528256"/>
        <c:scaling>
          <c:orientation val="minMax"/>
        </c:scaling>
        <c:delete val="1"/>
        <c:axPos val="b"/>
        <c:numFmt formatCode="ge" sourceLinked="1"/>
        <c:majorTickMark val="none"/>
        <c:minorTickMark val="none"/>
        <c:tickLblPos val="none"/>
        <c:crossAx val="140538624"/>
        <c:crosses val="autoZero"/>
        <c:auto val="1"/>
        <c:lblOffset val="100"/>
        <c:baseTimeUnit val="years"/>
      </c:dateAx>
      <c:valAx>
        <c:axId val="140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49.5</c:v>
                </c:pt>
                <c:pt idx="1">
                  <c:v>67.989999999999995</c:v>
                </c:pt>
                <c:pt idx="2">
                  <c:v>49.39</c:v>
                </c:pt>
                <c:pt idx="3">
                  <c:v>47.51</c:v>
                </c:pt>
                <c:pt idx="4">
                  <c:v>59.06</c:v>
                </c:pt>
              </c:numCache>
            </c:numRef>
          </c:val>
          <c:extLst>
            <c:ext xmlns:c16="http://schemas.microsoft.com/office/drawing/2014/chart" uri="{C3380CC4-5D6E-409C-BE32-E72D297353CC}">
              <c16:uniqueId val="{00000000-5154-4643-B52A-672040B94D44}"/>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5154-4643-B52A-672040B94D44}"/>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8-4D55-80DA-F365BA3A6F46}"/>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8-4D55-80DA-F365BA3A6F46}"/>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F-4908-ABA0-9075A3EA2FD4}"/>
            </c:ext>
          </c:extLst>
        </c:ser>
        <c:dLbls>
          <c:showLegendKey val="0"/>
          <c:showVal val="0"/>
          <c:showCatName val="0"/>
          <c:showSerName val="0"/>
          <c:showPercent val="0"/>
          <c:showBubbleSize val="0"/>
        </c:dLbls>
        <c:gapWidth val="150"/>
        <c:axId val="119227136"/>
        <c:axId val="119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F-4908-ABA0-9075A3EA2FD4}"/>
            </c:ext>
          </c:extLst>
        </c:ser>
        <c:dLbls>
          <c:showLegendKey val="0"/>
          <c:showVal val="0"/>
          <c:showCatName val="0"/>
          <c:showSerName val="0"/>
          <c:showPercent val="0"/>
          <c:showBubbleSize val="0"/>
        </c:dLbls>
        <c:marker val="1"/>
        <c:smooth val="0"/>
        <c:axId val="119227136"/>
        <c:axId val="119229056"/>
      </c:lineChart>
      <c:dateAx>
        <c:axId val="119227136"/>
        <c:scaling>
          <c:orientation val="minMax"/>
        </c:scaling>
        <c:delete val="1"/>
        <c:axPos val="b"/>
        <c:numFmt formatCode="ge" sourceLinked="1"/>
        <c:majorTickMark val="none"/>
        <c:minorTickMark val="none"/>
        <c:tickLblPos val="none"/>
        <c:crossAx val="119229056"/>
        <c:crosses val="autoZero"/>
        <c:auto val="1"/>
        <c:lblOffset val="100"/>
        <c:baseTimeUnit val="years"/>
      </c:dateAx>
      <c:valAx>
        <c:axId val="119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D-42A5-B941-D8916B0C096C}"/>
            </c:ext>
          </c:extLst>
        </c:ser>
        <c:dLbls>
          <c:showLegendKey val="0"/>
          <c:showVal val="0"/>
          <c:showCatName val="0"/>
          <c:showSerName val="0"/>
          <c:showPercent val="0"/>
          <c:showBubbleSize val="0"/>
        </c:dLbls>
        <c:gapWidth val="150"/>
        <c:axId val="119259904"/>
        <c:axId val="119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D-42A5-B941-D8916B0C096C}"/>
            </c:ext>
          </c:extLst>
        </c:ser>
        <c:dLbls>
          <c:showLegendKey val="0"/>
          <c:showVal val="0"/>
          <c:showCatName val="0"/>
          <c:showSerName val="0"/>
          <c:showPercent val="0"/>
          <c:showBubbleSize val="0"/>
        </c:dLbls>
        <c:marker val="1"/>
        <c:smooth val="0"/>
        <c:axId val="119259904"/>
        <c:axId val="119261824"/>
      </c:lineChart>
      <c:dateAx>
        <c:axId val="119259904"/>
        <c:scaling>
          <c:orientation val="minMax"/>
        </c:scaling>
        <c:delete val="1"/>
        <c:axPos val="b"/>
        <c:numFmt formatCode="ge" sourceLinked="1"/>
        <c:majorTickMark val="none"/>
        <c:minorTickMark val="none"/>
        <c:tickLblPos val="none"/>
        <c:crossAx val="119261824"/>
        <c:crosses val="autoZero"/>
        <c:auto val="1"/>
        <c:lblOffset val="100"/>
        <c:baseTimeUnit val="years"/>
      </c:dateAx>
      <c:valAx>
        <c:axId val="119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A-4E3C-94A2-BF663A25CEBB}"/>
            </c:ext>
          </c:extLst>
        </c:ser>
        <c:dLbls>
          <c:showLegendKey val="0"/>
          <c:showVal val="0"/>
          <c:showCatName val="0"/>
          <c:showSerName val="0"/>
          <c:showPercent val="0"/>
          <c:showBubbleSize val="0"/>
        </c:dLbls>
        <c:gapWidth val="150"/>
        <c:axId val="131998080"/>
        <c:axId val="1320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A-4E3C-94A2-BF663A25CEBB}"/>
            </c:ext>
          </c:extLst>
        </c:ser>
        <c:dLbls>
          <c:showLegendKey val="0"/>
          <c:showVal val="0"/>
          <c:showCatName val="0"/>
          <c:showSerName val="0"/>
          <c:showPercent val="0"/>
          <c:showBubbleSize val="0"/>
        </c:dLbls>
        <c:marker val="1"/>
        <c:smooth val="0"/>
        <c:axId val="131998080"/>
        <c:axId val="132000000"/>
      </c:lineChart>
      <c:dateAx>
        <c:axId val="131998080"/>
        <c:scaling>
          <c:orientation val="minMax"/>
        </c:scaling>
        <c:delete val="1"/>
        <c:axPos val="b"/>
        <c:numFmt formatCode="ge" sourceLinked="1"/>
        <c:majorTickMark val="none"/>
        <c:minorTickMark val="none"/>
        <c:tickLblPos val="none"/>
        <c:crossAx val="132000000"/>
        <c:crosses val="autoZero"/>
        <c:auto val="1"/>
        <c:lblOffset val="100"/>
        <c:baseTimeUnit val="years"/>
      </c:dateAx>
      <c:valAx>
        <c:axId val="132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2395.9299999999998</c:v>
                </c:pt>
                <c:pt idx="1">
                  <c:v>2172.38</c:v>
                </c:pt>
                <c:pt idx="2">
                  <c:v>1832.89</c:v>
                </c:pt>
                <c:pt idx="3">
                  <c:v>1733.93</c:v>
                </c:pt>
                <c:pt idx="4">
                  <c:v>1522.29</c:v>
                </c:pt>
              </c:numCache>
            </c:numRef>
          </c:val>
          <c:extLst>
            <c:ext xmlns:c16="http://schemas.microsoft.com/office/drawing/2014/chart" uri="{C3380CC4-5D6E-409C-BE32-E72D297353CC}">
              <c16:uniqueId val="{00000000-93CC-4FE9-9CB9-1A8F1B2C4994}"/>
            </c:ext>
          </c:extLst>
        </c:ser>
        <c:dLbls>
          <c:showLegendKey val="0"/>
          <c:showVal val="0"/>
          <c:showCatName val="0"/>
          <c:showSerName val="0"/>
          <c:showPercent val="0"/>
          <c:showBubbleSize val="0"/>
        </c:dLbls>
        <c:gapWidth val="150"/>
        <c:axId val="132030464"/>
        <c:axId val="132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93CC-4FE9-9CB9-1A8F1B2C4994}"/>
            </c:ext>
          </c:extLst>
        </c:ser>
        <c:dLbls>
          <c:showLegendKey val="0"/>
          <c:showVal val="0"/>
          <c:showCatName val="0"/>
          <c:showSerName val="0"/>
          <c:showPercent val="0"/>
          <c:showBubbleSize val="0"/>
        </c:dLbls>
        <c:marker val="1"/>
        <c:smooth val="0"/>
        <c:axId val="132030464"/>
        <c:axId val="132032384"/>
      </c:lineChart>
      <c:dateAx>
        <c:axId val="132030464"/>
        <c:scaling>
          <c:orientation val="minMax"/>
        </c:scaling>
        <c:delete val="1"/>
        <c:axPos val="b"/>
        <c:numFmt formatCode="ge" sourceLinked="1"/>
        <c:majorTickMark val="none"/>
        <c:minorTickMark val="none"/>
        <c:tickLblPos val="none"/>
        <c:crossAx val="132032384"/>
        <c:crosses val="autoZero"/>
        <c:auto val="1"/>
        <c:lblOffset val="100"/>
        <c:baseTimeUnit val="years"/>
      </c:dateAx>
      <c:valAx>
        <c:axId val="132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20.05</c:v>
                </c:pt>
                <c:pt idx="1">
                  <c:v>21.14</c:v>
                </c:pt>
                <c:pt idx="2">
                  <c:v>27.49</c:v>
                </c:pt>
                <c:pt idx="3">
                  <c:v>31.77</c:v>
                </c:pt>
                <c:pt idx="4">
                  <c:v>32.590000000000003</c:v>
                </c:pt>
              </c:numCache>
            </c:numRef>
          </c:val>
          <c:extLst>
            <c:ext xmlns:c16="http://schemas.microsoft.com/office/drawing/2014/chart" uri="{C3380CC4-5D6E-409C-BE32-E72D297353CC}">
              <c16:uniqueId val="{00000000-726B-4AA5-BCE2-82CA2B09302A}"/>
            </c:ext>
          </c:extLst>
        </c:ser>
        <c:dLbls>
          <c:showLegendKey val="0"/>
          <c:showVal val="0"/>
          <c:showCatName val="0"/>
          <c:showSerName val="0"/>
          <c:showPercent val="0"/>
          <c:showBubbleSize val="0"/>
        </c:dLbls>
        <c:gapWidth val="150"/>
        <c:axId val="132091264"/>
        <c:axId val="132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726B-4AA5-BCE2-82CA2B09302A}"/>
            </c:ext>
          </c:extLst>
        </c:ser>
        <c:dLbls>
          <c:showLegendKey val="0"/>
          <c:showVal val="0"/>
          <c:showCatName val="0"/>
          <c:showSerName val="0"/>
          <c:showPercent val="0"/>
          <c:showBubbleSize val="0"/>
        </c:dLbls>
        <c:marker val="1"/>
        <c:smooth val="0"/>
        <c:axId val="132091264"/>
        <c:axId val="132097536"/>
      </c:lineChart>
      <c:dateAx>
        <c:axId val="132091264"/>
        <c:scaling>
          <c:orientation val="minMax"/>
        </c:scaling>
        <c:delete val="1"/>
        <c:axPos val="b"/>
        <c:numFmt formatCode="ge" sourceLinked="1"/>
        <c:majorTickMark val="none"/>
        <c:minorTickMark val="none"/>
        <c:tickLblPos val="none"/>
        <c:crossAx val="132097536"/>
        <c:crosses val="autoZero"/>
        <c:auto val="1"/>
        <c:lblOffset val="100"/>
        <c:baseTimeUnit val="years"/>
      </c:dateAx>
      <c:valAx>
        <c:axId val="132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242.59</c:v>
                </c:pt>
                <c:pt idx="1">
                  <c:v>287.86</c:v>
                </c:pt>
                <c:pt idx="2">
                  <c:v>356.28</c:v>
                </c:pt>
                <c:pt idx="3">
                  <c:v>326.94</c:v>
                </c:pt>
                <c:pt idx="4">
                  <c:v>310.24</c:v>
                </c:pt>
              </c:numCache>
            </c:numRef>
          </c:val>
          <c:extLst>
            <c:ext xmlns:c16="http://schemas.microsoft.com/office/drawing/2014/chart" uri="{C3380CC4-5D6E-409C-BE32-E72D297353CC}">
              <c16:uniqueId val="{00000000-9785-4071-AAED-BA9D69ABE730}"/>
            </c:ext>
          </c:extLst>
        </c:ser>
        <c:dLbls>
          <c:showLegendKey val="0"/>
          <c:showVal val="0"/>
          <c:showCatName val="0"/>
          <c:showSerName val="0"/>
          <c:showPercent val="0"/>
          <c:showBubbleSize val="0"/>
        </c:dLbls>
        <c:gapWidth val="150"/>
        <c:axId val="132107648"/>
        <c:axId val="132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9785-4071-AAED-BA9D69ABE730}"/>
            </c:ext>
          </c:extLst>
        </c:ser>
        <c:dLbls>
          <c:showLegendKey val="0"/>
          <c:showVal val="0"/>
          <c:showCatName val="0"/>
          <c:showSerName val="0"/>
          <c:showPercent val="0"/>
          <c:showBubbleSize val="0"/>
        </c:dLbls>
        <c:marker val="1"/>
        <c:smooth val="0"/>
        <c:axId val="132107648"/>
        <c:axId val="132113920"/>
      </c:lineChart>
      <c:dateAx>
        <c:axId val="132107648"/>
        <c:scaling>
          <c:orientation val="minMax"/>
        </c:scaling>
        <c:delete val="1"/>
        <c:axPos val="b"/>
        <c:numFmt formatCode="ge" sourceLinked="1"/>
        <c:majorTickMark val="none"/>
        <c:minorTickMark val="none"/>
        <c:tickLblPos val="none"/>
        <c:crossAx val="132113920"/>
        <c:crosses val="autoZero"/>
        <c:auto val="1"/>
        <c:lblOffset val="100"/>
        <c:baseTimeUnit val="years"/>
      </c:dateAx>
      <c:valAx>
        <c:axId val="1321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宮崎県　諸塚村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1835</v>
      </c>
      <c r="AM8" s="51"/>
      <c r="AN8" s="51"/>
      <c r="AO8" s="51"/>
      <c r="AP8" s="51"/>
      <c r="AQ8" s="51"/>
      <c r="AR8" s="51"/>
      <c r="AS8" s="51"/>
      <c r="AT8" s="46">
        <f>データ!$S$6</f>
        <v>187.56</v>
      </c>
      <c r="AU8" s="46"/>
      <c r="AV8" s="46"/>
      <c r="AW8" s="46"/>
      <c r="AX8" s="46"/>
      <c r="AY8" s="46"/>
      <c r="AZ8" s="46"/>
      <c r="BA8" s="46"/>
      <c r="BB8" s="46">
        <f>データ!$T$6</f>
        <v>9.7799999999999994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39.79</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705</v>
      </c>
      <c r="AM10" s="51"/>
      <c r="AN10" s="51"/>
      <c r="AO10" s="51"/>
      <c r="AP10" s="51"/>
      <c r="AQ10" s="51"/>
      <c r="AR10" s="51"/>
      <c r="AS10" s="51"/>
      <c r="AT10" s="46">
        <f>データ!$V$6</f>
        <v>0.83</v>
      </c>
      <c r="AU10" s="46"/>
      <c r="AV10" s="46"/>
      <c r="AW10" s="46"/>
      <c r="AX10" s="46"/>
      <c r="AY10" s="46"/>
      <c r="AZ10" s="46"/>
      <c r="BA10" s="46"/>
      <c r="BB10" s="46">
        <f>データ!$W$6</f>
        <v>849.4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454290</v>
      </c>
      <c r="D6" s="34">
        <f t="shared" si="3"/>
        <v>47</v>
      </c>
      <c r="E6" s="34">
        <f t="shared" si="3"/>
        <v>1</v>
      </c>
      <c r="F6" s="34">
        <f t="shared" si="3"/>
        <v>0</v>
      </c>
      <c r="G6" s="34">
        <f t="shared" si="3"/>
        <v>0</v>
      </c>
      <c r="H6" s="34" t="str">
        <f t="shared" si="3"/>
        <v>宮崎県　諸塚村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39.79</v>
      </c>
      <c r="Q6" s="35">
        <f t="shared" si="3"/>
        <v>2160</v>
      </c>
      <c r="R6" s="35">
        <f t="shared" si="3"/>
        <v>1835</v>
      </c>
      <c r="S6" s="35">
        <f t="shared" si="3"/>
        <v>187.56</v>
      </c>
      <c r="T6" s="35">
        <f t="shared" si="3"/>
        <v>9.7799999999999994</v>
      </c>
      <c r="U6" s="35">
        <f t="shared" si="3"/>
        <v>705</v>
      </c>
      <c r="V6" s="35">
        <f t="shared" si="3"/>
        <v>0.83</v>
      </c>
      <c r="W6" s="35">
        <f t="shared" si="3"/>
        <v>849.4</v>
      </c>
      <c r="X6" s="36">
        <f>IF(X7="",NA(),X7)</f>
        <v>49.5</v>
      </c>
      <c r="Y6" s="36">
        <f t="shared" ref="Y6:AG6" si="4">IF(Y7="",NA(),Y7)</f>
        <v>67.989999999999995</v>
      </c>
      <c r="Z6" s="36">
        <f t="shared" si="4"/>
        <v>49.39</v>
      </c>
      <c r="AA6" s="36">
        <f t="shared" si="4"/>
        <v>47.51</v>
      </c>
      <c r="AB6" s="36">
        <f t="shared" si="4"/>
        <v>59.06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2395.9299999999998</v>
      </c>
      <c r="BF6" s="36">
        <f t="shared" ref="BF6:BN6" si="7">IF(BF7="",NA(),BF7)</f>
        <v>2172.38</v>
      </c>
      <c r="BG6" s="36">
        <f t="shared" si="7"/>
        <v>1832.89</v>
      </c>
      <c r="BH6" s="36">
        <f t="shared" si="7"/>
        <v>1733.93</v>
      </c>
      <c r="BI6" s="36">
        <f t="shared" si="7"/>
        <v>1522.29</v>
      </c>
      <c r="BJ6" s="36">
        <f t="shared" si="7"/>
        <v>1496.15</v>
      </c>
      <c r="BK6" s="36">
        <f t="shared" si="7"/>
        <v>1462.56</v>
      </c>
      <c r="BL6" s="36">
        <f t="shared" si="7"/>
        <v>1486.62</v>
      </c>
      <c r="BM6" s="36">
        <f t="shared" si="7"/>
        <v>1510.14</v>
      </c>
      <c r="BN6" s="36">
        <f t="shared" si="7"/>
        <v>1595.62</v>
      </c>
      <c r="BO6" s="35" t="str">
        <f>IF(BO7="","",IF(BO7="-","【-】","【"&amp;SUBSTITUTE(TEXT(BO7,"#,##0.00"),"-","△")&amp;"】"))</f>
        <v>【1,280.76】</v>
      </c>
      <c r="BP6" s="36">
        <f>IF(BP7="",NA(),BP7)</f>
        <v>20.05</v>
      </c>
      <c r="BQ6" s="36">
        <f t="shared" ref="BQ6:BY6" si="8">IF(BQ7="",NA(),BQ7)</f>
        <v>21.14</v>
      </c>
      <c r="BR6" s="36">
        <f t="shared" si="8"/>
        <v>27.49</v>
      </c>
      <c r="BS6" s="36">
        <f t="shared" si="8"/>
        <v>31.77</v>
      </c>
      <c r="BT6" s="36">
        <f t="shared" si="8"/>
        <v>32.590000000000003</v>
      </c>
      <c r="BU6" s="36">
        <f t="shared" si="8"/>
        <v>33.01</v>
      </c>
      <c r="BV6" s="36">
        <f t="shared" si="8"/>
        <v>32.39</v>
      </c>
      <c r="BW6" s="36">
        <f t="shared" si="8"/>
        <v>24.39</v>
      </c>
      <c r="BX6" s="36">
        <f t="shared" si="8"/>
        <v>22.67</v>
      </c>
      <c r="BY6" s="36">
        <f t="shared" si="8"/>
        <v>37.92</v>
      </c>
      <c r="BZ6" s="35" t="str">
        <f>IF(BZ7="","",IF(BZ7="-","【-】","【"&amp;SUBSTITUTE(TEXT(BZ7,"#,##0.00"),"-","△")&amp;"】"))</f>
        <v>【53.06】</v>
      </c>
      <c r="CA6" s="36">
        <f>IF(CA7="",NA(),CA7)</f>
        <v>242.59</v>
      </c>
      <c r="CB6" s="36">
        <f t="shared" ref="CB6:CJ6" si="9">IF(CB7="",NA(),CB7)</f>
        <v>287.86</v>
      </c>
      <c r="CC6" s="36">
        <f t="shared" si="9"/>
        <v>356.28</v>
      </c>
      <c r="CD6" s="36">
        <f t="shared" si="9"/>
        <v>326.94</v>
      </c>
      <c r="CE6" s="36">
        <f t="shared" si="9"/>
        <v>310.24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83.49</v>
      </c>
      <c r="CM6" s="36">
        <f t="shared" ref="CM6:CU6" si="10">IF(CM7="",NA(),CM7)</f>
        <v>65.53</v>
      </c>
      <c r="CN6" s="36">
        <f t="shared" si="10"/>
        <v>43.88</v>
      </c>
      <c r="CO6" s="36">
        <f t="shared" si="10"/>
        <v>40.090000000000003</v>
      </c>
      <c r="CP6" s="36">
        <f t="shared" si="10"/>
        <v>43.03</v>
      </c>
      <c r="CQ6" s="36">
        <f t="shared" si="10"/>
        <v>51.11</v>
      </c>
      <c r="CR6" s="36">
        <f t="shared" si="10"/>
        <v>50.49</v>
      </c>
      <c r="CS6" s="36">
        <f t="shared" si="10"/>
        <v>48.36</v>
      </c>
      <c r="CT6" s="36">
        <f t="shared" si="10"/>
        <v>48.7</v>
      </c>
      <c r="CU6" s="36">
        <f t="shared" si="10"/>
        <v>46.9</v>
      </c>
      <c r="CV6" s="35" t="str">
        <f>IF(CV7="","",IF(CV7="-","【-】","【"&amp;SUBSTITUTE(TEXT(CV7,"#,##0.00"),"-","△")&amp;"】"))</f>
        <v>【56.28】</v>
      </c>
      <c r="CW6" s="36">
        <f>IF(CW7="",NA(),CW7)</f>
        <v>100</v>
      </c>
      <c r="CX6" s="36">
        <f t="shared" ref="CX6:DF6" si="11">IF(CX7="",NA(),CX7)</f>
        <v>100</v>
      </c>
      <c r="CY6" s="36">
        <f t="shared" si="11"/>
        <v>100</v>
      </c>
      <c r="CZ6" s="36">
        <f t="shared" si="11"/>
        <v>100</v>
      </c>
      <c r="DA6" s="36">
        <f t="shared" si="11"/>
        <v>100</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454290</v>
      </c>
      <c r="D7" s="38">
        <v>47</v>
      </c>
      <c r="E7" s="38">
        <v>1</v>
      </c>
      <c r="F7" s="38">
        <v>0</v>
      </c>
      <c r="G7" s="38">
        <v>0</v>
      </c>
      <c r="H7" s="38" t="s">
        <v>107</v>
      </c>
      <c r="I7" s="38" t="s">
        <v>108</v>
      </c>
      <c r="J7" s="38" t="s">
        <v>109</v>
      </c>
      <c r="K7" s="38" t="s">
        <v>110</v>
      </c>
      <c r="L7" s="38" t="s">
        <v>111</v>
      </c>
      <c r="M7" s="38"/>
      <c r="N7" s="39" t="s">
        <v>112</v>
      </c>
      <c r="O7" s="39" t="s">
        <v>113</v>
      </c>
      <c r="P7" s="39">
        <v>39.79</v>
      </c>
      <c r="Q7" s="39">
        <v>2160</v>
      </c>
      <c r="R7" s="39">
        <v>1835</v>
      </c>
      <c r="S7" s="39">
        <v>187.56</v>
      </c>
      <c r="T7" s="39">
        <v>9.7799999999999994</v>
      </c>
      <c r="U7" s="39">
        <v>705</v>
      </c>
      <c r="V7" s="39">
        <v>0.83</v>
      </c>
      <c r="W7" s="39">
        <v>849.4</v>
      </c>
      <c r="X7" s="39">
        <v>49.5</v>
      </c>
      <c r="Y7" s="39">
        <v>67.989999999999995</v>
      </c>
      <c r="Z7" s="39">
        <v>49.39</v>
      </c>
      <c r="AA7" s="39">
        <v>47.51</v>
      </c>
      <c r="AB7" s="39">
        <v>59.06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2395.9299999999998</v>
      </c>
      <c r="BF7" s="39">
        <v>2172.38</v>
      </c>
      <c r="BG7" s="39">
        <v>1832.89</v>
      </c>
      <c r="BH7" s="39">
        <v>1733.93</v>
      </c>
      <c r="BI7" s="39">
        <v>1522.29</v>
      </c>
      <c r="BJ7" s="39">
        <v>1496.15</v>
      </c>
      <c r="BK7" s="39">
        <v>1462.56</v>
      </c>
      <c r="BL7" s="39">
        <v>1486.62</v>
      </c>
      <c r="BM7" s="39">
        <v>1510.14</v>
      </c>
      <c r="BN7" s="39">
        <v>1595.62</v>
      </c>
      <c r="BO7" s="39">
        <v>1280.76</v>
      </c>
      <c r="BP7" s="39">
        <v>20.05</v>
      </c>
      <c r="BQ7" s="39">
        <v>21.14</v>
      </c>
      <c r="BR7" s="39">
        <v>27.49</v>
      </c>
      <c r="BS7" s="39">
        <v>31.77</v>
      </c>
      <c r="BT7" s="39">
        <v>32.590000000000003</v>
      </c>
      <c r="BU7" s="39">
        <v>33.01</v>
      </c>
      <c r="BV7" s="39">
        <v>32.39</v>
      </c>
      <c r="BW7" s="39">
        <v>24.39</v>
      </c>
      <c r="BX7" s="39">
        <v>22.67</v>
      </c>
      <c r="BY7" s="39">
        <v>37.92</v>
      </c>
      <c r="BZ7" s="39">
        <v>53.06</v>
      </c>
      <c r="CA7" s="39">
        <v>242.59</v>
      </c>
      <c r="CB7" s="39">
        <v>287.86</v>
      </c>
      <c r="CC7" s="39">
        <v>356.28</v>
      </c>
      <c r="CD7" s="39">
        <v>326.94</v>
      </c>
      <c r="CE7" s="39">
        <v>310.24</v>
      </c>
      <c r="CF7" s="39">
        <v>523.08000000000004</v>
      </c>
      <c r="CG7" s="39">
        <v>530.83000000000004</v>
      </c>
      <c r="CH7" s="39">
        <v>734.18</v>
      </c>
      <c r="CI7" s="39">
        <v>789.62</v>
      </c>
      <c r="CJ7" s="39">
        <v>423.18</v>
      </c>
      <c r="CK7" s="39">
        <v>314.83</v>
      </c>
      <c r="CL7" s="39">
        <v>83.49</v>
      </c>
      <c r="CM7" s="39">
        <v>65.53</v>
      </c>
      <c r="CN7" s="39">
        <v>43.88</v>
      </c>
      <c r="CO7" s="39">
        <v>40.090000000000003</v>
      </c>
      <c r="CP7" s="39">
        <v>43.03</v>
      </c>
      <c r="CQ7" s="39">
        <v>51.11</v>
      </c>
      <c r="CR7" s="39">
        <v>50.49</v>
      </c>
      <c r="CS7" s="39">
        <v>48.36</v>
      </c>
      <c r="CT7" s="39">
        <v>48.7</v>
      </c>
      <c r="CU7" s="39">
        <v>46.9</v>
      </c>
      <c r="CV7" s="39">
        <v>56.28</v>
      </c>
      <c r="CW7" s="39">
        <v>100</v>
      </c>
      <c r="CX7" s="39">
        <v>100</v>
      </c>
      <c r="CY7" s="39">
        <v>100</v>
      </c>
      <c r="CZ7" s="39">
        <v>100</v>
      </c>
      <c r="DA7" s="39">
        <v>100</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堀田 純平</cp:lastModifiedBy>
  <cp:lastPrinted>2018-02-13T06:31:51Z</cp:lastPrinted>
  <dcterms:created xsi:type="dcterms:W3CDTF">2017-12-25T01:48:28Z</dcterms:created>
  <dcterms:modified xsi:type="dcterms:W3CDTF">2018-02-22T00:32:17Z</dcterms:modified>
  <cp:category/>
</cp:coreProperties>
</file>