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電気\"/>
    </mc:Choice>
  </mc:AlternateContent>
  <workbookProtection workbookPassword="B319" lockStructure="1"/>
  <bookViews>
    <workbookView xWindow="240" yWindow="60" windowWidth="14940" windowHeight="787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71027"/>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F16" i="4" s="1"/>
  <c r="AP6" i="5"/>
  <c r="AO6" i="5"/>
  <c r="AN6" i="5"/>
  <c r="J15" i="4" s="1"/>
  <c r="AM6" i="5"/>
  <c r="H15" i="4" s="1"/>
  <c r="AL6" i="5"/>
  <c r="AK6" i="5"/>
  <c r="AJ6" i="5"/>
  <c r="L14" i="4" s="1"/>
  <c r="AI6" i="5"/>
  <c r="J14" i="4" s="1"/>
  <c r="AH6" i="5"/>
  <c r="AG6" i="5"/>
  <c r="AF6" i="5"/>
  <c r="N13" i="4" s="1"/>
  <c r="AE6" i="5"/>
  <c r="AD6" i="5"/>
  <c r="AC6" i="5"/>
  <c r="AB6" i="5"/>
  <c r="F13" i="4" s="1"/>
  <c r="AA6" i="5"/>
  <c r="N12" i="4" s="1"/>
  <c r="Z6" i="5"/>
  <c r="Y6" i="5"/>
  <c r="X6" i="5"/>
  <c r="H12" i="4" s="1"/>
  <c r="W6" i="5"/>
  <c r="F12" i="4" s="1"/>
  <c r="V6" i="5"/>
  <c r="U6" i="5"/>
  <c r="T6" i="5"/>
  <c r="S6" i="5"/>
  <c r="R6" i="5"/>
  <c r="Q6" i="5"/>
  <c r="B7" i="4" s="1"/>
  <c r="P6" i="5"/>
  <c r="N5" i="4" s="1"/>
  <c r="O6" i="5"/>
  <c r="J5" i="4" s="1"/>
  <c r="N6" i="5"/>
  <c r="M6" i="5"/>
  <c r="FT8" i="5" s="1"/>
  <c r="L6" i="5"/>
  <c r="N3" i="4" s="1"/>
  <c r="K6" i="5"/>
  <c r="J6" i="5"/>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N15" i="4"/>
  <c r="L15" i="4"/>
  <c r="F15" i="4"/>
  <c r="N14" i="4"/>
  <c r="H14" i="4"/>
  <c r="F14" i="4"/>
  <c r="L13" i="4"/>
  <c r="J13" i="4"/>
  <c r="H13" i="4"/>
  <c r="L12" i="4"/>
  <c r="J12" i="4"/>
  <c r="F9" i="4"/>
  <c r="N7" i="4"/>
  <c r="F5" i="4"/>
  <c r="F3" i="4"/>
  <c r="B3" i="4"/>
  <c r="FJ8" i="5" l="1"/>
  <c r="FK18" i="5" s="1"/>
  <c r="B5" i="4"/>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18" i="5"/>
  <c r="FL1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FK12" i="5" l="1"/>
  <c r="FN18" i="5"/>
  <c r="FJ12" i="5"/>
  <c r="FM18" i="5"/>
  <c r="FM12" i="5"/>
  <c r="FN12" i="5"/>
  <c r="FL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F11" i="4"/>
  <c r="KW10" i="5"/>
  <c r="JH10" i="5"/>
  <c r="HS10" i="5"/>
  <c r="GD10" i="5"/>
  <c r="EO10" i="5"/>
  <c r="DA10" i="5"/>
  <c r="BJ10" i="5"/>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<sst xmlns="http://schemas.openxmlformats.org/spreadsheetml/2006/main" count="886" uniqueCount="185">
  <si>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</si>
  <si>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</si>
  <si>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</si>
  <si>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</si>
  <si>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</si>
  <si>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</si>
  <si>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</si>
  <si>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</si>
  <si>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</si>
  <si>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</si>
  <si>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</si>
  <si>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</si>
  <si>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</si>
  <si>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</si>
  <si>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</si>
  <si>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</si>
  <si>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</si>
  <si>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</si>
  <si>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</si>
  <si>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</si>
  <si>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</si>
  <si>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</si>
  <si>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</si>
  <si>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</si>
  <si>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</si>
  <si>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</si>
  <si>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</si>
  <si>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</si>
  <si>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</si>
  <si>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</si>
  <si>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</si>
  <si>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</si>
  <si>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</si>
  <si>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</si>
  <si>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</si>
  <si>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</si>
  <si>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</si>
  <si>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</si>
  <si>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</si>
  <si>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</si>
  <si>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</si>
  <si>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</si>
  <si>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</si>
  <si>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</si>
  <si>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</si>
  <si>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</si>
  <si>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</si>
  <si>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</si>
  <si>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</si>
  <si>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</si>
  <si>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</si>
  <si>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</si>
  <si>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</si>
  <si>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</si>
  <si>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</si>
  <si>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</si>
  <si>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</si>
  <si>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</si>
  <si>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</si>
  <si>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</si>
  <si>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</si>
  <si>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</si>
  <si>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</si>
  <si>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</si>
  <si>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</si>
  <si>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</si>
  <si>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</si>
  <si>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</si>
  <si>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</si>
  <si>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</si>
  <si>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</si>
  <si>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</si>
  <si>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</si>
  <si>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</si>
  <si>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</si>
  <si>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</si>
  <si>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</si>
  <si>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</si>
  <si>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</si>
  <si>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</si>
  <si>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</si>
  <si>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</si>
  <si>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</si>
  <si>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</si>
  <si>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</si>
  <si>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</si>
  <si>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</si>
  <si>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</si>
  <si>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</si>
  <si>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</si>
  <si>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</si>
  <si>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</si>
  <si>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</si>
  <si>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</si>
  <si>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</si>
  <si>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</si>
  <si>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</si>
  <si>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</si>
  <si>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</si>
  <si>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</si>
  <si>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</si>
  <si>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</si>
  <si>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</si>
  <si>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</si>
  <si>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</si>
  <si>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</si>
  <si>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</si>
  <si>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</si>
  <si>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</si>
  <si>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</si>
  <si>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</si>
  <si>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</si>
  <si>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</si>
  <si>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</si>
  <si>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</si>
  <si>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</si>
  <si>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452025</t>
  </si>
  <si>
    <t>47</t>
  </si>
  <si>
    <t>04</t>
  </si>
  <si>
    <t>0</t>
  </si>
  <si>
    <t>000</t>
  </si>
  <si>
    <t>宮崎県　都城市</t>
  </si>
  <si>
    <t>法非適用</t>
  </si>
  <si>
    <t>電気事業</t>
  </si>
  <si>
    <t/>
  </si>
  <si>
    <t>該当数値なし</t>
  </si>
  <si>
    <t>-</t>
  </si>
  <si>
    <t>平成２９年９月３０日　駒発電所</t>
  </si>
  <si>
    <t>無</t>
  </si>
  <si>
    <t>九州電力株式会社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</si>
  <si>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</si>
  <si>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</si>
  <si>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</si>
  <si>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</si>
  <si>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</si>
  <si>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</si>
  <si>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</si>
  <si>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</si>
  <si>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</si>
  <si>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</si>
  <si>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</si>
  <si>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</si>
  <si>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</si>
  <si>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</si>
  <si>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</si>
  <si>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</si>
  <si>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</si>
  <si>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</si>
  <si>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</si>
  <si>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</si>
  <si>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</si>
  <si>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</si>
  <si>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</si>
  <si>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</si>
  <si>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</si>
  <si>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</si>
  <si>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</si>
  <si>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</si>
  <si>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</si>
  <si>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</si>
  <si>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</si>
  <si>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</si>
  <si>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</si>
  <si>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</si>
  <si>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</si>
  <si>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</si>
  <si>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</si>
  <si>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</si>
  <si>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</si>
  <si>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</si>
  <si>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</si>
  <si>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</si>
  <si>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</si>
  <si>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</si>
  <si>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</si>
  <si>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</si>
  <si>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</si>
  <si>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</si>
  <si>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</si>
  <si>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</si>
  <si>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</si>
  <si>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平成28年度は発電所施設整備のため、10月から施設の解体を伴う大規模改修工事を実施し発電を休止しました。
　収入面では発電休止期間中は売電収入が減り、支出面では工事費用が発生したことにより「収益的収支比率」が85.5パーセント、「営業収支比率」が89.1パーセント、「ＥＢＩＴＤＡ」がマイナス2,340千円となりました。
　経営状況としては、前年度繰越金を活用することにより実質的な収支は黒字を保ち、基金の取崩しや他会計からの繰入金もなく健全な経営状況を維持しています。</t>
    <rPh sb="21" eb="22">
      <t>ツキ</t>
    </rPh>
    <rPh sb="24" eb="26">
      <t>シセツ</t>
    </rPh>
    <rPh sb="27" eb="29">
      <t>カイタイ</t>
    </rPh>
    <rPh sb="30" eb="31">
      <t>トモナ</t>
    </rPh>
    <rPh sb="32" eb="35">
      <t>ダイキボ</t>
    </rPh>
    <rPh sb="35" eb="37">
      <t>カイシュウ</t>
    </rPh>
    <rPh sb="37" eb="39">
      <t>コウジ</t>
    </rPh>
    <rPh sb="40" eb="42">
      <t>ジッシ</t>
    </rPh>
    <rPh sb="43" eb="45">
      <t>ハツデン</t>
    </rPh>
    <rPh sb="46" eb="47">
      <t>キュウ</t>
    </rPh>
    <rPh sb="47" eb="48">
      <t>ト</t>
    </rPh>
    <rPh sb="55" eb="58">
      <t>シュウニュウメン</t>
    </rPh>
    <rPh sb="60" eb="62">
      <t>ハツデン</t>
    </rPh>
    <rPh sb="62" eb="64">
      <t>キュウシ</t>
    </rPh>
    <rPh sb="64" eb="67">
      <t>キカンチュウ</t>
    </rPh>
    <rPh sb="68" eb="70">
      <t>バイデン</t>
    </rPh>
    <rPh sb="73" eb="74">
      <t>ヘ</t>
    </rPh>
    <rPh sb="76" eb="78">
      <t>シシュツ</t>
    </rPh>
    <rPh sb="78" eb="79">
      <t>メン</t>
    </rPh>
    <rPh sb="152" eb="154">
      <t>センエン</t>
    </rPh>
    <rPh sb="163" eb="165">
      <t>ケイエイ</t>
    </rPh>
    <rPh sb="165" eb="167">
      <t>ジョウキョウ</t>
    </rPh>
    <rPh sb="190" eb="191">
      <t>テキ</t>
    </rPh>
    <rPh sb="225" eb="227">
      <t>ジョウキョウ</t>
    </rPh>
    <phoneticPr fontId="3"/>
  </si>
  <si>
    <t>　平成28年度は10月から発電所施設整備として施設の解体を伴う大規模改修工事と、発電所用水路（導水路）等の点検修繕を実施しました。
　今回の大規模改修工事は、昭和31年の操業開始以来の施設設備の経年劣化、老朽化への対応と、平成24年度開始の経済産業省による再生可能エネルギー固定価格買取制度（ＦＩＴ）の活用を目的として実施されました。
　起債借入による修繕工事の実施と発電事業の休止により「設備利用率」が36.4パーセント、「修繕費比率」が36.5パーセント、「企業債残高対料金収入比率」が2170.6パーセントとなりました。
　特に収入規模に見合った企業債（借金）かどうかを判断する「企業債残高対料金比率」が大きく上昇していますが、平成29年７月からの操業再開及びＦＩＴ適用価格による売電開始によって、黒字経営を今後も保ちつつ平成48年度までに返済を完了する見込です。
　今回の整備では、流入量の変化や発電効率のマイナス要因となる流木等異物等の状況を効率的に把握し対応するため、取水路監視システムの導入も行いました。
　自然エネルギーを活用した水力発電事業であるため、天候、特に河川水量の影響を受けることは避けられませんが、その特性によるデメリットの最小化とメリットの最大化に努めて参ります。</t>
    <rPh sb="107" eb="109">
      <t>タイオウ</t>
    </rPh>
    <rPh sb="111" eb="113">
      <t>ヘイセイ</t>
    </rPh>
    <rPh sb="115" eb="117">
      <t>ネンド</t>
    </rPh>
    <rPh sb="117" eb="119">
      <t>カイシ</t>
    </rPh>
    <rPh sb="154" eb="156">
      <t>モクテキ</t>
    </rPh>
    <rPh sb="159" eb="161">
      <t>ジッシ</t>
    </rPh>
    <rPh sb="169" eb="171">
      <t>キサイ</t>
    </rPh>
    <rPh sb="171" eb="173">
      <t>カリイレ</t>
    </rPh>
    <rPh sb="176" eb="178">
      <t>シュウゼン</t>
    </rPh>
    <rPh sb="178" eb="180">
      <t>コウジ</t>
    </rPh>
    <rPh sb="181" eb="183">
      <t>ジッシ</t>
    </rPh>
    <rPh sb="186" eb="188">
      <t>ジギョウ</t>
    </rPh>
    <rPh sb="235" eb="236">
      <t>ツキ</t>
    </rPh>
    <rPh sb="238" eb="240">
      <t>シセツ</t>
    </rPh>
    <rPh sb="241" eb="243">
      <t>カイタイ</t>
    </rPh>
    <rPh sb="263" eb="264">
      <t>トモナ</t>
    </rPh>
    <rPh sb="331" eb="332">
      <t>オヨ</t>
    </rPh>
    <rPh sb="338" eb="340">
      <t>カカク</t>
    </rPh>
    <rPh sb="373" eb="375">
      <t>ヘンサイ</t>
    </rPh>
    <rPh sb="376" eb="378">
      <t>カンリョウ</t>
    </rPh>
    <rPh sb="387" eb="389">
      <t>コンカイ</t>
    </rPh>
    <rPh sb="390" eb="392">
      <t>セイビ</t>
    </rPh>
    <rPh sb="404" eb="406">
      <t>コウリツ</t>
    </rPh>
    <rPh sb="411" eb="413">
      <t>ヨウイン</t>
    </rPh>
    <rPh sb="421" eb="422">
      <t>トウ</t>
    </rPh>
    <rPh sb="423" eb="425">
      <t>ジョウキョウ</t>
    </rPh>
    <rPh sb="430" eb="432">
      <t>ハアク</t>
    </rPh>
    <rPh sb="433" eb="435">
      <t>タイオウ</t>
    </rPh>
    <rPh sb="440" eb="441">
      <t>ト</t>
    </rPh>
    <rPh sb="441" eb="443">
      <t>スイロ</t>
    </rPh>
    <rPh sb="443" eb="445">
      <t>カンシ</t>
    </rPh>
    <rPh sb="453" eb="454">
      <t>オコナ</t>
    </rPh>
    <rPh sb="515" eb="517">
      <t>トクセイ</t>
    </rPh>
    <rPh sb="526" eb="529">
      <t>サイショウカ</t>
    </rPh>
    <rPh sb="535" eb="538">
      <t>サイダイカ</t>
    </rPh>
    <rPh sb="539" eb="540">
      <t>ツト</t>
    </rPh>
    <rPh sb="542" eb="543">
      <t>マイ</t>
    </rPh>
    <phoneticPr fontId="3"/>
  </si>
  <si>
    <r>
      <t>　地域の電力供給施設として生活・文化の向上に資すること、余剰電力の売電による財源を確保することを目的として昭和31年に操業を開始した駒発電所ですが、今回の大規模改修工事実施により施設設備の更新等に関する課題を解消し、ＦＩＴを最大限活用する環境を整備することができました。
　</t>
    </r>
    <r>
      <rPr>
        <sz val="20"/>
        <rFont val="ＭＳ ゴシック"/>
        <family val="3"/>
        <charset val="128"/>
      </rPr>
      <t>ＦＩＴ適用期間は平成29年７月適用開始で20年間の予定です。</t>
    </r>
    <r>
      <rPr>
        <sz val="20"/>
        <color theme="1"/>
        <rFont val="ＭＳ ゴシック"/>
        <family val="3"/>
        <charset val="128"/>
      </rPr>
      <t xml:space="preserve">
　また経営戦略に関しては、新施設での経営実績をもとに平成30年度から策定に着手し、平成32年度までに完了する見込です。
　今後も継続して健全適正な経営管理に努めます。</t>
    </r>
    <rPh sb="66" eb="67">
      <t>コマ</t>
    </rPh>
    <rPh sb="67" eb="69">
      <t>ハツデン</t>
    </rPh>
    <rPh sb="69" eb="70">
      <t>ショ</t>
    </rPh>
    <rPh sb="84" eb="86">
      <t>ジッシ</t>
    </rPh>
    <rPh sb="91" eb="93">
      <t>セツビ</t>
    </rPh>
    <rPh sb="112" eb="115">
      <t>サイダイゲン</t>
    </rPh>
    <rPh sb="115" eb="117">
      <t>カツヨウ</t>
    </rPh>
    <rPh sb="119" eb="121">
      <t>カンキョウ</t>
    </rPh>
    <rPh sb="140" eb="142">
      <t>テキヨウ</t>
    </rPh>
    <rPh sb="142" eb="144">
      <t>キカン</t>
    </rPh>
    <rPh sb="145" eb="147">
      <t>ヘイセイ</t>
    </rPh>
    <rPh sb="149" eb="150">
      <t>ネン</t>
    </rPh>
    <rPh sb="151" eb="152">
      <t>ツキ</t>
    </rPh>
    <rPh sb="152" eb="154">
      <t>テキヨウ</t>
    </rPh>
    <rPh sb="154" eb="156">
      <t>カイシ</t>
    </rPh>
    <rPh sb="159" eb="161">
      <t>ネンカン</t>
    </rPh>
    <rPh sb="162" eb="164">
      <t>ヨテイ</t>
    </rPh>
    <rPh sb="171" eb="173">
      <t>ケイエイ</t>
    </rPh>
    <rPh sb="173" eb="175">
      <t>センリャク</t>
    </rPh>
    <rPh sb="176" eb="177">
      <t>カン</t>
    </rPh>
    <rPh sb="181" eb="184">
      <t>シンシセツ</t>
    </rPh>
    <rPh sb="186" eb="188">
      <t>ケイエイ</t>
    </rPh>
    <rPh sb="188" eb="190">
      <t>ジッセキ</t>
    </rPh>
    <rPh sb="194" eb="196">
      <t>ヘイセイ</t>
    </rPh>
    <rPh sb="198" eb="200">
      <t>ネンド</t>
    </rPh>
    <rPh sb="202" eb="204">
      <t>サクテイ</t>
    </rPh>
    <rPh sb="205" eb="207">
      <t>チャクシュ</t>
    </rPh>
    <rPh sb="209" eb="211">
      <t>ヘイセイ</t>
    </rPh>
    <rPh sb="213" eb="215">
      <t>ネンド</t>
    </rPh>
    <rPh sb="218" eb="220">
      <t>カンリョウ</t>
    </rPh>
    <rPh sb="222" eb="224">
      <t>ミコミ</t>
    </rPh>
    <rPh sb="232" eb="234">
      <t>ケイゾク</t>
    </rPh>
    <phoneticPr fontId="3"/>
  </si>
  <si>
    <t>　電気事業により生じた利益は、都城市電気事業特別会計準備基金条例にもとづき、災害復旧、大規模な施設の補修その他電気事業会計の適正な管理運営に必要な財源の不足を生じたときに備えて、都城市電気事業特別会計準備基金に積み立てています。
【基金積立】
　名称：都城市電気事業特別会計準備基金　2,842千円
　目的：災害復旧、施設の大規模な補修その他電気事業会計の適正な管理運営に必要な財源不足時に対応するため
【一般会計への繰出し】
　無し
　平成28年度決算統計の実質収支黒字（1,665千円）は、翌29年度に繰越します。
　平成29年度収支が赤字の場合は赤字補填に充て、その他臨時的な出費が必要となった場合はその対応費用に充てます。
　残額がある場合は、本事業における剰余金同様、災害復旧、大規模施設補修など電気事業会計の適正な管理運営に必要な財源の不足が生じたときに備えるため、平成29年度決算統計時に都城市電気事業特別会計準備基金に積み立てます。
　今後も事業運営に必要な財源を確保し、本市電気事業の健全経営、適正管理に努めます。</t>
    <rPh sb="323" eb="325">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</si>
</sst>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20"/>
      <color theme="1"/>
      <name val="ＭＳ ゴシック"/>
      <family val="3"/>
      <charset val="128"/>
    </font>
    <font>
      <sz val="20"/>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6"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6" fillId="0" borderId="16" xfId="1" applyFont="1" applyBorder="1" applyAlignment="1" applyProtection="1">
      <alignment horizontal="left" vertical="top" wrapText="1"/>
      <protection locked="0"/>
    </xf>
    <xf numFmtId="0" fontId="36" fillId="0" borderId="0" xfId="1" applyFont="1" applyBorder="1" applyAlignment="1" applyProtection="1">
      <alignment horizontal="left" vertical="top" wrapText="1"/>
      <protection locked="0"/>
    </xf>
    <xf numFmtId="0" fontId="36" fillId="0" borderId="17" xfId="1" applyFont="1" applyBorder="1" applyAlignment="1" applyProtection="1">
      <alignment horizontal="left" vertical="top" wrapText="1"/>
      <protection locked="0"/>
    </xf>
    <xf numFmtId="0" fontId="36" fillId="0" borderId="36" xfId="1" applyFont="1" applyBorder="1" applyAlignment="1" applyProtection="1">
      <alignment horizontal="left" vertical="top" wrapText="1"/>
      <protection locked="0"/>
    </xf>
    <xf numFmtId="0" fontId="36" fillId="0" borderId="37" xfId="1" applyFont="1" applyBorder="1" applyAlignment="1" applyProtection="1">
      <alignment horizontal="left" vertical="top" wrapText="1"/>
      <protection locked="0"/>
    </xf>
    <xf numFmtId="0" fontId="36"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102.2</c:v>
                </c:pt>
                <c:pt idx="1">
                  <c:v>115.5</c:v>
                </c:pt>
                <c:pt idx="2">
                  <c:v>133</c:v>
                </c:pt>
                <c:pt idx="3">
                  <c:v>209</c:v>
                </c:pt>
                <c:pt idx="4">
                  <c:v>85.5</c:v>
                </c:pt>
              </c:numCache>
            </c:numRef>
          </c:val>
          <c:extLst>
            <c:ext xmlns:c16="http://schemas.microsoft.com/office/drawing/2014/chart" uri="{C3380CC4-5D6E-409C-BE32-E72D297353CC}">
              <c16:uniqueId val="{00000000-911F-4DF5-9811-E50BE9B3DD69}"/>
            </c:ext>
          </c:extLst>
        </c:ser>
        <c:dLbls>
          <c:showLegendKey val="0"/>
          <c:showVal val="0"/>
          <c:showCatName val="0"/>
          <c:showSerName val="0"/>
          <c:showPercent val="0"/>
          <c:showBubbleSize val="0"/>
        </c:dLbls>
        <c:gapWidth val="180"/>
        <c:overlap val="-90"/>
        <c:axId val="138435520"/>
        <c:axId val="23433106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extLst>
            <c:ext xmlns:c16="http://schemas.microsoft.com/office/drawing/2014/chart" uri="{C3380CC4-5D6E-409C-BE32-E72D297353CC}">
              <c16:uniqueId val="{00000001-911F-4DF5-9811-E50BE9B3DD6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911F-4DF5-9811-E50BE9B3DD69}"/>
            </c:ext>
          </c:extLst>
        </c:ser>
        <c:dLbls>
          <c:showLegendKey val="0"/>
          <c:showVal val="0"/>
          <c:showCatName val="0"/>
          <c:showSerName val="0"/>
          <c:showPercent val="0"/>
          <c:showBubbleSize val="0"/>
        </c:dLbls>
        <c:marker val="1"/>
        <c:smooth val="0"/>
        <c:axId val="138435520"/>
        <c:axId val="234331064"/>
      </c:lineChart>
      <c:catAx>
        <c:axId val="138435520"/>
        <c:scaling>
          <c:orientation val="minMax"/>
        </c:scaling>
        <c:delete val="0"/>
        <c:axPos val="b"/>
        <c:numFmt formatCode="ge" sourceLinked="1"/>
        <c:majorTickMark val="none"/>
        <c:minorTickMark val="none"/>
        <c:tickLblPos val="none"/>
        <c:crossAx val="234331064"/>
        <c:crosses val="autoZero"/>
        <c:auto val="0"/>
        <c:lblAlgn val="ctr"/>
        <c:lblOffset val="100"/>
        <c:noMultiLvlLbl val="1"/>
      </c:catAx>
      <c:valAx>
        <c:axId val="2343310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843552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6FB-43B5-A7C1-B37A221DB5AB}"/>
            </c:ext>
          </c:extLst>
        </c:ser>
        <c:dLbls>
          <c:showLegendKey val="0"/>
          <c:showVal val="0"/>
          <c:showCatName val="0"/>
          <c:showSerName val="0"/>
          <c:showPercent val="0"/>
          <c:showBubbleSize val="0"/>
        </c:dLbls>
        <c:gapWidth val="180"/>
        <c:overlap val="-90"/>
        <c:axId val="235667384"/>
        <c:axId val="23566777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extLst>
            <c:ext xmlns:c16="http://schemas.microsoft.com/office/drawing/2014/chart" uri="{C3380CC4-5D6E-409C-BE32-E72D297353CC}">
              <c16:uniqueId val="{00000001-B6FB-43B5-A7C1-B37A221DB5AB}"/>
            </c:ext>
          </c:extLst>
        </c:ser>
        <c:dLbls>
          <c:showLegendKey val="0"/>
          <c:showVal val="0"/>
          <c:showCatName val="0"/>
          <c:showSerName val="0"/>
          <c:showPercent val="0"/>
          <c:showBubbleSize val="0"/>
        </c:dLbls>
        <c:marker val="1"/>
        <c:smooth val="0"/>
        <c:axId val="235667384"/>
        <c:axId val="235667776"/>
      </c:lineChart>
      <c:catAx>
        <c:axId val="235667384"/>
        <c:scaling>
          <c:orientation val="minMax"/>
        </c:scaling>
        <c:delete val="0"/>
        <c:axPos val="b"/>
        <c:numFmt formatCode="ge" sourceLinked="1"/>
        <c:majorTickMark val="none"/>
        <c:minorTickMark val="none"/>
        <c:tickLblPos val="none"/>
        <c:crossAx val="235667776"/>
        <c:crosses val="autoZero"/>
        <c:auto val="0"/>
        <c:lblAlgn val="ctr"/>
        <c:lblOffset val="100"/>
        <c:noMultiLvlLbl val="1"/>
      </c:catAx>
      <c:valAx>
        <c:axId val="23566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7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80.900000000000006</c:v>
                </c:pt>
                <c:pt idx="1">
                  <c:v>69</c:v>
                </c:pt>
                <c:pt idx="2">
                  <c:v>76.900000000000006</c:v>
                </c:pt>
                <c:pt idx="3">
                  <c:v>82.1</c:v>
                </c:pt>
                <c:pt idx="4">
                  <c:v>36.4</c:v>
                </c:pt>
              </c:numCache>
            </c:numRef>
          </c:val>
          <c:extLst>
            <c:ext xmlns:c16="http://schemas.microsoft.com/office/drawing/2014/chart" uri="{C3380CC4-5D6E-409C-BE32-E72D297353CC}">
              <c16:uniqueId val="{00000000-26A8-466D-8419-56CE142C84F0}"/>
            </c:ext>
          </c:extLst>
        </c:ser>
        <c:dLbls>
          <c:showLegendKey val="0"/>
          <c:showVal val="0"/>
          <c:showCatName val="0"/>
          <c:showSerName val="0"/>
          <c:showPercent val="0"/>
          <c:showBubbleSize val="0"/>
        </c:dLbls>
        <c:gapWidth val="180"/>
        <c:overlap val="-90"/>
        <c:axId val="235668560"/>
        <c:axId val="23566895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67.5</c:v>
                </c:pt>
                <c:pt idx="1">
                  <c:v>64</c:v>
                </c:pt>
                <c:pt idx="2">
                  <c:v>56.1</c:v>
                </c:pt>
                <c:pt idx="3">
                  <c:v>61.8</c:v>
                </c:pt>
                <c:pt idx="4">
                  <c:v>61.6</c:v>
                </c:pt>
              </c:numCache>
            </c:numRef>
          </c:val>
          <c:smooth val="0"/>
          <c:extLst>
            <c:ext xmlns:c16="http://schemas.microsoft.com/office/drawing/2014/chart" uri="{C3380CC4-5D6E-409C-BE32-E72D297353CC}">
              <c16:uniqueId val="{00000001-26A8-466D-8419-56CE142C84F0}"/>
            </c:ext>
          </c:extLst>
        </c:ser>
        <c:dLbls>
          <c:showLegendKey val="0"/>
          <c:showVal val="0"/>
          <c:showCatName val="0"/>
          <c:showSerName val="0"/>
          <c:showPercent val="0"/>
          <c:showBubbleSize val="0"/>
        </c:dLbls>
        <c:marker val="1"/>
        <c:smooth val="0"/>
        <c:axId val="235668560"/>
        <c:axId val="235668952"/>
      </c:lineChart>
      <c:catAx>
        <c:axId val="235668560"/>
        <c:scaling>
          <c:orientation val="minMax"/>
        </c:scaling>
        <c:delete val="0"/>
        <c:axPos val="b"/>
        <c:numFmt formatCode="ge" sourceLinked="1"/>
        <c:majorTickMark val="none"/>
        <c:minorTickMark val="none"/>
        <c:tickLblPos val="none"/>
        <c:crossAx val="235668952"/>
        <c:crosses val="autoZero"/>
        <c:auto val="0"/>
        <c:lblAlgn val="ctr"/>
        <c:lblOffset val="100"/>
        <c:noMultiLvlLbl val="1"/>
      </c:catAx>
      <c:valAx>
        <c:axId val="235668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74.3</c:v>
                </c:pt>
                <c:pt idx="1">
                  <c:v>53.9</c:v>
                </c:pt>
                <c:pt idx="2">
                  <c:v>36.799999999999997</c:v>
                </c:pt>
                <c:pt idx="3">
                  <c:v>22.1</c:v>
                </c:pt>
                <c:pt idx="4">
                  <c:v>36.5</c:v>
                </c:pt>
              </c:numCache>
            </c:numRef>
          </c:val>
          <c:extLst>
            <c:ext xmlns:c16="http://schemas.microsoft.com/office/drawing/2014/chart" uri="{C3380CC4-5D6E-409C-BE32-E72D297353CC}">
              <c16:uniqueId val="{00000000-FC32-4EE8-B122-84BA33001697}"/>
            </c:ext>
          </c:extLst>
        </c:ser>
        <c:dLbls>
          <c:showLegendKey val="0"/>
          <c:showVal val="0"/>
          <c:showCatName val="0"/>
          <c:showSerName val="0"/>
          <c:showPercent val="0"/>
          <c:showBubbleSize val="0"/>
        </c:dLbls>
        <c:gapWidth val="180"/>
        <c:overlap val="-90"/>
        <c:axId val="235669736"/>
        <c:axId val="23598695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29.2</c:v>
                </c:pt>
                <c:pt idx="1">
                  <c:v>22.1</c:v>
                </c:pt>
                <c:pt idx="2">
                  <c:v>16.7</c:v>
                </c:pt>
                <c:pt idx="3">
                  <c:v>8.6999999999999993</c:v>
                </c:pt>
                <c:pt idx="4">
                  <c:v>5.7</c:v>
                </c:pt>
              </c:numCache>
            </c:numRef>
          </c:val>
          <c:smooth val="0"/>
          <c:extLst>
            <c:ext xmlns:c16="http://schemas.microsoft.com/office/drawing/2014/chart" uri="{C3380CC4-5D6E-409C-BE32-E72D297353CC}">
              <c16:uniqueId val="{00000001-FC32-4EE8-B122-84BA33001697}"/>
            </c:ext>
          </c:extLst>
        </c:ser>
        <c:dLbls>
          <c:showLegendKey val="0"/>
          <c:showVal val="0"/>
          <c:showCatName val="0"/>
          <c:showSerName val="0"/>
          <c:showPercent val="0"/>
          <c:showBubbleSize val="0"/>
        </c:dLbls>
        <c:marker val="1"/>
        <c:smooth val="0"/>
        <c:axId val="235669736"/>
        <c:axId val="235986952"/>
      </c:lineChart>
      <c:catAx>
        <c:axId val="235669736"/>
        <c:scaling>
          <c:orientation val="minMax"/>
        </c:scaling>
        <c:delete val="0"/>
        <c:axPos val="b"/>
        <c:numFmt formatCode="ge" sourceLinked="1"/>
        <c:majorTickMark val="none"/>
        <c:minorTickMark val="none"/>
        <c:tickLblPos val="none"/>
        <c:crossAx val="235986952"/>
        <c:crosses val="autoZero"/>
        <c:auto val="0"/>
        <c:lblAlgn val="ctr"/>
        <c:lblOffset val="100"/>
        <c:noMultiLvlLbl val="1"/>
      </c:catAx>
      <c:valAx>
        <c:axId val="23598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9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0</c:v>
                </c:pt>
                <c:pt idx="1">
                  <c:v>0</c:v>
                </c:pt>
                <c:pt idx="2">
                  <c:v>61.7</c:v>
                </c:pt>
                <c:pt idx="3">
                  <c:v>57.6</c:v>
                </c:pt>
                <c:pt idx="4">
                  <c:v>2170.6</c:v>
                </c:pt>
              </c:numCache>
            </c:numRef>
          </c:val>
          <c:extLst>
            <c:ext xmlns:c16="http://schemas.microsoft.com/office/drawing/2014/chart" uri="{C3380CC4-5D6E-409C-BE32-E72D297353CC}">
              <c16:uniqueId val="{00000000-5D09-4BCA-96E8-6FA04C6B2817}"/>
            </c:ext>
          </c:extLst>
        </c:ser>
        <c:dLbls>
          <c:showLegendKey val="0"/>
          <c:showVal val="0"/>
          <c:showCatName val="0"/>
          <c:showSerName val="0"/>
          <c:showPercent val="0"/>
          <c:showBubbleSize val="0"/>
        </c:dLbls>
        <c:gapWidth val="180"/>
        <c:overlap val="-90"/>
        <c:axId val="235987736"/>
        <c:axId val="235988128"/>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362.4</c:v>
                </c:pt>
                <c:pt idx="1">
                  <c:v>279.2</c:v>
                </c:pt>
                <c:pt idx="2">
                  <c:v>333.7</c:v>
                </c:pt>
                <c:pt idx="3">
                  <c:v>351.4</c:v>
                </c:pt>
                <c:pt idx="4">
                  <c:v>390.3</c:v>
                </c:pt>
              </c:numCache>
            </c:numRef>
          </c:val>
          <c:smooth val="0"/>
          <c:extLst>
            <c:ext xmlns:c16="http://schemas.microsoft.com/office/drawing/2014/chart" uri="{C3380CC4-5D6E-409C-BE32-E72D297353CC}">
              <c16:uniqueId val="{00000001-5D09-4BCA-96E8-6FA04C6B2817}"/>
            </c:ext>
          </c:extLst>
        </c:ser>
        <c:dLbls>
          <c:showLegendKey val="0"/>
          <c:showVal val="0"/>
          <c:showCatName val="0"/>
          <c:showSerName val="0"/>
          <c:showPercent val="0"/>
          <c:showBubbleSize val="0"/>
        </c:dLbls>
        <c:marker val="1"/>
        <c:smooth val="0"/>
        <c:axId val="235987736"/>
        <c:axId val="235988128"/>
      </c:lineChart>
      <c:catAx>
        <c:axId val="235987736"/>
        <c:scaling>
          <c:orientation val="minMax"/>
        </c:scaling>
        <c:delete val="0"/>
        <c:axPos val="b"/>
        <c:numFmt formatCode="ge" sourceLinked="1"/>
        <c:majorTickMark val="none"/>
        <c:minorTickMark val="none"/>
        <c:tickLblPos val="none"/>
        <c:crossAx val="235988128"/>
        <c:crosses val="autoZero"/>
        <c:auto val="0"/>
        <c:lblAlgn val="ctr"/>
        <c:lblOffset val="100"/>
        <c:noMultiLvlLbl val="1"/>
      </c:catAx>
      <c:valAx>
        <c:axId val="23598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598773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F0A-4D88-81C0-2C57F9865631}"/>
            </c:ext>
          </c:extLst>
        </c:ser>
        <c:dLbls>
          <c:showLegendKey val="0"/>
          <c:showVal val="0"/>
          <c:showCatName val="0"/>
          <c:showSerName val="0"/>
          <c:showPercent val="0"/>
          <c:showBubbleSize val="0"/>
        </c:dLbls>
        <c:gapWidth val="180"/>
        <c:overlap val="-90"/>
        <c:axId val="235988912"/>
        <c:axId val="23598930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A-4D88-81C0-2C57F9865631}"/>
            </c:ext>
          </c:extLst>
        </c:ser>
        <c:dLbls>
          <c:showLegendKey val="0"/>
          <c:showVal val="0"/>
          <c:showCatName val="0"/>
          <c:showSerName val="0"/>
          <c:showPercent val="0"/>
          <c:showBubbleSize val="0"/>
        </c:dLbls>
        <c:marker val="1"/>
        <c:smooth val="0"/>
        <c:axId val="235988912"/>
        <c:axId val="235989304"/>
      </c:lineChart>
      <c:catAx>
        <c:axId val="235988912"/>
        <c:scaling>
          <c:orientation val="minMax"/>
        </c:scaling>
        <c:delete val="0"/>
        <c:axPos val="b"/>
        <c:numFmt formatCode="ge" sourceLinked="1"/>
        <c:majorTickMark val="none"/>
        <c:minorTickMark val="none"/>
        <c:tickLblPos val="none"/>
        <c:crossAx val="235989304"/>
        <c:crosses val="autoZero"/>
        <c:auto val="0"/>
        <c:lblAlgn val="ctr"/>
        <c:lblOffset val="100"/>
        <c:noMultiLvlLbl val="1"/>
      </c:catAx>
      <c:valAx>
        <c:axId val="235989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88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45D-447E-9029-323C6E3CFA77}"/>
            </c:ext>
          </c:extLst>
        </c:ser>
        <c:dLbls>
          <c:showLegendKey val="0"/>
          <c:showVal val="0"/>
          <c:showCatName val="0"/>
          <c:showSerName val="0"/>
          <c:showPercent val="0"/>
          <c:showBubbleSize val="0"/>
        </c:dLbls>
        <c:gapWidth val="180"/>
        <c:overlap val="-90"/>
        <c:axId val="235990088"/>
        <c:axId val="23599048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37.700000000000003</c:v>
                </c:pt>
                <c:pt idx="1">
                  <c:v>56.2</c:v>
                </c:pt>
                <c:pt idx="2">
                  <c:v>58.4</c:v>
                </c:pt>
                <c:pt idx="3">
                  <c:v>80.599999999999994</c:v>
                </c:pt>
                <c:pt idx="4">
                  <c:v>85.6</c:v>
                </c:pt>
              </c:numCache>
            </c:numRef>
          </c:val>
          <c:smooth val="0"/>
          <c:extLst>
            <c:ext xmlns:c16="http://schemas.microsoft.com/office/drawing/2014/chart" uri="{C3380CC4-5D6E-409C-BE32-E72D297353CC}">
              <c16:uniqueId val="{00000001-C45D-447E-9029-323C6E3CFA77}"/>
            </c:ext>
          </c:extLst>
        </c:ser>
        <c:dLbls>
          <c:showLegendKey val="0"/>
          <c:showVal val="0"/>
          <c:showCatName val="0"/>
          <c:showSerName val="0"/>
          <c:showPercent val="0"/>
          <c:showBubbleSize val="0"/>
        </c:dLbls>
        <c:marker val="1"/>
        <c:smooth val="0"/>
        <c:axId val="235990088"/>
        <c:axId val="235990480"/>
      </c:lineChart>
      <c:catAx>
        <c:axId val="235990088"/>
        <c:scaling>
          <c:orientation val="minMax"/>
        </c:scaling>
        <c:delete val="0"/>
        <c:axPos val="b"/>
        <c:numFmt formatCode="ge" sourceLinked="1"/>
        <c:majorTickMark val="none"/>
        <c:minorTickMark val="none"/>
        <c:tickLblPos val="none"/>
        <c:crossAx val="235990480"/>
        <c:crosses val="autoZero"/>
        <c:auto val="0"/>
        <c:lblAlgn val="ctr"/>
        <c:lblOffset val="100"/>
        <c:noMultiLvlLbl val="1"/>
      </c:catAx>
      <c:valAx>
        <c:axId val="23599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0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D2-4907-B3BA-86FA2B939DF1}"/>
            </c:ext>
          </c:extLst>
        </c:ser>
        <c:dLbls>
          <c:showLegendKey val="0"/>
          <c:showVal val="0"/>
          <c:showCatName val="0"/>
          <c:showSerName val="0"/>
          <c:showPercent val="0"/>
          <c:showBubbleSize val="0"/>
        </c:dLbls>
        <c:gapWidth val="180"/>
        <c:overlap val="-90"/>
        <c:axId val="235991264"/>
        <c:axId val="23599165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D2-4907-B3BA-86FA2B939DF1}"/>
            </c:ext>
          </c:extLst>
        </c:ser>
        <c:dLbls>
          <c:showLegendKey val="0"/>
          <c:showVal val="0"/>
          <c:showCatName val="0"/>
          <c:showSerName val="0"/>
          <c:showPercent val="0"/>
          <c:showBubbleSize val="0"/>
        </c:dLbls>
        <c:marker val="1"/>
        <c:smooth val="0"/>
        <c:axId val="235991264"/>
        <c:axId val="235991656"/>
      </c:lineChart>
      <c:catAx>
        <c:axId val="235991264"/>
        <c:scaling>
          <c:orientation val="minMax"/>
        </c:scaling>
        <c:delete val="0"/>
        <c:axPos val="b"/>
        <c:numFmt formatCode="ge" sourceLinked="1"/>
        <c:majorTickMark val="none"/>
        <c:minorTickMark val="none"/>
        <c:tickLblPos val="none"/>
        <c:crossAx val="235991656"/>
        <c:crosses val="autoZero"/>
        <c:auto val="0"/>
        <c:lblAlgn val="ctr"/>
        <c:lblOffset val="100"/>
        <c:noMultiLvlLbl val="1"/>
      </c:catAx>
      <c:valAx>
        <c:axId val="235991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1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D7E-4890-9563-7B75AF680012}"/>
            </c:ext>
          </c:extLst>
        </c:ser>
        <c:dLbls>
          <c:showLegendKey val="0"/>
          <c:showVal val="0"/>
          <c:showCatName val="0"/>
          <c:showSerName val="0"/>
          <c:showPercent val="0"/>
          <c:showBubbleSize val="0"/>
        </c:dLbls>
        <c:gapWidth val="180"/>
        <c:overlap val="-90"/>
        <c:axId val="235992440"/>
        <c:axId val="235992832"/>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7E-4890-9563-7B75AF680012}"/>
            </c:ext>
          </c:extLst>
        </c:ser>
        <c:dLbls>
          <c:showLegendKey val="0"/>
          <c:showVal val="0"/>
          <c:showCatName val="0"/>
          <c:showSerName val="0"/>
          <c:showPercent val="0"/>
          <c:showBubbleSize val="0"/>
        </c:dLbls>
        <c:marker val="1"/>
        <c:smooth val="0"/>
        <c:axId val="235992440"/>
        <c:axId val="235992832"/>
      </c:lineChart>
      <c:catAx>
        <c:axId val="235992440"/>
        <c:scaling>
          <c:orientation val="minMax"/>
        </c:scaling>
        <c:delete val="0"/>
        <c:axPos val="b"/>
        <c:numFmt formatCode="ge" sourceLinked="1"/>
        <c:majorTickMark val="none"/>
        <c:minorTickMark val="none"/>
        <c:tickLblPos val="none"/>
        <c:crossAx val="235992832"/>
        <c:crosses val="autoZero"/>
        <c:auto val="0"/>
        <c:lblAlgn val="ctr"/>
        <c:lblOffset val="100"/>
        <c:noMultiLvlLbl val="1"/>
      </c:catAx>
      <c:valAx>
        <c:axId val="23599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2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0-4F5F-BD21-8C31BBDF08D8}"/>
            </c:ext>
          </c:extLst>
        </c:ser>
        <c:dLbls>
          <c:showLegendKey val="0"/>
          <c:showVal val="0"/>
          <c:showCatName val="0"/>
          <c:showSerName val="0"/>
          <c:showPercent val="0"/>
          <c:showBubbleSize val="0"/>
        </c:dLbls>
        <c:gapWidth val="180"/>
        <c:overlap val="-90"/>
        <c:axId val="235993616"/>
        <c:axId val="23599400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0-4F5F-BD21-8C31BBDF08D8}"/>
            </c:ext>
          </c:extLst>
        </c:ser>
        <c:dLbls>
          <c:showLegendKey val="0"/>
          <c:showVal val="0"/>
          <c:showCatName val="0"/>
          <c:showSerName val="0"/>
          <c:showPercent val="0"/>
          <c:showBubbleSize val="0"/>
        </c:dLbls>
        <c:marker val="1"/>
        <c:smooth val="0"/>
        <c:axId val="235993616"/>
        <c:axId val="235994008"/>
      </c:lineChart>
      <c:catAx>
        <c:axId val="235993616"/>
        <c:scaling>
          <c:orientation val="minMax"/>
        </c:scaling>
        <c:delete val="0"/>
        <c:axPos val="b"/>
        <c:numFmt formatCode="ge" sourceLinked="1"/>
        <c:majorTickMark val="none"/>
        <c:minorTickMark val="none"/>
        <c:tickLblPos val="none"/>
        <c:crossAx val="235994008"/>
        <c:crosses val="autoZero"/>
        <c:auto val="0"/>
        <c:lblAlgn val="ctr"/>
        <c:lblOffset val="100"/>
        <c:noMultiLvlLbl val="1"/>
      </c:catAx>
      <c:valAx>
        <c:axId val="235994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993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2-4A5B-9AD8-58EB7F1E2014}"/>
            </c:ext>
          </c:extLst>
        </c:ser>
        <c:dLbls>
          <c:showLegendKey val="0"/>
          <c:showVal val="0"/>
          <c:showCatName val="0"/>
          <c:showSerName val="0"/>
          <c:showPercent val="0"/>
          <c:showBubbleSize val="0"/>
        </c:dLbls>
        <c:gapWidth val="180"/>
        <c:overlap val="-90"/>
        <c:axId val="235554736"/>
        <c:axId val="2355551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2-4A5B-9AD8-58EB7F1E2014}"/>
            </c:ext>
          </c:extLst>
        </c:ser>
        <c:dLbls>
          <c:showLegendKey val="0"/>
          <c:showVal val="0"/>
          <c:showCatName val="0"/>
          <c:showSerName val="0"/>
          <c:showPercent val="0"/>
          <c:showBubbleSize val="0"/>
        </c:dLbls>
        <c:marker val="1"/>
        <c:smooth val="0"/>
        <c:axId val="235554736"/>
        <c:axId val="235555128"/>
      </c:lineChart>
      <c:catAx>
        <c:axId val="235554736"/>
        <c:scaling>
          <c:orientation val="minMax"/>
        </c:scaling>
        <c:delete val="0"/>
        <c:axPos val="b"/>
        <c:numFmt formatCode="ge" sourceLinked="1"/>
        <c:majorTickMark val="none"/>
        <c:minorTickMark val="none"/>
        <c:tickLblPos val="none"/>
        <c:crossAx val="235555128"/>
        <c:crosses val="autoZero"/>
        <c:auto val="0"/>
        <c:lblAlgn val="ctr"/>
        <c:lblOffset val="100"/>
        <c:noMultiLvlLbl val="1"/>
      </c:catAx>
      <c:valAx>
        <c:axId val="235555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54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99.6</c:v>
                </c:pt>
                <c:pt idx="1">
                  <c:v>117.5</c:v>
                </c:pt>
                <c:pt idx="2">
                  <c:v>134.9</c:v>
                </c:pt>
                <c:pt idx="3">
                  <c:v>222.5</c:v>
                </c:pt>
                <c:pt idx="4">
                  <c:v>89.1</c:v>
                </c:pt>
              </c:numCache>
            </c:numRef>
          </c:val>
          <c:extLst>
            <c:ext xmlns:c16="http://schemas.microsoft.com/office/drawing/2014/chart" uri="{C3380CC4-5D6E-409C-BE32-E72D297353CC}">
              <c16:uniqueId val="{00000000-0D75-4ED6-98EC-9FB440FCACA8}"/>
            </c:ext>
          </c:extLst>
        </c:ser>
        <c:dLbls>
          <c:showLegendKey val="0"/>
          <c:showVal val="0"/>
          <c:showCatName val="0"/>
          <c:showSerName val="0"/>
          <c:showPercent val="0"/>
          <c:showBubbleSize val="0"/>
        </c:dLbls>
        <c:gapWidth val="180"/>
        <c:overlap val="-90"/>
        <c:axId val="234432768"/>
        <c:axId val="234666320"/>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extLst>
            <c:ext xmlns:c16="http://schemas.microsoft.com/office/drawing/2014/chart" uri="{C3380CC4-5D6E-409C-BE32-E72D297353CC}">
              <c16:uniqueId val="{00000001-0D75-4ED6-98EC-9FB440FCACA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3-0D75-4ED6-98EC-9FB440FCACA8}"/>
            </c:ext>
          </c:extLst>
        </c:ser>
        <c:dLbls>
          <c:showLegendKey val="0"/>
          <c:showVal val="0"/>
          <c:showCatName val="0"/>
          <c:showSerName val="0"/>
          <c:showPercent val="0"/>
          <c:showBubbleSize val="0"/>
        </c:dLbls>
        <c:marker val="1"/>
        <c:smooth val="0"/>
        <c:axId val="234432768"/>
        <c:axId val="234666320"/>
      </c:lineChart>
      <c:catAx>
        <c:axId val="234432768"/>
        <c:scaling>
          <c:orientation val="minMax"/>
        </c:scaling>
        <c:delete val="0"/>
        <c:axPos val="b"/>
        <c:numFmt formatCode="ge" sourceLinked="1"/>
        <c:majorTickMark val="none"/>
        <c:minorTickMark val="none"/>
        <c:tickLblPos val="none"/>
        <c:crossAx val="234666320"/>
        <c:crosses val="autoZero"/>
        <c:auto val="0"/>
        <c:lblAlgn val="ctr"/>
        <c:lblOffset val="100"/>
        <c:noMultiLvlLbl val="1"/>
      </c:catAx>
      <c:valAx>
        <c:axId val="234666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43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1B-49E9-A51B-6B45FC96CA25}"/>
            </c:ext>
          </c:extLst>
        </c:ser>
        <c:dLbls>
          <c:showLegendKey val="0"/>
          <c:showVal val="0"/>
          <c:showCatName val="0"/>
          <c:showSerName val="0"/>
          <c:showPercent val="0"/>
          <c:showBubbleSize val="0"/>
        </c:dLbls>
        <c:gapWidth val="180"/>
        <c:overlap val="-90"/>
        <c:axId val="235555912"/>
        <c:axId val="235556304"/>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1B-49E9-A51B-6B45FC96CA25}"/>
            </c:ext>
          </c:extLst>
        </c:ser>
        <c:dLbls>
          <c:showLegendKey val="0"/>
          <c:showVal val="0"/>
          <c:showCatName val="0"/>
          <c:showSerName val="0"/>
          <c:showPercent val="0"/>
          <c:showBubbleSize val="0"/>
        </c:dLbls>
        <c:marker val="1"/>
        <c:smooth val="0"/>
        <c:axId val="235555912"/>
        <c:axId val="235556304"/>
      </c:lineChart>
      <c:catAx>
        <c:axId val="235555912"/>
        <c:scaling>
          <c:orientation val="minMax"/>
        </c:scaling>
        <c:delete val="0"/>
        <c:axPos val="b"/>
        <c:numFmt formatCode="ge" sourceLinked="1"/>
        <c:majorTickMark val="none"/>
        <c:minorTickMark val="none"/>
        <c:tickLblPos val="none"/>
        <c:crossAx val="235556304"/>
        <c:crosses val="autoZero"/>
        <c:auto val="0"/>
        <c:lblAlgn val="ctr"/>
        <c:lblOffset val="100"/>
        <c:noMultiLvlLbl val="1"/>
      </c:catAx>
      <c:valAx>
        <c:axId val="235556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55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582-4D0B-8849-DAA547EEDDB3}"/>
            </c:ext>
          </c:extLst>
        </c:ser>
        <c:dLbls>
          <c:showLegendKey val="0"/>
          <c:showVal val="0"/>
          <c:showCatName val="0"/>
          <c:showSerName val="0"/>
          <c:showPercent val="0"/>
          <c:showBubbleSize val="0"/>
        </c:dLbls>
        <c:gapWidth val="180"/>
        <c:overlap val="-90"/>
        <c:axId val="235557088"/>
        <c:axId val="235557480"/>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82-4D0B-8849-DAA547EEDDB3}"/>
            </c:ext>
          </c:extLst>
        </c:ser>
        <c:dLbls>
          <c:showLegendKey val="0"/>
          <c:showVal val="0"/>
          <c:showCatName val="0"/>
          <c:showSerName val="0"/>
          <c:showPercent val="0"/>
          <c:showBubbleSize val="0"/>
        </c:dLbls>
        <c:marker val="1"/>
        <c:smooth val="0"/>
        <c:axId val="235557088"/>
        <c:axId val="235557480"/>
      </c:lineChart>
      <c:catAx>
        <c:axId val="235557088"/>
        <c:scaling>
          <c:orientation val="minMax"/>
        </c:scaling>
        <c:delete val="0"/>
        <c:axPos val="b"/>
        <c:numFmt formatCode="ge" sourceLinked="1"/>
        <c:majorTickMark val="none"/>
        <c:minorTickMark val="none"/>
        <c:tickLblPos val="none"/>
        <c:crossAx val="235557480"/>
        <c:crosses val="autoZero"/>
        <c:auto val="0"/>
        <c:lblAlgn val="ctr"/>
        <c:lblOffset val="100"/>
        <c:noMultiLvlLbl val="1"/>
      </c:catAx>
      <c:valAx>
        <c:axId val="235557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57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9-42AD-9C8F-817F3C6A697B}"/>
            </c:ext>
          </c:extLst>
        </c:ser>
        <c:dLbls>
          <c:showLegendKey val="0"/>
          <c:showVal val="0"/>
          <c:showCatName val="0"/>
          <c:showSerName val="0"/>
          <c:showPercent val="0"/>
          <c:showBubbleSize val="0"/>
        </c:dLbls>
        <c:gapWidth val="180"/>
        <c:overlap val="-90"/>
        <c:axId val="235558264"/>
        <c:axId val="23555865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9-42AD-9C8F-817F3C6A697B}"/>
            </c:ext>
          </c:extLst>
        </c:ser>
        <c:dLbls>
          <c:showLegendKey val="0"/>
          <c:showVal val="0"/>
          <c:showCatName val="0"/>
          <c:showSerName val="0"/>
          <c:showPercent val="0"/>
          <c:showBubbleSize val="0"/>
        </c:dLbls>
        <c:marker val="1"/>
        <c:smooth val="0"/>
        <c:axId val="235558264"/>
        <c:axId val="235558656"/>
      </c:lineChart>
      <c:catAx>
        <c:axId val="235558264"/>
        <c:scaling>
          <c:orientation val="minMax"/>
        </c:scaling>
        <c:delete val="0"/>
        <c:axPos val="b"/>
        <c:numFmt formatCode="ge" sourceLinked="1"/>
        <c:majorTickMark val="none"/>
        <c:minorTickMark val="none"/>
        <c:tickLblPos val="none"/>
        <c:crossAx val="235558656"/>
        <c:crosses val="autoZero"/>
        <c:auto val="0"/>
        <c:lblAlgn val="ctr"/>
        <c:lblOffset val="100"/>
        <c:noMultiLvlLbl val="1"/>
      </c:catAx>
      <c:valAx>
        <c:axId val="23555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58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714-414F-8C04-7649A65ED704}"/>
            </c:ext>
          </c:extLst>
        </c:ser>
        <c:dLbls>
          <c:showLegendKey val="0"/>
          <c:showVal val="0"/>
          <c:showCatName val="0"/>
          <c:showSerName val="0"/>
          <c:showPercent val="0"/>
          <c:showBubbleSize val="0"/>
        </c:dLbls>
        <c:gapWidth val="180"/>
        <c:overlap val="-90"/>
        <c:axId val="235559440"/>
        <c:axId val="235559832"/>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14-414F-8C04-7649A65ED704}"/>
            </c:ext>
          </c:extLst>
        </c:ser>
        <c:dLbls>
          <c:showLegendKey val="0"/>
          <c:showVal val="0"/>
          <c:showCatName val="0"/>
          <c:showSerName val="0"/>
          <c:showPercent val="0"/>
          <c:showBubbleSize val="0"/>
        </c:dLbls>
        <c:marker val="1"/>
        <c:smooth val="0"/>
        <c:axId val="235559440"/>
        <c:axId val="235559832"/>
      </c:lineChart>
      <c:catAx>
        <c:axId val="235559440"/>
        <c:scaling>
          <c:orientation val="minMax"/>
        </c:scaling>
        <c:delete val="0"/>
        <c:axPos val="b"/>
        <c:numFmt formatCode="ge" sourceLinked="1"/>
        <c:majorTickMark val="none"/>
        <c:minorTickMark val="none"/>
        <c:tickLblPos val="none"/>
        <c:crossAx val="235559832"/>
        <c:crosses val="autoZero"/>
        <c:auto val="0"/>
        <c:lblAlgn val="ctr"/>
        <c:lblOffset val="100"/>
        <c:noMultiLvlLbl val="1"/>
      </c:catAx>
      <c:valAx>
        <c:axId val="235559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59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0D-4D36-9E62-2056E9916079}"/>
            </c:ext>
          </c:extLst>
        </c:ser>
        <c:dLbls>
          <c:showLegendKey val="0"/>
          <c:showVal val="0"/>
          <c:showCatName val="0"/>
          <c:showSerName val="0"/>
          <c:showPercent val="0"/>
          <c:showBubbleSize val="0"/>
        </c:dLbls>
        <c:gapWidth val="180"/>
        <c:overlap val="-90"/>
        <c:axId val="235560616"/>
        <c:axId val="23556100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0D-4D36-9E62-2056E9916079}"/>
            </c:ext>
          </c:extLst>
        </c:ser>
        <c:dLbls>
          <c:showLegendKey val="0"/>
          <c:showVal val="0"/>
          <c:showCatName val="0"/>
          <c:showSerName val="0"/>
          <c:showPercent val="0"/>
          <c:showBubbleSize val="0"/>
        </c:dLbls>
        <c:marker val="1"/>
        <c:smooth val="0"/>
        <c:axId val="235560616"/>
        <c:axId val="235561008"/>
      </c:lineChart>
      <c:catAx>
        <c:axId val="235560616"/>
        <c:scaling>
          <c:orientation val="minMax"/>
        </c:scaling>
        <c:delete val="0"/>
        <c:axPos val="b"/>
        <c:numFmt formatCode="ge" sourceLinked="1"/>
        <c:majorTickMark val="none"/>
        <c:minorTickMark val="none"/>
        <c:tickLblPos val="none"/>
        <c:crossAx val="235561008"/>
        <c:crosses val="autoZero"/>
        <c:auto val="0"/>
        <c:lblAlgn val="ctr"/>
        <c:lblOffset val="100"/>
        <c:noMultiLvlLbl val="1"/>
      </c:catAx>
      <c:valAx>
        <c:axId val="23556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6061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CF-434A-BDB1-057E351A34D4}"/>
            </c:ext>
          </c:extLst>
        </c:ser>
        <c:dLbls>
          <c:showLegendKey val="0"/>
          <c:showVal val="0"/>
          <c:showCatName val="0"/>
          <c:showSerName val="0"/>
          <c:showPercent val="0"/>
          <c:showBubbleSize val="0"/>
        </c:dLbls>
        <c:gapWidth val="180"/>
        <c:overlap val="-90"/>
        <c:axId val="235561792"/>
        <c:axId val="23556218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CF-434A-BDB1-057E351A34D4}"/>
            </c:ext>
          </c:extLst>
        </c:ser>
        <c:dLbls>
          <c:showLegendKey val="0"/>
          <c:showVal val="0"/>
          <c:showCatName val="0"/>
          <c:showSerName val="0"/>
          <c:showPercent val="0"/>
          <c:showBubbleSize val="0"/>
        </c:dLbls>
        <c:marker val="1"/>
        <c:smooth val="0"/>
        <c:axId val="235561792"/>
        <c:axId val="235562184"/>
      </c:lineChart>
      <c:catAx>
        <c:axId val="235561792"/>
        <c:scaling>
          <c:orientation val="minMax"/>
        </c:scaling>
        <c:delete val="0"/>
        <c:axPos val="b"/>
        <c:numFmt formatCode="ge" sourceLinked="1"/>
        <c:majorTickMark val="none"/>
        <c:minorTickMark val="none"/>
        <c:tickLblPos val="none"/>
        <c:crossAx val="235562184"/>
        <c:crosses val="autoZero"/>
        <c:auto val="0"/>
        <c:lblAlgn val="ctr"/>
        <c:lblOffset val="100"/>
        <c:noMultiLvlLbl val="1"/>
      </c:catAx>
      <c:valAx>
        <c:axId val="23556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56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4-4027-B27B-F5ABED032188}"/>
            </c:ext>
          </c:extLst>
        </c:ser>
        <c:dLbls>
          <c:showLegendKey val="0"/>
          <c:showVal val="0"/>
          <c:showCatName val="0"/>
          <c:showSerName val="0"/>
          <c:showPercent val="0"/>
          <c:showBubbleSize val="0"/>
        </c:dLbls>
        <c:gapWidth val="180"/>
        <c:overlap val="-90"/>
        <c:axId val="236270024"/>
        <c:axId val="23627041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4-4027-B27B-F5ABED032188}"/>
            </c:ext>
          </c:extLst>
        </c:ser>
        <c:dLbls>
          <c:showLegendKey val="0"/>
          <c:showVal val="0"/>
          <c:showCatName val="0"/>
          <c:showSerName val="0"/>
          <c:showPercent val="0"/>
          <c:showBubbleSize val="0"/>
        </c:dLbls>
        <c:marker val="1"/>
        <c:smooth val="0"/>
        <c:axId val="236270024"/>
        <c:axId val="236270416"/>
      </c:lineChart>
      <c:catAx>
        <c:axId val="236270024"/>
        <c:scaling>
          <c:orientation val="minMax"/>
        </c:scaling>
        <c:delete val="0"/>
        <c:axPos val="b"/>
        <c:numFmt formatCode="ge" sourceLinked="1"/>
        <c:majorTickMark val="none"/>
        <c:minorTickMark val="none"/>
        <c:tickLblPos val="none"/>
        <c:crossAx val="236270416"/>
        <c:crosses val="autoZero"/>
        <c:auto val="0"/>
        <c:lblAlgn val="ctr"/>
        <c:lblOffset val="100"/>
        <c:noMultiLvlLbl val="1"/>
      </c:catAx>
      <c:valAx>
        <c:axId val="236270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70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E6-4994-9A06-87DD27565102}"/>
            </c:ext>
          </c:extLst>
        </c:ser>
        <c:dLbls>
          <c:showLegendKey val="0"/>
          <c:showVal val="0"/>
          <c:showCatName val="0"/>
          <c:showSerName val="0"/>
          <c:showPercent val="0"/>
          <c:showBubbleSize val="0"/>
        </c:dLbls>
        <c:gapWidth val="180"/>
        <c:overlap val="-90"/>
        <c:axId val="236271200"/>
        <c:axId val="23627159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E6-4994-9A06-87DD27565102}"/>
            </c:ext>
          </c:extLst>
        </c:ser>
        <c:dLbls>
          <c:showLegendKey val="0"/>
          <c:showVal val="0"/>
          <c:showCatName val="0"/>
          <c:showSerName val="0"/>
          <c:showPercent val="0"/>
          <c:showBubbleSize val="0"/>
        </c:dLbls>
        <c:marker val="1"/>
        <c:smooth val="0"/>
        <c:axId val="236271200"/>
        <c:axId val="236271592"/>
      </c:lineChart>
      <c:catAx>
        <c:axId val="236271200"/>
        <c:scaling>
          <c:orientation val="minMax"/>
        </c:scaling>
        <c:delete val="0"/>
        <c:axPos val="b"/>
        <c:numFmt formatCode="ge" sourceLinked="1"/>
        <c:majorTickMark val="none"/>
        <c:minorTickMark val="none"/>
        <c:tickLblPos val="none"/>
        <c:crossAx val="236271592"/>
        <c:crosses val="autoZero"/>
        <c:auto val="0"/>
        <c:lblAlgn val="ctr"/>
        <c:lblOffset val="100"/>
        <c:noMultiLvlLbl val="1"/>
      </c:catAx>
      <c:valAx>
        <c:axId val="236271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71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C-418E-8849-7DCFA60A6E5D}"/>
            </c:ext>
          </c:extLst>
        </c:ser>
        <c:dLbls>
          <c:showLegendKey val="0"/>
          <c:showVal val="0"/>
          <c:showCatName val="0"/>
          <c:showSerName val="0"/>
          <c:showPercent val="0"/>
          <c:showBubbleSize val="0"/>
        </c:dLbls>
        <c:gapWidth val="180"/>
        <c:overlap val="-90"/>
        <c:axId val="236272376"/>
        <c:axId val="23627276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C-418E-8849-7DCFA60A6E5D}"/>
            </c:ext>
          </c:extLst>
        </c:ser>
        <c:dLbls>
          <c:showLegendKey val="0"/>
          <c:showVal val="0"/>
          <c:showCatName val="0"/>
          <c:showSerName val="0"/>
          <c:showPercent val="0"/>
          <c:showBubbleSize val="0"/>
        </c:dLbls>
        <c:marker val="1"/>
        <c:smooth val="0"/>
        <c:axId val="236272376"/>
        <c:axId val="236272768"/>
      </c:lineChart>
      <c:catAx>
        <c:axId val="236272376"/>
        <c:scaling>
          <c:orientation val="minMax"/>
        </c:scaling>
        <c:delete val="0"/>
        <c:axPos val="b"/>
        <c:numFmt formatCode="ge" sourceLinked="1"/>
        <c:majorTickMark val="none"/>
        <c:minorTickMark val="none"/>
        <c:tickLblPos val="none"/>
        <c:crossAx val="236272768"/>
        <c:crosses val="autoZero"/>
        <c:auto val="0"/>
        <c:lblAlgn val="ctr"/>
        <c:lblOffset val="100"/>
        <c:noMultiLvlLbl val="1"/>
      </c:catAx>
      <c:valAx>
        <c:axId val="236272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72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F-4C63-9347-5A57ED2767F8}"/>
            </c:ext>
          </c:extLst>
        </c:ser>
        <c:dLbls>
          <c:showLegendKey val="0"/>
          <c:showVal val="0"/>
          <c:showCatName val="0"/>
          <c:showSerName val="0"/>
          <c:showPercent val="0"/>
          <c:showBubbleSize val="0"/>
        </c:dLbls>
        <c:gapWidth val="180"/>
        <c:overlap val="-90"/>
        <c:axId val="236273552"/>
        <c:axId val="23627394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F-4C63-9347-5A57ED2767F8}"/>
            </c:ext>
          </c:extLst>
        </c:ser>
        <c:dLbls>
          <c:showLegendKey val="0"/>
          <c:showVal val="0"/>
          <c:showCatName val="0"/>
          <c:showSerName val="0"/>
          <c:showPercent val="0"/>
          <c:showBubbleSize val="0"/>
        </c:dLbls>
        <c:marker val="1"/>
        <c:smooth val="0"/>
        <c:axId val="236273552"/>
        <c:axId val="236273944"/>
      </c:lineChart>
      <c:catAx>
        <c:axId val="236273552"/>
        <c:scaling>
          <c:orientation val="minMax"/>
        </c:scaling>
        <c:delete val="0"/>
        <c:axPos val="b"/>
        <c:numFmt formatCode="ge" sourceLinked="1"/>
        <c:majorTickMark val="none"/>
        <c:minorTickMark val="none"/>
        <c:tickLblPos val="none"/>
        <c:crossAx val="236273944"/>
        <c:crosses val="autoZero"/>
        <c:auto val="0"/>
        <c:lblAlgn val="ctr"/>
        <c:lblOffset val="100"/>
        <c:noMultiLvlLbl val="1"/>
      </c:catAx>
      <c:valAx>
        <c:axId val="236273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7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6-4EF6-B33A-AF7AD16DF672}"/>
            </c:ext>
          </c:extLst>
        </c:ser>
        <c:dLbls>
          <c:showLegendKey val="0"/>
          <c:showVal val="0"/>
          <c:showCatName val="0"/>
          <c:showSerName val="0"/>
          <c:showPercent val="0"/>
          <c:showBubbleSize val="0"/>
        </c:dLbls>
        <c:gapWidth val="180"/>
        <c:overlap val="-90"/>
        <c:axId val="234660528"/>
        <c:axId val="23513804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6-4EF6-B33A-AF7AD16DF67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3-3E76-4EF6-B33A-AF7AD16DF672}"/>
            </c:ext>
          </c:extLst>
        </c:ser>
        <c:dLbls>
          <c:showLegendKey val="0"/>
          <c:showVal val="0"/>
          <c:showCatName val="0"/>
          <c:showSerName val="0"/>
          <c:showPercent val="0"/>
          <c:showBubbleSize val="0"/>
        </c:dLbls>
        <c:marker val="1"/>
        <c:smooth val="0"/>
        <c:axId val="234660528"/>
        <c:axId val="235138040"/>
      </c:lineChart>
      <c:catAx>
        <c:axId val="234660528"/>
        <c:scaling>
          <c:orientation val="minMax"/>
        </c:scaling>
        <c:delete val="0"/>
        <c:axPos val="b"/>
        <c:numFmt formatCode="ge" sourceLinked="1"/>
        <c:majorTickMark val="none"/>
        <c:minorTickMark val="none"/>
        <c:tickLblPos val="none"/>
        <c:crossAx val="235138040"/>
        <c:crosses val="autoZero"/>
        <c:auto val="0"/>
        <c:lblAlgn val="ctr"/>
        <c:lblOffset val="100"/>
        <c:noMultiLvlLbl val="1"/>
      </c:catAx>
      <c:valAx>
        <c:axId val="235138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4660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290-4D12-8B57-4D30C3228537}"/>
            </c:ext>
          </c:extLst>
        </c:ser>
        <c:dLbls>
          <c:showLegendKey val="0"/>
          <c:showVal val="0"/>
          <c:showCatName val="0"/>
          <c:showSerName val="0"/>
          <c:showPercent val="0"/>
          <c:showBubbleSize val="0"/>
        </c:dLbls>
        <c:gapWidth val="180"/>
        <c:overlap val="-90"/>
        <c:axId val="236274728"/>
        <c:axId val="23627512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90-4D12-8B57-4D30C3228537}"/>
            </c:ext>
          </c:extLst>
        </c:ser>
        <c:dLbls>
          <c:showLegendKey val="0"/>
          <c:showVal val="0"/>
          <c:showCatName val="0"/>
          <c:showSerName val="0"/>
          <c:showPercent val="0"/>
          <c:showBubbleSize val="0"/>
        </c:dLbls>
        <c:marker val="1"/>
        <c:smooth val="0"/>
        <c:axId val="236274728"/>
        <c:axId val="236275120"/>
      </c:lineChart>
      <c:catAx>
        <c:axId val="236274728"/>
        <c:scaling>
          <c:orientation val="minMax"/>
        </c:scaling>
        <c:delete val="0"/>
        <c:axPos val="b"/>
        <c:numFmt formatCode="ge" sourceLinked="1"/>
        <c:majorTickMark val="none"/>
        <c:minorTickMark val="none"/>
        <c:tickLblPos val="none"/>
        <c:crossAx val="236275120"/>
        <c:crosses val="autoZero"/>
        <c:auto val="0"/>
        <c:lblAlgn val="ctr"/>
        <c:lblOffset val="100"/>
        <c:noMultiLvlLbl val="1"/>
      </c:catAx>
      <c:valAx>
        <c:axId val="23627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62747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10208.700000000001</c:v>
                </c:pt>
                <c:pt idx="1">
                  <c:v>8746.7999999999993</c:v>
                </c:pt>
                <c:pt idx="2">
                  <c:v>7816.2</c:v>
                </c:pt>
                <c:pt idx="3">
                  <c:v>4989.3999999999996</c:v>
                </c:pt>
                <c:pt idx="4">
                  <c:v>12207.5</c:v>
                </c:pt>
              </c:numCache>
            </c:numRef>
          </c:val>
          <c:extLst>
            <c:ext xmlns:c16="http://schemas.microsoft.com/office/drawing/2014/chart" uri="{C3380CC4-5D6E-409C-BE32-E72D297353CC}">
              <c16:uniqueId val="{00000000-0DF8-4E0F-8F6A-0634E8170437}"/>
            </c:ext>
          </c:extLst>
        </c:ser>
        <c:dLbls>
          <c:showLegendKey val="0"/>
          <c:showVal val="0"/>
          <c:showCatName val="0"/>
          <c:showSerName val="0"/>
          <c:showPercent val="0"/>
          <c:showBubbleSize val="0"/>
        </c:dLbls>
        <c:gapWidth val="180"/>
        <c:overlap val="-90"/>
        <c:axId val="235235456"/>
        <c:axId val="23523584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extLst>
            <c:ext xmlns:c16="http://schemas.microsoft.com/office/drawing/2014/chart" uri="{C3380CC4-5D6E-409C-BE32-E72D297353CC}">
              <c16:uniqueId val="{00000001-0DF8-4E0F-8F6A-0634E8170437}"/>
            </c:ext>
          </c:extLst>
        </c:ser>
        <c:dLbls>
          <c:showLegendKey val="0"/>
          <c:showVal val="0"/>
          <c:showCatName val="0"/>
          <c:showSerName val="0"/>
          <c:showPercent val="0"/>
          <c:showBubbleSize val="0"/>
        </c:dLbls>
        <c:marker val="1"/>
        <c:smooth val="0"/>
        <c:axId val="235235456"/>
        <c:axId val="235235840"/>
      </c:lineChart>
      <c:catAx>
        <c:axId val="235235456"/>
        <c:scaling>
          <c:orientation val="minMax"/>
        </c:scaling>
        <c:delete val="0"/>
        <c:axPos val="b"/>
        <c:numFmt formatCode="ge" sourceLinked="1"/>
        <c:majorTickMark val="none"/>
        <c:minorTickMark val="none"/>
        <c:tickLblPos val="none"/>
        <c:crossAx val="235235840"/>
        <c:crosses val="autoZero"/>
        <c:auto val="0"/>
        <c:lblAlgn val="ctr"/>
        <c:lblOffset val="100"/>
        <c:noMultiLvlLbl val="1"/>
      </c:catAx>
      <c:valAx>
        <c:axId val="23523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23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677</c:v>
                </c:pt>
                <c:pt idx="1">
                  <c:v>3441</c:v>
                </c:pt>
                <c:pt idx="2">
                  <c:v>7291</c:v>
                </c:pt>
                <c:pt idx="3">
                  <c:v>16499</c:v>
                </c:pt>
                <c:pt idx="4">
                  <c:v>-2340</c:v>
                </c:pt>
              </c:numCache>
            </c:numRef>
          </c:val>
          <c:extLst>
            <c:ext xmlns:c16="http://schemas.microsoft.com/office/drawing/2014/chart" uri="{C3380CC4-5D6E-409C-BE32-E72D297353CC}">
              <c16:uniqueId val="{00000000-4F7B-45C1-A389-A569BAC784FB}"/>
            </c:ext>
          </c:extLst>
        </c:ser>
        <c:dLbls>
          <c:showLegendKey val="0"/>
          <c:showVal val="0"/>
          <c:showCatName val="0"/>
          <c:showSerName val="0"/>
          <c:showPercent val="0"/>
          <c:showBubbleSize val="0"/>
        </c:dLbls>
        <c:gapWidth val="180"/>
        <c:overlap val="-90"/>
        <c:axId val="235242592"/>
        <c:axId val="23524297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extLst>
            <c:ext xmlns:c16="http://schemas.microsoft.com/office/drawing/2014/chart" uri="{C3380CC4-5D6E-409C-BE32-E72D297353CC}">
              <c16:uniqueId val="{00000001-4F7B-45C1-A389-A569BAC784FB}"/>
            </c:ext>
          </c:extLst>
        </c:ser>
        <c:dLbls>
          <c:showLegendKey val="0"/>
          <c:showVal val="0"/>
          <c:showCatName val="0"/>
          <c:showSerName val="0"/>
          <c:showPercent val="0"/>
          <c:showBubbleSize val="0"/>
        </c:dLbls>
        <c:marker val="1"/>
        <c:smooth val="0"/>
        <c:axId val="235242592"/>
        <c:axId val="235242976"/>
      </c:lineChart>
      <c:catAx>
        <c:axId val="235242592"/>
        <c:scaling>
          <c:orientation val="minMax"/>
        </c:scaling>
        <c:delete val="0"/>
        <c:axPos val="b"/>
        <c:numFmt formatCode="ge" sourceLinked="1"/>
        <c:majorTickMark val="none"/>
        <c:minorTickMark val="none"/>
        <c:tickLblPos val="none"/>
        <c:crossAx val="235242976"/>
        <c:crosses val="autoZero"/>
        <c:auto val="0"/>
        <c:lblAlgn val="ctr"/>
        <c:lblOffset val="100"/>
        <c:noMultiLvlLbl val="1"/>
      </c:catAx>
      <c:valAx>
        <c:axId val="23524297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242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80.900000000000006</c:v>
                </c:pt>
                <c:pt idx="1">
                  <c:v>69</c:v>
                </c:pt>
                <c:pt idx="2">
                  <c:v>76.900000000000006</c:v>
                </c:pt>
                <c:pt idx="3">
                  <c:v>82.1</c:v>
                </c:pt>
                <c:pt idx="4">
                  <c:v>36.4</c:v>
                </c:pt>
              </c:numCache>
            </c:numRef>
          </c:val>
          <c:extLst>
            <c:ext xmlns:c16="http://schemas.microsoft.com/office/drawing/2014/chart" uri="{C3380CC4-5D6E-409C-BE32-E72D297353CC}">
              <c16:uniqueId val="{00000000-0F19-42CA-90B8-DB154238B801}"/>
            </c:ext>
          </c:extLst>
        </c:ser>
        <c:dLbls>
          <c:showLegendKey val="0"/>
          <c:showVal val="0"/>
          <c:showCatName val="0"/>
          <c:showSerName val="0"/>
          <c:showPercent val="0"/>
          <c:showBubbleSize val="0"/>
        </c:dLbls>
        <c:gapWidth val="180"/>
        <c:overlap val="-90"/>
        <c:axId val="235662680"/>
        <c:axId val="23566307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extLst>
            <c:ext xmlns:c16="http://schemas.microsoft.com/office/drawing/2014/chart" uri="{C3380CC4-5D6E-409C-BE32-E72D297353CC}">
              <c16:uniqueId val="{00000001-0F19-42CA-90B8-DB154238B801}"/>
            </c:ext>
          </c:extLst>
        </c:ser>
        <c:dLbls>
          <c:showLegendKey val="0"/>
          <c:showVal val="0"/>
          <c:showCatName val="0"/>
          <c:showSerName val="0"/>
          <c:showPercent val="0"/>
          <c:showBubbleSize val="0"/>
        </c:dLbls>
        <c:marker val="1"/>
        <c:smooth val="0"/>
        <c:axId val="235662680"/>
        <c:axId val="235663072"/>
      </c:lineChart>
      <c:catAx>
        <c:axId val="235662680"/>
        <c:scaling>
          <c:orientation val="minMax"/>
        </c:scaling>
        <c:delete val="0"/>
        <c:axPos val="b"/>
        <c:numFmt formatCode="ge" sourceLinked="1"/>
        <c:majorTickMark val="none"/>
        <c:minorTickMark val="none"/>
        <c:tickLblPos val="none"/>
        <c:crossAx val="235663072"/>
        <c:crosses val="autoZero"/>
        <c:auto val="0"/>
        <c:lblAlgn val="ctr"/>
        <c:lblOffset val="100"/>
        <c:noMultiLvlLbl val="1"/>
      </c:catAx>
      <c:valAx>
        <c:axId val="23566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2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74.3</c:v>
                </c:pt>
                <c:pt idx="1">
                  <c:v>53.9</c:v>
                </c:pt>
                <c:pt idx="2">
                  <c:v>36.799999999999997</c:v>
                </c:pt>
                <c:pt idx="3">
                  <c:v>22.1</c:v>
                </c:pt>
                <c:pt idx="4">
                  <c:v>36.5</c:v>
                </c:pt>
              </c:numCache>
            </c:numRef>
          </c:val>
          <c:extLst>
            <c:ext xmlns:c16="http://schemas.microsoft.com/office/drawing/2014/chart" uri="{C3380CC4-5D6E-409C-BE32-E72D297353CC}">
              <c16:uniqueId val="{00000000-A506-425C-9DFF-4E3CE7A31EDE}"/>
            </c:ext>
          </c:extLst>
        </c:ser>
        <c:dLbls>
          <c:showLegendKey val="0"/>
          <c:showVal val="0"/>
          <c:showCatName val="0"/>
          <c:showSerName val="0"/>
          <c:showPercent val="0"/>
          <c:showBubbleSize val="0"/>
        </c:dLbls>
        <c:gapWidth val="180"/>
        <c:overlap val="-90"/>
        <c:axId val="235663856"/>
        <c:axId val="235664248"/>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extLst>
            <c:ext xmlns:c16="http://schemas.microsoft.com/office/drawing/2014/chart" uri="{C3380CC4-5D6E-409C-BE32-E72D297353CC}">
              <c16:uniqueId val="{00000001-A506-425C-9DFF-4E3CE7A31EDE}"/>
            </c:ext>
          </c:extLst>
        </c:ser>
        <c:dLbls>
          <c:showLegendKey val="0"/>
          <c:showVal val="0"/>
          <c:showCatName val="0"/>
          <c:showSerName val="0"/>
          <c:showPercent val="0"/>
          <c:showBubbleSize val="0"/>
        </c:dLbls>
        <c:marker val="1"/>
        <c:smooth val="0"/>
        <c:axId val="235663856"/>
        <c:axId val="235664248"/>
      </c:lineChart>
      <c:catAx>
        <c:axId val="235663856"/>
        <c:scaling>
          <c:orientation val="minMax"/>
        </c:scaling>
        <c:delete val="0"/>
        <c:axPos val="b"/>
        <c:numFmt formatCode="ge" sourceLinked="1"/>
        <c:majorTickMark val="none"/>
        <c:minorTickMark val="none"/>
        <c:tickLblPos val="none"/>
        <c:crossAx val="235664248"/>
        <c:crosses val="autoZero"/>
        <c:auto val="0"/>
        <c:lblAlgn val="ctr"/>
        <c:lblOffset val="100"/>
        <c:noMultiLvlLbl val="1"/>
      </c:catAx>
      <c:valAx>
        <c:axId val="235664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3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0</c:v>
                </c:pt>
                <c:pt idx="1">
                  <c:v>0</c:v>
                </c:pt>
                <c:pt idx="2">
                  <c:v>61.7</c:v>
                </c:pt>
                <c:pt idx="3">
                  <c:v>57.6</c:v>
                </c:pt>
                <c:pt idx="4">
                  <c:v>2170.6</c:v>
                </c:pt>
              </c:numCache>
            </c:numRef>
          </c:val>
          <c:extLst>
            <c:ext xmlns:c16="http://schemas.microsoft.com/office/drawing/2014/chart" uri="{C3380CC4-5D6E-409C-BE32-E72D297353CC}">
              <c16:uniqueId val="{00000000-A6DF-4339-9EB1-93686AA67E15}"/>
            </c:ext>
          </c:extLst>
        </c:ser>
        <c:dLbls>
          <c:showLegendKey val="0"/>
          <c:showVal val="0"/>
          <c:showCatName val="0"/>
          <c:showSerName val="0"/>
          <c:showPercent val="0"/>
          <c:showBubbleSize val="0"/>
        </c:dLbls>
        <c:gapWidth val="180"/>
        <c:overlap val="-90"/>
        <c:axId val="235665032"/>
        <c:axId val="235665424"/>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extLst>
            <c:ext xmlns:c16="http://schemas.microsoft.com/office/drawing/2014/chart" uri="{C3380CC4-5D6E-409C-BE32-E72D297353CC}">
              <c16:uniqueId val="{00000001-A6DF-4339-9EB1-93686AA67E15}"/>
            </c:ext>
          </c:extLst>
        </c:ser>
        <c:dLbls>
          <c:showLegendKey val="0"/>
          <c:showVal val="0"/>
          <c:showCatName val="0"/>
          <c:showSerName val="0"/>
          <c:showPercent val="0"/>
          <c:showBubbleSize val="0"/>
        </c:dLbls>
        <c:marker val="1"/>
        <c:smooth val="0"/>
        <c:axId val="235665032"/>
        <c:axId val="235665424"/>
      </c:lineChart>
      <c:catAx>
        <c:axId val="235665032"/>
        <c:scaling>
          <c:orientation val="minMax"/>
        </c:scaling>
        <c:delete val="0"/>
        <c:axPos val="b"/>
        <c:numFmt formatCode="ge" sourceLinked="1"/>
        <c:majorTickMark val="none"/>
        <c:minorTickMark val="none"/>
        <c:tickLblPos val="none"/>
        <c:crossAx val="235665424"/>
        <c:crosses val="autoZero"/>
        <c:auto val="0"/>
        <c:lblAlgn val="ctr"/>
        <c:lblOffset val="100"/>
        <c:noMultiLvlLbl val="1"/>
      </c:catAx>
      <c:valAx>
        <c:axId val="23566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5665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BA-45EB-ACE0-7BB344468B24}"/>
            </c:ext>
          </c:extLst>
        </c:ser>
        <c:dLbls>
          <c:showLegendKey val="0"/>
          <c:showVal val="0"/>
          <c:showCatName val="0"/>
          <c:showSerName val="0"/>
          <c:showPercent val="0"/>
          <c:showBubbleSize val="0"/>
        </c:dLbls>
        <c:gapWidth val="180"/>
        <c:overlap val="-90"/>
        <c:axId val="235666208"/>
        <c:axId val="2356666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BA-45EB-ACE0-7BB344468B24}"/>
            </c:ext>
          </c:extLst>
        </c:ser>
        <c:dLbls>
          <c:showLegendKey val="0"/>
          <c:showVal val="0"/>
          <c:showCatName val="0"/>
          <c:showSerName val="0"/>
          <c:showPercent val="0"/>
          <c:showBubbleSize val="0"/>
        </c:dLbls>
        <c:marker val="1"/>
        <c:smooth val="0"/>
        <c:axId val="235666208"/>
        <c:axId val="235666600"/>
      </c:lineChart>
      <c:catAx>
        <c:axId val="235666208"/>
        <c:scaling>
          <c:orientation val="minMax"/>
        </c:scaling>
        <c:delete val="0"/>
        <c:axPos val="b"/>
        <c:numFmt formatCode="ge" sourceLinked="1"/>
        <c:majorTickMark val="none"/>
        <c:minorTickMark val="none"/>
        <c:tickLblPos val="none"/>
        <c:crossAx val="235666600"/>
        <c:crosses val="autoZero"/>
        <c:auto val="0"/>
        <c:lblAlgn val="ctr"/>
        <c:lblOffset val="100"/>
        <c:noMultiLvlLbl val="1"/>
      </c:catAx>
      <c:valAx>
        <c:axId val="235666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356662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9.emf"/><Relationship Id="rId13" Type="http://schemas.openxmlformats.org/officeDocument/2006/relationships/image" Target="../media/image44.emf"/><Relationship Id="rId18" Type="http://schemas.openxmlformats.org/officeDocument/2006/relationships/image" Target="../media/image49.emf"/><Relationship Id="rId26" Type="http://schemas.openxmlformats.org/officeDocument/2006/relationships/image" Target="../media/image57.emf"/><Relationship Id="rId3" Type="http://schemas.openxmlformats.org/officeDocument/2006/relationships/image" Target="../media/image34.emf"/><Relationship Id="rId21" Type="http://schemas.openxmlformats.org/officeDocument/2006/relationships/image" Target="../media/image52.emf"/><Relationship Id="rId7" Type="http://schemas.openxmlformats.org/officeDocument/2006/relationships/image" Target="../media/image38.emf"/><Relationship Id="rId12" Type="http://schemas.openxmlformats.org/officeDocument/2006/relationships/image" Target="../media/image43.emf"/><Relationship Id="rId17" Type="http://schemas.openxmlformats.org/officeDocument/2006/relationships/image" Target="../media/image48.emf"/><Relationship Id="rId25" Type="http://schemas.openxmlformats.org/officeDocument/2006/relationships/image" Target="../media/image56.emf"/><Relationship Id="rId2" Type="http://schemas.openxmlformats.org/officeDocument/2006/relationships/image" Target="../media/image33.emf"/><Relationship Id="rId16" Type="http://schemas.openxmlformats.org/officeDocument/2006/relationships/image" Target="../media/image47.emf"/><Relationship Id="rId20" Type="http://schemas.openxmlformats.org/officeDocument/2006/relationships/image" Target="../media/image51.emf"/><Relationship Id="rId29" Type="http://schemas.openxmlformats.org/officeDocument/2006/relationships/image" Target="../media/image60.emf"/><Relationship Id="rId1" Type="http://schemas.openxmlformats.org/officeDocument/2006/relationships/image" Target="../media/image32.emf"/><Relationship Id="rId6" Type="http://schemas.openxmlformats.org/officeDocument/2006/relationships/image" Target="../media/image37.emf"/><Relationship Id="rId11" Type="http://schemas.openxmlformats.org/officeDocument/2006/relationships/image" Target="../media/image42.emf"/><Relationship Id="rId24" Type="http://schemas.openxmlformats.org/officeDocument/2006/relationships/image" Target="../media/image55.emf"/><Relationship Id="rId5" Type="http://schemas.openxmlformats.org/officeDocument/2006/relationships/image" Target="../media/image36.emf"/><Relationship Id="rId15" Type="http://schemas.openxmlformats.org/officeDocument/2006/relationships/image" Target="../media/image46.emf"/><Relationship Id="rId23" Type="http://schemas.openxmlformats.org/officeDocument/2006/relationships/image" Target="../media/image54.emf"/><Relationship Id="rId28" Type="http://schemas.openxmlformats.org/officeDocument/2006/relationships/image" Target="../media/image59.emf"/><Relationship Id="rId10" Type="http://schemas.openxmlformats.org/officeDocument/2006/relationships/image" Target="../media/image41.emf"/><Relationship Id="rId19" Type="http://schemas.openxmlformats.org/officeDocument/2006/relationships/image" Target="../media/image50.emf"/><Relationship Id="rId31" Type="http://schemas.openxmlformats.org/officeDocument/2006/relationships/image" Target="../media/image62.emf"/><Relationship Id="rId4" Type="http://schemas.openxmlformats.org/officeDocument/2006/relationships/image" Target="../media/image35.emf"/><Relationship Id="rId9" Type="http://schemas.openxmlformats.org/officeDocument/2006/relationships/image" Target="../media/image40.emf"/><Relationship Id="rId14" Type="http://schemas.openxmlformats.org/officeDocument/2006/relationships/image" Target="../media/image45.emf"/><Relationship Id="rId22" Type="http://schemas.openxmlformats.org/officeDocument/2006/relationships/image" Target="../media/image53.emf"/><Relationship Id="rId27" Type="http://schemas.openxmlformats.org/officeDocument/2006/relationships/image" Target="../media/image58.emf"/><Relationship Id="rId30" Type="http://schemas.openxmlformats.org/officeDocument/2006/relationships/image" Target="../media/image6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27087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27087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27087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27087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27087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640630</xdr:colOff>
      <xdr:row>41</xdr:row>
      <xdr:rowOff>117765</xdr:rowOff>
    </xdr:from>
    <xdr:ext cx="2608406" cy="392415"/>
    <xdr:sp macro="" textlink="データ!CY9">
      <xdr:nvSpPr>
        <xdr:cNvPr id="19" name="正方形/長方形 18">
          <a:extLst>
            <a:ext uri="{FF2B5EF4-FFF2-40B4-BE49-F238E27FC236}">
              <a16:creationId xmlns:a16="http://schemas.microsoft.com/office/drawing/2014/main" id="{00000000-0008-0000-0000-000013000000}"/>
            </a:ext>
          </a:extLst>
        </xdr:cNvPr>
        <xdr:cNvSpPr/>
      </xdr:nvSpPr>
      <xdr:spPr>
        <a:xfrm>
          <a:off x="2804166"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681461</xdr:colOff>
      <xdr:row>41</xdr:row>
      <xdr:rowOff>117765</xdr:rowOff>
    </xdr:from>
    <xdr:ext cx="2608406" cy="392415"/>
    <xdr:sp macro="" textlink="データ!EX9">
      <xdr:nvSpPr>
        <xdr:cNvPr id="21" name="正方形/長方形 20">
          <a:extLst>
            <a:ext uri="{FF2B5EF4-FFF2-40B4-BE49-F238E27FC236}">
              <a16:creationId xmlns:a16="http://schemas.microsoft.com/office/drawing/2014/main" id="{00000000-0008-0000-0000-000015000000}"/>
            </a:ext>
          </a:extLst>
        </xdr:cNvPr>
        <xdr:cNvSpPr/>
      </xdr:nvSpPr>
      <xdr:spPr>
        <a:xfrm>
          <a:off x="9226747" y="11711051"/>
          <a:ext cx="260840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a:extLst>
            <a:ext uri="{FF2B5EF4-FFF2-40B4-BE49-F238E27FC236}">
              <a16:creationId xmlns:a16="http://schemas.microsoft.com/office/drawing/2014/main" id="{00000000-0008-0000-0000-000017000000}"/>
            </a:ext>
          </a:extLst>
        </xdr:cNvPr>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a:extLst>
            <a:ext uri="{FF2B5EF4-FFF2-40B4-BE49-F238E27FC236}">
              <a16:creationId xmlns:a16="http://schemas.microsoft.com/office/drawing/2014/main" id="{00000000-0008-0000-0000-000019000000}"/>
            </a:ext>
          </a:extLst>
        </xdr:cNvPr>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a:extLst>
            <a:ext uri="{FF2B5EF4-FFF2-40B4-BE49-F238E27FC236}">
              <a16:creationId xmlns:a16="http://schemas.microsoft.com/office/drawing/2014/main" id="{00000000-0008-0000-0000-00001B000000}"/>
            </a:ext>
          </a:extLst>
        </xdr:cNvPr>
        <xdr:cNvSpPr/>
      </xdr:nvSpPr>
      <xdr:spPr>
        <a:xfrm>
          <a:off x="27106897"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581892" y="121209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581892" y="152261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581892" y="183347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581892" y="214260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3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581892" y="244809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5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6356773" y="121209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7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6356773" y="152261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9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6356773" y="183347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B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6356773" y="214260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D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6356773" y="244809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F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11718233" y="121209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1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1718233" y="152261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3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11718233" y="183347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5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11718233" y="214260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7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11718233" y="244809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9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16972319" y="121209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B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16972319" y="152261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6972319" y="183347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3F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16972319" y="214260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1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2000000}"/>
            </a:ext>
          </a:extLst>
        </xdr:cNvPr>
        <xdr:cNvGrpSpPr/>
      </xdr:nvGrpSpPr>
      <xdr:grpSpPr>
        <a:xfrm>
          <a:off x="16972319" y="244809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3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4000000}"/>
            </a:ext>
          </a:extLst>
        </xdr:cNvPr>
        <xdr:cNvGrpSpPr/>
      </xdr:nvGrpSpPr>
      <xdr:grpSpPr>
        <a:xfrm>
          <a:off x="22369652" y="121209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5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6000000}"/>
            </a:ext>
          </a:extLst>
        </xdr:cNvPr>
        <xdr:cNvGrpSpPr/>
      </xdr:nvGrpSpPr>
      <xdr:grpSpPr>
        <a:xfrm>
          <a:off x="22369652" y="152261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7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8000000}"/>
            </a:ext>
          </a:extLst>
        </xdr:cNvPr>
        <xdr:cNvGrpSpPr/>
      </xdr:nvGrpSpPr>
      <xdr:grpSpPr>
        <a:xfrm>
          <a:off x="22369652" y="183347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9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A000000}"/>
            </a:ext>
          </a:extLst>
        </xdr:cNvPr>
        <xdr:cNvGrpSpPr/>
      </xdr:nvGrpSpPr>
      <xdr:grpSpPr>
        <a:xfrm>
          <a:off x="22369652" y="214260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B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C000000}"/>
            </a:ext>
          </a:extLst>
        </xdr:cNvPr>
        <xdr:cNvGrpSpPr/>
      </xdr:nvGrpSpPr>
      <xdr:grpSpPr>
        <a:xfrm>
          <a:off x="22369652" y="244809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D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E000000}"/>
                </a:ext>
              </a:extLst>
            </xdr:cNvPr>
            <xdr:cNvPicPr preferRelativeResize="0">
              <a:picLocks noChangeArrowheads="1"/>
              <a:extLst>
                <a:ext uri="{84589F7E-364E-4C9E-8A38-B11213B215E9}">
                  <a14:cameraTool cellRange="データ!$AX$10:$BC$12" spid="_x0000_s4018"/>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BI$10:$BN$12" spid="_x0000_s4019"/>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T$10:$BY$12" spid="_x0000_s4020"/>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CE$10:$CJ$12" spid="_x0000_s4021"/>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O$10:$CT$12" spid="_x0000_s4022"/>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Z$10:$DE$12" spid="_x0000_s4023"/>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DJ10:DO12" spid="_x0000_s4024"/>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T10:DY12" spid="_x0000_s4025"/>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ED10:EI12" spid="_x0000_s4026"/>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N10:ES12" spid="_x0000_s4027"/>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Y10:FD12" spid="_x0000_s4028"/>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FI10:FN12" spid="_x0000_s4029"/>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S10:FX12" spid="_x0000_s4030"/>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GC10:GH12" spid="_x0000_s4031"/>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M10:GR12" spid="_x0000_s4032"/>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X10:HC12" spid="_x0000_s4033"/>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HH10:HM12" spid="_x0000_s4034"/>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R10:HW12" spid="_x0000_s4035"/>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IB10:IG12" spid="_x0000_s4036"/>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L10:IQ12" spid="_x0000_s4037"/>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W10:JB12" spid="_x0000_s4038"/>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JG10:JL12" spid="_x0000_s4039"/>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Q10:JV12" spid="_x0000_s4040"/>
                </a:ext>
              </a:extLst>
            </xdr:cNvPicPr>
          </xdr:nvPicPr>
          <xdr:blipFill>
            <a:blip xmlns:r="http://schemas.openxmlformats.org/officeDocument/2006/relationships" r:embed="rId5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KA10:KF12" spid="_x0000_s4041"/>
                </a:ext>
              </a:extLst>
            </xdr:cNvPicPr>
          </xdr:nvPicPr>
          <xdr:blipFill>
            <a:blip xmlns:r="http://schemas.openxmlformats.org/officeDocument/2006/relationships" r:embed="rId5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K10:KP12" spid="_x0000_s4042"/>
                </a:ext>
              </a:extLst>
            </xdr:cNvPicPr>
          </xdr:nvPicPr>
          <xdr:blipFill>
            <a:blip xmlns:r="http://schemas.openxmlformats.org/officeDocument/2006/relationships" r:embed="rId5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V10:LA12" spid="_x0000_s4043"/>
                </a:ext>
              </a:extLst>
            </xdr:cNvPicPr>
          </xdr:nvPicPr>
          <xdr:blipFill>
            <a:blip xmlns:r="http://schemas.openxmlformats.org/officeDocument/2006/relationships" r:embed="rId55"/>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LF10:LK12" spid="_x0000_s4044"/>
                </a:ext>
              </a:extLst>
            </xdr:cNvPicPr>
          </xdr:nvPicPr>
          <xdr:blipFill>
            <a:blip xmlns:r="http://schemas.openxmlformats.org/officeDocument/2006/relationships" r:embed="rId5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P10:LU12" spid="_x0000_s4045"/>
                </a:ext>
              </a:extLst>
            </xdr:cNvPicPr>
          </xdr:nvPicPr>
          <xdr:blipFill>
            <a:blip xmlns:r="http://schemas.openxmlformats.org/officeDocument/2006/relationships" r:embed="rId57"/>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Z10:ME12" spid="_x0000_s4046"/>
                </a:ext>
              </a:extLst>
            </xdr:cNvPicPr>
          </xdr:nvPicPr>
          <xdr:blipFill>
            <a:blip xmlns:r="http://schemas.openxmlformats.org/officeDocument/2006/relationships" r:embed="rId5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MJ10:MO12" spid="_x0000_s4047"/>
                </a:ext>
              </a:extLst>
            </xdr:cNvPicPr>
          </xdr:nvPicPr>
          <xdr:blipFill>
            <a:blip xmlns:r="http://schemas.openxmlformats.org/officeDocument/2006/relationships" r:embed="rId5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4048"/>
                </a:ext>
              </a:extLst>
            </xdr:cNvPicPr>
          </xdr:nvPicPr>
          <xdr:blipFill>
            <a:blip xmlns:r="http://schemas.openxmlformats.org/officeDocument/2006/relationships" r:embed="rId6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4049"/>
                </a:ext>
              </a:extLst>
            </xdr:cNvPicPr>
          </xdr:nvPicPr>
          <xdr:blipFill>
            <a:blip xmlns:r="http://schemas.openxmlformats.org/officeDocument/2006/relationships" r:embed="rId60"/>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4050"/>
                </a:ext>
              </a:extLst>
            </xdr:cNvPicPr>
          </xdr:nvPicPr>
          <xdr:blipFill>
            <a:blip xmlns:r="http://schemas.openxmlformats.org/officeDocument/2006/relationships" r:embed="rId60"/>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4051"/>
                </a:ext>
              </a:extLst>
            </xdr:cNvPicPr>
          </xdr:nvPicPr>
          <xdr:blipFill>
            <a:blip xmlns:r="http://schemas.openxmlformats.org/officeDocument/2006/relationships" r:embed="rId60"/>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4052"/>
                </a:ext>
              </a:extLst>
            </xdr:cNvPicPr>
          </xdr:nvPicPr>
          <xdr:blipFill>
            <a:blip xmlns:r="http://schemas.openxmlformats.org/officeDocument/2006/relationships" r:embed="rId6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4053"/>
                </a:ext>
              </a:extLst>
            </xdr:cNvPicPr>
          </xdr:nvPicPr>
          <xdr:blipFill>
            <a:blip xmlns:r="http://schemas.openxmlformats.org/officeDocument/2006/relationships" r:embed="rId60"/>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4054"/>
                </a:ext>
              </a:extLst>
            </xdr:cNvPicPr>
          </xdr:nvPicPr>
          <xdr:blipFill>
            <a:blip xmlns:r="http://schemas.openxmlformats.org/officeDocument/2006/relationships" r:embed="rId60"/>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4055"/>
                </a:ext>
              </a:extLst>
            </xdr:cNvPicPr>
          </xdr:nvPicPr>
          <xdr:blipFill>
            <a:blip xmlns:r="http://schemas.openxmlformats.org/officeDocument/2006/relationships" r:embed="rId60"/>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4056"/>
                </a:ext>
              </a:extLst>
            </xdr:cNvPicPr>
          </xdr:nvPicPr>
          <xdr:blipFill>
            <a:blip xmlns:r="http://schemas.openxmlformats.org/officeDocument/2006/relationships" r:embed="rId60"/>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4057"/>
                </a:ext>
              </a:extLst>
            </xdr:cNvPicPr>
          </xdr:nvPicPr>
          <xdr:blipFill>
            <a:blip xmlns:r="http://schemas.openxmlformats.org/officeDocument/2006/relationships" r:embed="rId6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4058"/>
                </a:ext>
              </a:extLst>
            </xdr:cNvPicPr>
          </xdr:nvPicPr>
          <xdr:blipFill>
            <a:blip xmlns:r="http://schemas.openxmlformats.org/officeDocument/2006/relationships" r:embed="rId60"/>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4059"/>
                </a:ext>
              </a:extLst>
            </xdr:cNvPicPr>
          </xdr:nvPicPr>
          <xdr:blipFill>
            <a:blip xmlns:r="http://schemas.openxmlformats.org/officeDocument/2006/relationships" r:embed="rId60"/>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4060"/>
                </a:ext>
              </a:extLst>
            </xdr:cNvPicPr>
          </xdr:nvPicPr>
          <xdr:blipFill>
            <a:blip xmlns:r="http://schemas.openxmlformats.org/officeDocument/2006/relationships" r:embed="rId60"/>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4061"/>
                </a:ext>
              </a:extLst>
            </xdr:cNvPicPr>
          </xdr:nvPicPr>
          <xdr:blipFill>
            <a:blip xmlns:r="http://schemas.openxmlformats.org/officeDocument/2006/relationships" r:embed="rId60"/>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4062"/>
                </a:ext>
              </a:extLst>
            </xdr:cNvPicPr>
          </xdr:nvPicPr>
          <xdr:blipFill>
            <a:blip xmlns:r="http://schemas.openxmlformats.org/officeDocument/2006/relationships" r:embed="rId6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4063"/>
                </a:ext>
              </a:extLst>
            </xdr:cNvPicPr>
          </xdr:nvPicPr>
          <xdr:blipFill>
            <a:blip xmlns:r="http://schemas.openxmlformats.org/officeDocument/2006/relationships" r:embed="rId60"/>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L$37:$P$50" spid="_x0000_s4064"/>
                </a:ext>
              </a:extLst>
            </xdr:cNvPicPr>
          </xdr:nvPicPr>
          <xdr:blipFill>
            <a:blip xmlns:r="http://schemas.openxmlformats.org/officeDocument/2006/relationships" r:embed="rId6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1000000}"/>
                </a:ext>
              </a:extLst>
            </xdr:cNvPr>
            <xdr:cNvPicPr>
              <a:picLocks noChangeAspect="1" noChangeArrowheads="1"/>
              <a:extLst>
                <a:ext uri="{84589F7E-364E-4C9E-8A38-B11213B215E9}">
                  <a14:cameraTool cellRange="データ!$L$37:$P$50" spid="_x0000_s4065"/>
                </a:ext>
              </a:extLst>
            </xdr:cNvPicPr>
          </xdr:nvPicPr>
          <xdr:blipFill>
            <a:blip xmlns:r="http://schemas.openxmlformats.org/officeDocument/2006/relationships" r:embed="rId6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40" zoomScaleNormal="40" workbookViewId="0">
      <selection activeCell="S20" sqref="S20"/>
    </sheetView>
  </sheetViews>
  <sheetFormatPr defaultColWidth="9" defaultRowHeight="13.2"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都城市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x14ac:dyDescent="0.2">
      <c r="A3" s="1"/>
      <c r="B3" s="128" t="str">
        <f>データ!I6</f>
        <v>法非適用</v>
      </c>
      <c r="C3" s="129"/>
      <c r="D3" s="129"/>
      <c r="E3" s="129"/>
      <c r="F3" s="129" t="str">
        <f>データ!J6</f>
        <v>電気事業</v>
      </c>
      <c r="G3" s="129"/>
      <c r="H3" s="129"/>
      <c r="I3" s="129"/>
      <c r="J3" s="130" t="s">
        <v>180</v>
      </c>
      <c r="K3" s="130"/>
      <c r="L3" s="130"/>
      <c r="M3" s="130"/>
      <c r="N3" s="131" t="str">
        <f>データ!L6</f>
        <v>該当数値なし</v>
      </c>
      <c r="O3" s="131"/>
      <c r="P3" s="131"/>
      <c r="Q3" s="132"/>
      <c r="R3" s="1"/>
      <c r="S3" s="133" t="s">
        <v>184</v>
      </c>
      <c r="T3" s="134"/>
      <c r="U3" s="134"/>
      <c r="V3" s="134"/>
      <c r="W3" s="134"/>
      <c r="X3" s="134"/>
      <c r="Y3" s="134"/>
      <c r="Z3" s="134"/>
      <c r="AA3" s="134"/>
      <c r="AB3" s="134"/>
      <c r="AC3" s="134"/>
      <c r="AD3" s="134"/>
      <c r="AE3" s="134"/>
      <c r="AF3" s="134"/>
      <c r="AG3" s="134"/>
      <c r="AH3" s="135"/>
      <c r="AI3" s="1"/>
      <c r="AJ3" s="1"/>
      <c r="AK3" s="119" t="s">
        <v>181</v>
      </c>
      <c r="AL3" s="120"/>
      <c r="AM3" s="120"/>
      <c r="AN3" s="120"/>
      <c r="AO3" s="120"/>
      <c r="AP3" s="120"/>
      <c r="AQ3" s="121"/>
    </row>
    <row r="4" spans="1:43" ht="23.1" customHeight="1" x14ac:dyDescent="0.2">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x14ac:dyDescent="0.2">
      <c r="A5" s="1"/>
      <c r="B5" s="142">
        <f>データ!M6</f>
        <v>1</v>
      </c>
      <c r="C5" s="143"/>
      <c r="D5" s="143"/>
      <c r="E5" s="143"/>
      <c r="F5" s="144" t="str">
        <f>データ!N6</f>
        <v>-</v>
      </c>
      <c r="G5" s="144"/>
      <c r="H5" s="144"/>
      <c r="I5" s="144"/>
      <c r="J5" s="144" t="str">
        <f>データ!O6</f>
        <v>-</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x14ac:dyDescent="0.2">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x14ac:dyDescent="0.2">
      <c r="A7" s="1"/>
      <c r="B7" s="146" t="str">
        <f>データ!Q6</f>
        <v>-</v>
      </c>
      <c r="C7" s="144"/>
      <c r="D7" s="144"/>
      <c r="E7" s="144"/>
      <c r="F7" s="147" t="s">
        <v>127</v>
      </c>
      <c r="G7" s="148"/>
      <c r="H7" s="148"/>
      <c r="I7" s="148"/>
      <c r="J7" s="149" t="s">
        <v>126</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x14ac:dyDescent="0.2">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x14ac:dyDescent="0.25">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x14ac:dyDescent="0.25">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x14ac:dyDescent="0.2">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x14ac:dyDescent="0.2">
      <c r="A12" s="1"/>
      <c r="B12" s="125" t="s">
        <v>21</v>
      </c>
      <c r="C12" s="126"/>
      <c r="D12" s="126"/>
      <c r="E12" s="126"/>
      <c r="F12" s="163">
        <f>データ!W6</f>
        <v>2976</v>
      </c>
      <c r="G12" s="164"/>
      <c r="H12" s="163">
        <f>データ!X6</f>
        <v>2539</v>
      </c>
      <c r="I12" s="164"/>
      <c r="J12" s="163">
        <f>データ!Y6</f>
        <v>2829</v>
      </c>
      <c r="K12" s="164"/>
      <c r="L12" s="163">
        <f>データ!Z6</f>
        <v>3029</v>
      </c>
      <c r="M12" s="164"/>
      <c r="N12" s="152">
        <f>データ!AA6</f>
        <v>1340</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x14ac:dyDescent="0.2">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x14ac:dyDescent="0.2">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x14ac:dyDescent="0.2">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x14ac:dyDescent="0.25">
      <c r="A16" s="1"/>
      <c r="B16" s="176" t="s">
        <v>25</v>
      </c>
      <c r="C16" s="177"/>
      <c r="D16" s="177"/>
      <c r="E16" s="178"/>
      <c r="F16" s="179">
        <f>データ!AQ6</f>
        <v>2976</v>
      </c>
      <c r="G16" s="179"/>
      <c r="H16" s="179">
        <f>データ!AR6</f>
        <v>2539</v>
      </c>
      <c r="I16" s="179"/>
      <c r="J16" s="179">
        <f>データ!AS6</f>
        <v>2829</v>
      </c>
      <c r="K16" s="179"/>
      <c r="L16" s="179">
        <f>データ!AT6</f>
        <v>3029</v>
      </c>
      <c r="M16" s="179"/>
      <c r="N16" s="168">
        <f>データ!AU6</f>
        <v>1340</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x14ac:dyDescent="0.25">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x14ac:dyDescent="0.2">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x14ac:dyDescent="0.25">
      <c r="A19" s="1"/>
      <c r="B19" s="176" t="s">
        <v>28</v>
      </c>
      <c r="C19" s="177"/>
      <c r="D19" s="177"/>
      <c r="E19" s="178"/>
      <c r="F19" s="182">
        <f>データ!AV6</f>
        <v>12865</v>
      </c>
      <c r="G19" s="182"/>
      <c r="H19" s="182"/>
      <c r="I19" s="182" t="str">
        <f>データ!AW6</f>
        <v>-</v>
      </c>
      <c r="J19" s="182"/>
      <c r="K19" s="182"/>
      <c r="L19" s="182">
        <f>データ!AX6</f>
        <v>12865</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182</v>
      </c>
      <c r="AL40" s="120"/>
      <c r="AM40" s="120"/>
      <c r="AN40" s="120"/>
      <c r="AO40" s="120"/>
      <c r="AP40" s="120"/>
      <c r="AQ40" s="121"/>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x14ac:dyDescent="0.2">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183</v>
      </c>
      <c r="AL99" s="193"/>
      <c r="AM99" s="193"/>
      <c r="AN99" s="193"/>
      <c r="AO99" s="193"/>
      <c r="AP99" s="193"/>
      <c r="AQ99" s="194"/>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ColWidth="9" defaultRowHeight="13.2" x14ac:dyDescent="0.2"/>
  <cols>
    <col min="1" max="1" width="9" style="49"/>
    <col min="2" max="6" width="11.88671875" style="49" customWidth="1"/>
    <col min="7" max="7" width="18.33203125" style="49" bestFit="1" customWidth="1"/>
    <col min="8" max="8" width="12.109375" style="49" customWidth="1"/>
    <col min="9" max="9" width="14.77734375" style="49" customWidth="1"/>
    <col min="10" max="15" width="12.109375" style="49" customWidth="1"/>
    <col min="16" max="16" width="27" style="49" customWidth="1"/>
    <col min="17" max="17" width="27.109375" style="49" customWidth="1"/>
    <col min="18" max="18" width="28" style="49" customWidth="1"/>
    <col min="19" max="19" width="12.109375" style="49" customWidth="1"/>
    <col min="20" max="20" width="17.109375" style="49" customWidth="1"/>
    <col min="21" max="49" width="12.109375" style="49" customWidth="1"/>
    <col min="50" max="50" width="9.44140625" style="49" customWidth="1"/>
    <col min="51" max="55" width="12.88671875" style="49" customWidth="1"/>
    <col min="56" max="60" width="12.44140625" style="49" customWidth="1"/>
    <col min="61" max="61" width="9.44140625" style="49" customWidth="1"/>
    <col min="62" max="66" width="12.88671875" style="49" customWidth="1"/>
    <col min="67" max="71" width="12.44140625" style="49" customWidth="1"/>
    <col min="72" max="72" width="9.44140625" style="49" customWidth="1"/>
    <col min="73" max="77" width="12.88671875" style="49" customWidth="1"/>
    <col min="78" max="82" width="12.44140625" style="49" customWidth="1"/>
    <col min="83" max="83" width="9.44140625" style="49" customWidth="1"/>
    <col min="84" max="88" width="12.88671875" style="49" customWidth="1"/>
    <col min="89" max="92" width="12.44140625" style="49" customWidth="1"/>
    <col min="93" max="93" width="9.44140625" style="49" customWidth="1"/>
    <col min="94" max="98" width="12.88671875" style="49" customWidth="1"/>
    <col min="99" max="103" width="12.44140625" style="49" customWidth="1"/>
    <col min="104" max="104" width="9.33203125" style="49" customWidth="1"/>
    <col min="105" max="109" width="12.88671875" style="49" customWidth="1"/>
    <col min="110" max="113" width="12.44140625" style="49" customWidth="1"/>
    <col min="114" max="114" width="9.33203125" style="49" customWidth="1"/>
    <col min="115" max="119" width="12.88671875" style="49" customWidth="1"/>
    <col min="120" max="123" width="12.44140625" style="49" customWidth="1"/>
    <col min="124" max="124" width="9.33203125" style="49" customWidth="1"/>
    <col min="125" max="129" width="12.88671875" style="49" customWidth="1"/>
    <col min="130" max="133" width="12.44140625" style="49" customWidth="1"/>
    <col min="134" max="134" width="9.33203125" style="49" customWidth="1"/>
    <col min="135" max="139" width="12.88671875" style="49" customWidth="1"/>
    <col min="140" max="143" width="12.44140625" style="49" customWidth="1"/>
    <col min="144" max="144" width="9.33203125" style="49" customWidth="1"/>
    <col min="145" max="149" width="12.88671875" style="49" customWidth="1"/>
    <col min="150" max="154" width="12.44140625" style="49" customWidth="1"/>
    <col min="155" max="155" width="9.109375" style="49" customWidth="1"/>
    <col min="156" max="160" width="11.6640625" style="49" customWidth="1"/>
    <col min="161" max="164" width="12.44140625" style="49" customWidth="1"/>
    <col min="165" max="165" width="9.109375" style="49" customWidth="1"/>
    <col min="166" max="170" width="11.6640625" style="49" customWidth="1"/>
    <col min="171" max="174" width="12.44140625" style="49" customWidth="1"/>
    <col min="175" max="175" width="9.109375" style="49" customWidth="1"/>
    <col min="176" max="180" width="11.6640625" style="49" customWidth="1"/>
    <col min="181" max="184" width="12.44140625" style="49" customWidth="1"/>
    <col min="185" max="185" width="9.109375" style="49" customWidth="1"/>
    <col min="186" max="190" width="11.6640625" style="49" customWidth="1"/>
    <col min="191" max="194" width="12.44140625" style="49" customWidth="1"/>
    <col min="195" max="195" width="9.109375" style="49" customWidth="1"/>
    <col min="196" max="200" width="11.6640625" style="49" customWidth="1"/>
    <col min="201" max="205" width="12.44140625" style="49" customWidth="1"/>
    <col min="206" max="206" width="9.109375" style="49" customWidth="1"/>
    <col min="207" max="211" width="11.6640625" style="49" customWidth="1"/>
    <col min="212" max="215" width="12.44140625" style="49" customWidth="1"/>
    <col min="216" max="216" width="9.109375" style="49" customWidth="1"/>
    <col min="217" max="221" width="11.6640625" style="49" customWidth="1"/>
    <col min="222" max="225" width="12.44140625" style="49" customWidth="1"/>
    <col min="226" max="226" width="9.109375" style="49" customWidth="1"/>
    <col min="227" max="231" width="11.6640625" style="49" customWidth="1"/>
    <col min="232" max="235" width="12.44140625" style="49" customWidth="1"/>
    <col min="236" max="236" width="9.109375" style="49" customWidth="1"/>
    <col min="237" max="241" width="11.6640625" style="49" customWidth="1"/>
    <col min="242" max="245" width="12.44140625" style="49" customWidth="1"/>
    <col min="246" max="246" width="9.109375" style="49" customWidth="1"/>
    <col min="247" max="251" width="11.6640625" style="49" customWidth="1"/>
    <col min="252" max="256" width="12.44140625" style="49" customWidth="1"/>
    <col min="257" max="257" width="9.109375" style="49" customWidth="1"/>
    <col min="258" max="262" width="11.6640625" style="49" customWidth="1"/>
    <col min="263" max="266" width="12.44140625" style="49" customWidth="1"/>
    <col min="267" max="267" width="9.109375" style="49" customWidth="1"/>
    <col min="268" max="272" width="11.6640625" style="49" customWidth="1"/>
    <col min="273" max="276" width="12.44140625" style="49" customWidth="1"/>
    <col min="277" max="277" width="9.109375" style="49" customWidth="1"/>
    <col min="278" max="282" width="11.6640625" style="49" customWidth="1"/>
    <col min="283" max="286" width="12.44140625" style="49" customWidth="1"/>
    <col min="287" max="287" width="9.109375" style="49" customWidth="1"/>
    <col min="288" max="292" width="11.6640625" style="49" customWidth="1"/>
    <col min="293" max="296" width="12.44140625" style="49" customWidth="1"/>
    <col min="297" max="297" width="9.109375" style="49" customWidth="1"/>
    <col min="298" max="302" width="11.6640625" style="49" customWidth="1"/>
    <col min="303" max="307" width="12.44140625" style="49" customWidth="1"/>
    <col min="308" max="308" width="9.109375" style="49" customWidth="1"/>
    <col min="309" max="313" width="11.6640625" style="49" customWidth="1"/>
    <col min="314" max="317" width="12.44140625" style="49" customWidth="1"/>
    <col min="318" max="318" width="9.109375" style="49" customWidth="1"/>
    <col min="319" max="323" width="11.6640625" style="49" customWidth="1"/>
    <col min="324" max="327" width="12.44140625" style="49" customWidth="1"/>
    <col min="328" max="328" width="9.109375" style="49" customWidth="1"/>
    <col min="329" max="333" width="11.6640625" style="49" customWidth="1"/>
    <col min="334" max="337" width="12.44140625" style="49" customWidth="1"/>
    <col min="338" max="338" width="9.109375" style="49" customWidth="1"/>
    <col min="339" max="343" width="11.6640625" style="49" customWidth="1"/>
    <col min="344" max="347" width="12.44140625" style="49" customWidth="1"/>
    <col min="348" max="348" width="9.109375" style="49" customWidth="1"/>
    <col min="349" max="353" width="11.6640625" style="49" customWidth="1"/>
    <col min="354" max="357" width="12.44140625" style="49" customWidth="1"/>
    <col min="358" max="374" width="17" style="49" customWidth="1"/>
    <col min="375" max="16384" width="9" style="49"/>
  </cols>
  <sheetData>
    <row r="1" spans="1:374" x14ac:dyDescent="0.2">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2">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2">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2">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26.4" x14ac:dyDescent="0.2">
      <c r="A6" s="50" t="s">
        <v>114</v>
      </c>
      <c r="B6" s="68" t="str">
        <f>B7</f>
        <v>2016</v>
      </c>
      <c r="C6" s="68" t="str">
        <f t="shared" ref="C6:AX6" si="6">C7</f>
        <v>452025</v>
      </c>
      <c r="D6" s="68" t="str">
        <f t="shared" si="6"/>
        <v>47</v>
      </c>
      <c r="E6" s="68" t="str">
        <f t="shared" si="6"/>
        <v>04</v>
      </c>
      <c r="F6" s="68" t="str">
        <f t="shared" si="6"/>
        <v>0</v>
      </c>
      <c r="G6" s="68" t="str">
        <f t="shared" si="6"/>
        <v>000</v>
      </c>
      <c r="H6" s="68" t="str">
        <f t="shared" si="6"/>
        <v>宮崎県　都城市</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平成２９年９月３０日　駒発電所</v>
      </c>
      <c r="S6" s="72" t="str">
        <f t="shared" si="6"/>
        <v>-</v>
      </c>
      <c r="T6" s="68" t="str">
        <f t="shared" si="6"/>
        <v>無</v>
      </c>
      <c r="U6" s="72" t="str">
        <f t="shared" si="6"/>
        <v>九州電力株式会社</v>
      </c>
      <c r="V6" s="69" t="str">
        <f t="shared" si="6"/>
        <v>-</v>
      </c>
      <c r="W6" s="70">
        <f>W7</f>
        <v>2976</v>
      </c>
      <c r="X6" s="70">
        <f t="shared" si="6"/>
        <v>2539</v>
      </c>
      <c r="Y6" s="70">
        <f t="shared" si="6"/>
        <v>2829</v>
      </c>
      <c r="Z6" s="70">
        <f t="shared" si="6"/>
        <v>3029</v>
      </c>
      <c r="AA6" s="70">
        <f t="shared" si="6"/>
        <v>1340</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f t="shared" si="6"/>
        <v>2976</v>
      </c>
      <c r="AR6" s="70">
        <f t="shared" si="6"/>
        <v>2539</v>
      </c>
      <c r="AS6" s="70">
        <f t="shared" si="6"/>
        <v>2829</v>
      </c>
      <c r="AT6" s="70">
        <f t="shared" si="6"/>
        <v>3029</v>
      </c>
      <c r="AU6" s="70">
        <f t="shared" si="6"/>
        <v>1340</v>
      </c>
      <c r="AV6" s="70">
        <f t="shared" si="6"/>
        <v>12865</v>
      </c>
      <c r="AW6" s="70" t="str">
        <f t="shared" si="6"/>
        <v>-</v>
      </c>
      <c r="AX6" s="70">
        <f t="shared" si="6"/>
        <v>12865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26.4" x14ac:dyDescent="0.2">
      <c r="A7" s="50"/>
      <c r="B7" s="78" t="s">
        <v>115</v>
      </c>
      <c r="C7" s="78" t="s">
        <v>116</v>
      </c>
      <c r="D7" s="78" t="s">
        <v>117</v>
      </c>
      <c r="E7" s="78" t="s">
        <v>118</v>
      </c>
      <c r="F7" s="78" t="s">
        <v>119</v>
      </c>
      <c r="G7" s="78" t="s">
        <v>120</v>
      </c>
      <c r="H7" s="78" t="s">
        <v>121</v>
      </c>
      <c r="I7" s="78" t="s">
        <v>122</v>
      </c>
      <c r="J7" s="78" t="s">
        <v>123</v>
      </c>
      <c r="K7" s="78" t="s">
        <v>124</v>
      </c>
      <c r="L7" s="79" t="s">
        <v>125</v>
      </c>
      <c r="M7" s="80">
        <v>1</v>
      </c>
      <c r="N7" s="80" t="s">
        <v>126</v>
      </c>
      <c r="O7" s="81" t="s">
        <v>126</v>
      </c>
      <c r="P7" s="81" t="s">
        <v>126</v>
      </c>
      <c r="Q7" s="81" t="s">
        <v>126</v>
      </c>
      <c r="R7" s="82" t="s">
        <v>127</v>
      </c>
      <c r="S7" s="82" t="s">
        <v>126</v>
      </c>
      <c r="T7" s="83" t="s">
        <v>128</v>
      </c>
      <c r="U7" s="82" t="s">
        <v>129</v>
      </c>
      <c r="V7" s="79" t="s">
        <v>126</v>
      </c>
      <c r="W7" s="81">
        <v>2976</v>
      </c>
      <c r="X7" s="81">
        <v>2539</v>
      </c>
      <c r="Y7" s="81">
        <v>2829</v>
      </c>
      <c r="Z7" s="81">
        <v>3029</v>
      </c>
      <c r="AA7" s="81">
        <v>1340</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v>2976</v>
      </c>
      <c r="AR7" s="81">
        <v>2539</v>
      </c>
      <c r="AS7" s="81">
        <v>2829</v>
      </c>
      <c r="AT7" s="81">
        <v>3029</v>
      </c>
      <c r="AU7" s="81">
        <v>1340</v>
      </c>
      <c r="AV7" s="81">
        <v>12865</v>
      </c>
      <c r="AW7" s="81" t="s">
        <v>126</v>
      </c>
      <c r="AX7" s="81">
        <v>12865</v>
      </c>
      <c r="AY7" s="84">
        <v>102.2</v>
      </c>
      <c r="AZ7" s="84">
        <v>115.5</v>
      </c>
      <c r="BA7" s="84">
        <v>133</v>
      </c>
      <c r="BB7" s="84">
        <v>209</v>
      </c>
      <c r="BC7" s="84">
        <v>85.5</v>
      </c>
      <c r="BD7" s="84">
        <v>179.6</v>
      </c>
      <c r="BE7" s="84">
        <v>164.1</v>
      </c>
      <c r="BF7" s="84">
        <v>124.4</v>
      </c>
      <c r="BG7" s="84">
        <v>118.8</v>
      </c>
      <c r="BH7" s="84">
        <v>88.8</v>
      </c>
      <c r="BI7" s="84">
        <v>100</v>
      </c>
      <c r="BJ7" s="84">
        <v>99.6</v>
      </c>
      <c r="BK7" s="84">
        <v>117.5</v>
      </c>
      <c r="BL7" s="84">
        <v>134.9</v>
      </c>
      <c r="BM7" s="84">
        <v>222.5</v>
      </c>
      <c r="BN7" s="84">
        <v>89.1</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10208.700000000001</v>
      </c>
      <c r="CG7" s="84">
        <v>8746.7999999999993</v>
      </c>
      <c r="CH7" s="84">
        <v>7816.2</v>
      </c>
      <c r="CI7" s="84">
        <v>4989.3999999999996</v>
      </c>
      <c r="CJ7" s="84">
        <v>12207.5</v>
      </c>
      <c r="CK7" s="84">
        <v>7095.7</v>
      </c>
      <c r="CL7" s="84">
        <v>11717.4</v>
      </c>
      <c r="CM7" s="84">
        <v>17642.5</v>
      </c>
      <c r="CN7" s="84">
        <v>18815.8</v>
      </c>
      <c r="CO7" s="84">
        <v>22847.9</v>
      </c>
      <c r="CP7" s="81">
        <v>677</v>
      </c>
      <c r="CQ7" s="81">
        <v>3441</v>
      </c>
      <c r="CR7" s="81">
        <v>7291</v>
      </c>
      <c r="CS7" s="81">
        <v>16499</v>
      </c>
      <c r="CT7" s="81">
        <v>-2340</v>
      </c>
      <c r="CU7" s="81">
        <v>120361</v>
      </c>
      <c r="CV7" s="81">
        <v>108538</v>
      </c>
      <c r="CW7" s="81">
        <v>58539</v>
      </c>
      <c r="CX7" s="81">
        <v>37685</v>
      </c>
      <c r="CY7" s="81">
        <v>2390</v>
      </c>
      <c r="CZ7" s="81">
        <v>420</v>
      </c>
      <c r="DA7" s="84">
        <v>80.900000000000006</v>
      </c>
      <c r="DB7" s="84">
        <v>69</v>
      </c>
      <c r="DC7" s="84">
        <v>76.900000000000006</v>
      </c>
      <c r="DD7" s="84">
        <v>82.1</v>
      </c>
      <c r="DE7" s="84">
        <v>36.4</v>
      </c>
      <c r="DF7" s="84">
        <v>42.7</v>
      </c>
      <c r="DG7" s="84">
        <v>38.5</v>
      </c>
      <c r="DH7" s="84">
        <v>37.700000000000003</v>
      </c>
      <c r="DI7" s="84">
        <v>33.9</v>
      </c>
      <c r="DJ7" s="84">
        <v>37.9</v>
      </c>
      <c r="DK7" s="84">
        <v>74.3</v>
      </c>
      <c r="DL7" s="84">
        <v>53.9</v>
      </c>
      <c r="DM7" s="84">
        <v>36.799999999999997</v>
      </c>
      <c r="DN7" s="84">
        <v>22.1</v>
      </c>
      <c r="DO7" s="84">
        <v>36.5</v>
      </c>
      <c r="DP7" s="84">
        <v>23.7</v>
      </c>
      <c r="DQ7" s="84">
        <v>21.6</v>
      </c>
      <c r="DR7" s="84">
        <v>13.7</v>
      </c>
      <c r="DS7" s="84">
        <v>16.3</v>
      </c>
      <c r="DT7" s="84">
        <v>14.2</v>
      </c>
      <c r="DU7" s="84">
        <v>0</v>
      </c>
      <c r="DV7" s="84">
        <v>0</v>
      </c>
      <c r="DW7" s="84">
        <v>61.7</v>
      </c>
      <c r="DX7" s="84">
        <v>57.6</v>
      </c>
      <c r="DY7" s="84">
        <v>2170.6</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0</v>
      </c>
      <c r="EP7" s="84">
        <v>0</v>
      </c>
      <c r="EQ7" s="84">
        <v>0</v>
      </c>
      <c r="ER7" s="84">
        <v>0</v>
      </c>
      <c r="ES7" s="84">
        <v>0</v>
      </c>
      <c r="ET7" s="84">
        <v>22.1</v>
      </c>
      <c r="EU7" s="84">
        <v>56.1</v>
      </c>
      <c r="EV7" s="84">
        <v>70.2</v>
      </c>
      <c r="EW7" s="84">
        <v>73.099999999999994</v>
      </c>
      <c r="EX7" s="84">
        <v>74.8</v>
      </c>
      <c r="EY7" s="81">
        <v>420</v>
      </c>
      <c r="EZ7" s="84">
        <v>80.900000000000006</v>
      </c>
      <c r="FA7" s="84">
        <v>69</v>
      </c>
      <c r="FB7" s="84">
        <v>76.900000000000006</v>
      </c>
      <c r="FC7" s="84">
        <v>82.1</v>
      </c>
      <c r="FD7" s="84">
        <v>36.4</v>
      </c>
      <c r="FE7" s="84">
        <v>67.5</v>
      </c>
      <c r="FF7" s="84">
        <v>64</v>
      </c>
      <c r="FG7" s="84">
        <v>56.1</v>
      </c>
      <c r="FH7" s="84">
        <v>61.8</v>
      </c>
      <c r="FI7" s="84">
        <v>61.6</v>
      </c>
      <c r="FJ7" s="84">
        <v>74.3</v>
      </c>
      <c r="FK7" s="84">
        <v>53.9</v>
      </c>
      <c r="FL7" s="84">
        <v>36.799999999999997</v>
      </c>
      <c r="FM7" s="84">
        <v>22.1</v>
      </c>
      <c r="FN7" s="84">
        <v>36.5</v>
      </c>
      <c r="FO7" s="84">
        <v>29.2</v>
      </c>
      <c r="FP7" s="84">
        <v>22.1</v>
      </c>
      <c r="FQ7" s="84">
        <v>16.7</v>
      </c>
      <c r="FR7" s="84">
        <v>8.6999999999999993</v>
      </c>
      <c r="FS7" s="84">
        <v>5.7</v>
      </c>
      <c r="FT7" s="84">
        <v>0</v>
      </c>
      <c r="FU7" s="84">
        <v>0</v>
      </c>
      <c r="FV7" s="84">
        <v>61.7</v>
      </c>
      <c r="FW7" s="84">
        <v>57.6</v>
      </c>
      <c r="FX7" s="84">
        <v>2170.6</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v>0</v>
      </c>
      <c r="GO7" s="84">
        <v>0</v>
      </c>
      <c r="GP7" s="84">
        <v>0</v>
      </c>
      <c r="GQ7" s="84">
        <v>0</v>
      </c>
      <c r="GR7" s="84">
        <v>0</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t="s">
        <v>126</v>
      </c>
      <c r="IX7" s="84" t="s">
        <v>126</v>
      </c>
      <c r="IY7" s="84" t="s">
        <v>126</v>
      </c>
      <c r="IZ7" s="84" t="s">
        <v>126</v>
      </c>
      <c r="JA7" s="84" t="s">
        <v>126</v>
      </c>
      <c r="JB7" s="84" t="s">
        <v>126</v>
      </c>
      <c r="JC7" s="84">
        <v>19.2</v>
      </c>
      <c r="JD7" s="84">
        <v>19.600000000000001</v>
      </c>
      <c r="JE7" s="84">
        <v>18.5</v>
      </c>
      <c r="JF7" s="84">
        <v>16.100000000000001</v>
      </c>
      <c r="JG7" s="84">
        <v>19.600000000000001</v>
      </c>
      <c r="JH7" s="84" t="s">
        <v>126</v>
      </c>
      <c r="JI7" s="84" t="s">
        <v>126</v>
      </c>
      <c r="JJ7" s="84" t="s">
        <v>126</v>
      </c>
      <c r="JK7" s="84" t="s">
        <v>126</v>
      </c>
      <c r="JL7" s="84" t="s">
        <v>126</v>
      </c>
      <c r="JM7" s="84">
        <v>44.6</v>
      </c>
      <c r="JN7" s="84">
        <v>42.6</v>
      </c>
      <c r="JO7" s="84">
        <v>43.7</v>
      </c>
      <c r="JP7" s="84">
        <v>45.4</v>
      </c>
      <c r="JQ7" s="84">
        <v>48.2</v>
      </c>
      <c r="JR7" s="84" t="s">
        <v>126</v>
      </c>
      <c r="JS7" s="84" t="s">
        <v>126</v>
      </c>
      <c r="JT7" s="84" t="s">
        <v>126</v>
      </c>
      <c r="JU7" s="84" t="s">
        <v>126</v>
      </c>
      <c r="JV7" s="84" t="s">
        <v>126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v>1</v>
      </c>
      <c r="MV7" s="84">
        <v>1</v>
      </c>
      <c r="MW7" s="84">
        <v>1</v>
      </c>
      <c r="MX7" s="84">
        <v>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x14ac:dyDescent="0.2">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130</v>
      </c>
      <c r="FB8" s="86"/>
      <c r="FC8" s="86"/>
      <c r="FD8" s="86"/>
      <c r="FE8" s="86"/>
      <c r="FF8" s="87"/>
      <c r="FG8" s="86"/>
      <c r="FH8" s="86"/>
      <c r="FI8" s="86" t="str">
        <f>FJ4</f>
        <v>修繕費比率（％）</v>
      </c>
      <c r="FJ8" s="86" t="b">
        <f>IF(SUM($M$6,$MU$7:$MX$7)=0,FALSE,TRUE)</f>
        <v>1</v>
      </c>
      <c r="FK8" s="88" t="s">
        <v>130</v>
      </c>
      <c r="FL8" s="86"/>
      <c r="FM8" s="86"/>
      <c r="FN8" s="86"/>
      <c r="FO8" s="86"/>
      <c r="FP8" s="86"/>
      <c r="FQ8" s="87"/>
      <c r="FR8" s="86"/>
      <c r="FS8" s="86" t="str">
        <f>FT4</f>
        <v>企業債残高対料金収入比率（％）</v>
      </c>
      <c r="FT8" s="86" t="b">
        <f>IF(SUM($M$6,$MU$7:$MX$7)=0,FALSE,TRUE)</f>
        <v>1</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1</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2">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（最大出力合計420kW）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（最大出力合計420kW）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2">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2">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102.2</v>
      </c>
      <c r="AZ11" s="96">
        <f>AZ7</f>
        <v>115.5</v>
      </c>
      <c r="BA11" s="96">
        <f>BA7</f>
        <v>133</v>
      </c>
      <c r="BB11" s="96">
        <f>BB7</f>
        <v>209</v>
      </c>
      <c r="BC11" s="96">
        <f>BC7</f>
        <v>85.5</v>
      </c>
      <c r="BD11" s="85"/>
      <c r="BE11" s="85"/>
      <c r="BF11" s="85"/>
      <c r="BG11" s="85"/>
      <c r="BH11" s="85"/>
      <c r="BI11" s="95" t="s">
        <v>139</v>
      </c>
      <c r="BJ11" s="96">
        <f>BJ7</f>
        <v>99.6</v>
      </c>
      <c r="BK11" s="96">
        <f>BK7</f>
        <v>117.5</v>
      </c>
      <c r="BL11" s="96">
        <f>BL7</f>
        <v>134.9</v>
      </c>
      <c r="BM11" s="96">
        <f>BM7</f>
        <v>222.5</v>
      </c>
      <c r="BN11" s="96">
        <f>BN7</f>
        <v>89.1</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140</v>
      </c>
      <c r="CF11" s="96">
        <f>CF7</f>
        <v>10208.700000000001</v>
      </c>
      <c r="CG11" s="96">
        <f>CG7</f>
        <v>8746.7999999999993</v>
      </c>
      <c r="CH11" s="96">
        <f>CH7</f>
        <v>7816.2</v>
      </c>
      <c r="CI11" s="96">
        <f>CI7</f>
        <v>4989.3999999999996</v>
      </c>
      <c r="CJ11" s="96">
        <f>CJ7</f>
        <v>12207.5</v>
      </c>
      <c r="CK11" s="85"/>
      <c r="CL11" s="85"/>
      <c r="CM11" s="85"/>
      <c r="CN11" s="85"/>
      <c r="CO11" s="95" t="s">
        <v>139</v>
      </c>
      <c r="CP11" s="97">
        <f>CP7</f>
        <v>677</v>
      </c>
      <c r="CQ11" s="97">
        <f>CQ7</f>
        <v>3441</v>
      </c>
      <c r="CR11" s="97">
        <f>CR7</f>
        <v>7291</v>
      </c>
      <c r="CS11" s="97">
        <f>CS7</f>
        <v>16499</v>
      </c>
      <c r="CT11" s="97">
        <f>CT7</f>
        <v>-2340</v>
      </c>
      <c r="CU11" s="85"/>
      <c r="CV11" s="85"/>
      <c r="CW11" s="85"/>
      <c r="CX11" s="85"/>
      <c r="CY11" s="85"/>
      <c r="CZ11" s="95" t="s">
        <v>141</v>
      </c>
      <c r="DA11" s="96">
        <f>DA7</f>
        <v>80.900000000000006</v>
      </c>
      <c r="DB11" s="96">
        <f>DB7</f>
        <v>69</v>
      </c>
      <c r="DC11" s="96">
        <f>DC7</f>
        <v>76.900000000000006</v>
      </c>
      <c r="DD11" s="96">
        <f>DD7</f>
        <v>82.1</v>
      </c>
      <c r="DE11" s="96">
        <f>DE7</f>
        <v>36.4</v>
      </c>
      <c r="DF11" s="85"/>
      <c r="DG11" s="85"/>
      <c r="DH11" s="85"/>
      <c r="DI11" s="85"/>
      <c r="DJ11" s="95" t="s">
        <v>139</v>
      </c>
      <c r="DK11" s="96">
        <f>DK7</f>
        <v>74.3</v>
      </c>
      <c r="DL11" s="96">
        <f>DL7</f>
        <v>53.9</v>
      </c>
      <c r="DM11" s="96">
        <f>DM7</f>
        <v>36.799999999999997</v>
      </c>
      <c r="DN11" s="96">
        <f>DN7</f>
        <v>22.1</v>
      </c>
      <c r="DO11" s="96">
        <f>DO7</f>
        <v>36.5</v>
      </c>
      <c r="DP11" s="85"/>
      <c r="DQ11" s="85"/>
      <c r="DR11" s="85"/>
      <c r="DS11" s="85"/>
      <c r="DT11" s="95" t="s">
        <v>139</v>
      </c>
      <c r="DU11" s="96">
        <f>DU7</f>
        <v>0</v>
      </c>
      <c r="DV11" s="96">
        <f>DV7</f>
        <v>0</v>
      </c>
      <c r="DW11" s="96">
        <f>DW7</f>
        <v>61.7</v>
      </c>
      <c r="DX11" s="96">
        <f>DX7</f>
        <v>57.6</v>
      </c>
      <c r="DY11" s="96">
        <f>DY7</f>
        <v>2170.6</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139</v>
      </c>
      <c r="EO11" s="96">
        <f>EO7</f>
        <v>0</v>
      </c>
      <c r="EP11" s="96">
        <f>EP7</f>
        <v>0</v>
      </c>
      <c r="EQ11" s="96">
        <f>EQ7</f>
        <v>0</v>
      </c>
      <c r="ER11" s="96">
        <f>ER7</f>
        <v>0</v>
      </c>
      <c r="ES11" s="96">
        <f>ES7</f>
        <v>0</v>
      </c>
      <c r="ET11" s="85"/>
      <c r="EU11" s="85"/>
      <c r="EV11" s="85"/>
      <c r="EW11" s="85"/>
      <c r="EX11" s="85"/>
      <c r="EY11" s="95" t="s">
        <v>139</v>
      </c>
      <c r="EZ11" s="96">
        <f>EZ7</f>
        <v>80.900000000000006</v>
      </c>
      <c r="FA11" s="96">
        <f>FA7</f>
        <v>69</v>
      </c>
      <c r="FB11" s="96">
        <f>FB7</f>
        <v>76.900000000000006</v>
      </c>
      <c r="FC11" s="96">
        <f>FC7</f>
        <v>82.1</v>
      </c>
      <c r="FD11" s="96">
        <f>FD7</f>
        <v>36.4</v>
      </c>
      <c r="FE11" s="85"/>
      <c r="FF11" s="85"/>
      <c r="FG11" s="85"/>
      <c r="FH11" s="85"/>
      <c r="FI11" s="95" t="s">
        <v>139</v>
      </c>
      <c r="FJ11" s="96">
        <f>FJ7</f>
        <v>74.3</v>
      </c>
      <c r="FK11" s="96">
        <f>FK7</f>
        <v>53.9</v>
      </c>
      <c r="FL11" s="96">
        <f>FL7</f>
        <v>36.799999999999997</v>
      </c>
      <c r="FM11" s="96">
        <f>FM7</f>
        <v>22.1</v>
      </c>
      <c r="FN11" s="96">
        <f>FN7</f>
        <v>36.5</v>
      </c>
      <c r="FO11" s="85"/>
      <c r="FP11" s="85"/>
      <c r="FQ11" s="85"/>
      <c r="FR11" s="85"/>
      <c r="FS11" s="95" t="s">
        <v>139</v>
      </c>
      <c r="FT11" s="96">
        <f>FT7</f>
        <v>0</v>
      </c>
      <c r="FU11" s="96">
        <f>FU7</f>
        <v>0</v>
      </c>
      <c r="FV11" s="96">
        <f>FV7</f>
        <v>61.7</v>
      </c>
      <c r="FW11" s="96">
        <f>FW7</f>
        <v>57.6</v>
      </c>
      <c r="FX11" s="96">
        <f>FX7</f>
        <v>2170.6</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f>GN7</f>
        <v>0</v>
      </c>
      <c r="GO11" s="96">
        <f>GO7</f>
        <v>0</v>
      </c>
      <c r="GP11" s="96">
        <f>GP7</f>
        <v>0</v>
      </c>
      <c r="GQ11" s="96">
        <f>GQ7</f>
        <v>0</v>
      </c>
      <c r="GR11" s="96">
        <f>GR7</f>
        <v>0</v>
      </c>
      <c r="GS11" s="85"/>
      <c r="GT11" s="85"/>
      <c r="GU11" s="85"/>
      <c r="GV11" s="85"/>
      <c r="GW11" s="85"/>
      <c r="GX11" s="95" t="s">
        <v>142</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144</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2">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145</v>
      </c>
      <c r="AY12" s="96">
        <f>BD7</f>
        <v>179.6</v>
      </c>
      <c r="AZ12" s="96">
        <f>BE7</f>
        <v>164.1</v>
      </c>
      <c r="BA12" s="96">
        <f>BF7</f>
        <v>124.4</v>
      </c>
      <c r="BB12" s="96">
        <f>BG7</f>
        <v>118.8</v>
      </c>
      <c r="BC12" s="96">
        <f>BH7</f>
        <v>88.8</v>
      </c>
      <c r="BD12" s="85"/>
      <c r="BE12" s="85"/>
      <c r="BF12" s="85"/>
      <c r="BG12" s="85"/>
      <c r="BH12" s="85"/>
      <c r="BI12" s="95" t="s">
        <v>146</v>
      </c>
      <c r="BJ12" s="96">
        <f>BO7</f>
        <v>296.2</v>
      </c>
      <c r="BK12" s="96">
        <f>BP7</f>
        <v>366.9</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146</v>
      </c>
      <c r="CF12" s="96">
        <f>CK7</f>
        <v>7095.7</v>
      </c>
      <c r="CG12" s="96">
        <f>CL7</f>
        <v>11717.4</v>
      </c>
      <c r="CH12" s="96">
        <f>CM7</f>
        <v>17642.5</v>
      </c>
      <c r="CI12" s="96">
        <f>CN7</f>
        <v>18815.8</v>
      </c>
      <c r="CJ12" s="96">
        <f>CO7</f>
        <v>22847.9</v>
      </c>
      <c r="CK12" s="85"/>
      <c r="CL12" s="85"/>
      <c r="CM12" s="85"/>
      <c r="CN12" s="85"/>
      <c r="CO12" s="95" t="s">
        <v>146</v>
      </c>
      <c r="CP12" s="97">
        <f>CU7</f>
        <v>120361</v>
      </c>
      <c r="CQ12" s="97">
        <f>CV7</f>
        <v>108538</v>
      </c>
      <c r="CR12" s="97">
        <f>CW7</f>
        <v>58539</v>
      </c>
      <c r="CS12" s="97">
        <f>CX7</f>
        <v>37685</v>
      </c>
      <c r="CT12" s="97">
        <f>CY7</f>
        <v>2390</v>
      </c>
      <c r="CU12" s="85"/>
      <c r="CV12" s="85"/>
      <c r="CW12" s="85"/>
      <c r="CX12" s="85"/>
      <c r="CY12" s="85"/>
      <c r="CZ12" s="95" t="s">
        <v>146</v>
      </c>
      <c r="DA12" s="96">
        <f>DF7</f>
        <v>42.7</v>
      </c>
      <c r="DB12" s="96">
        <f>DG7</f>
        <v>38.5</v>
      </c>
      <c r="DC12" s="96">
        <f>DH7</f>
        <v>37.700000000000003</v>
      </c>
      <c r="DD12" s="96">
        <f>DI7</f>
        <v>33.9</v>
      </c>
      <c r="DE12" s="96">
        <f>DJ7</f>
        <v>37.9</v>
      </c>
      <c r="DF12" s="85"/>
      <c r="DG12" s="85"/>
      <c r="DH12" s="85"/>
      <c r="DI12" s="85"/>
      <c r="DJ12" s="95" t="s">
        <v>146</v>
      </c>
      <c r="DK12" s="96">
        <f>DP7</f>
        <v>23.7</v>
      </c>
      <c r="DL12" s="96">
        <f>DQ7</f>
        <v>21.6</v>
      </c>
      <c r="DM12" s="96">
        <f>DR7</f>
        <v>13.7</v>
      </c>
      <c r="DN12" s="96">
        <f>DS7</f>
        <v>16.3</v>
      </c>
      <c r="DO12" s="96">
        <f>DT7</f>
        <v>14.2</v>
      </c>
      <c r="DP12" s="85"/>
      <c r="DQ12" s="85"/>
      <c r="DR12" s="85"/>
      <c r="DS12" s="85"/>
      <c r="DT12" s="95" t="s">
        <v>146</v>
      </c>
      <c r="DU12" s="96">
        <f>DZ7</f>
        <v>126.1</v>
      </c>
      <c r="DV12" s="96">
        <f>EA7</f>
        <v>102.3</v>
      </c>
      <c r="DW12" s="96">
        <f>EB7</f>
        <v>98.2</v>
      </c>
      <c r="DX12" s="96">
        <f>EC7</f>
        <v>100.3</v>
      </c>
      <c r="DY12" s="96">
        <f>ED7</f>
        <v>98.3</v>
      </c>
      <c r="DZ12" s="85"/>
      <c r="EA12" s="85"/>
      <c r="EB12" s="85"/>
      <c r="EC12" s="85"/>
      <c r="ED12" s="95" t="s">
        <v>146</v>
      </c>
      <c r="EE12" s="96" t="str">
        <f>EJ7</f>
        <v>-</v>
      </c>
      <c r="EF12" s="96" t="str">
        <f>EK7</f>
        <v>-</v>
      </c>
      <c r="EG12" s="96" t="str">
        <f>EL7</f>
        <v>-</v>
      </c>
      <c r="EH12" s="96" t="str">
        <f>EM7</f>
        <v>-</v>
      </c>
      <c r="EI12" s="96" t="str">
        <f>EN7</f>
        <v>-</v>
      </c>
      <c r="EJ12" s="85"/>
      <c r="EK12" s="85"/>
      <c r="EL12" s="85"/>
      <c r="EM12" s="85"/>
      <c r="EN12" s="95" t="s">
        <v>146</v>
      </c>
      <c r="EO12" s="96">
        <f>ET7</f>
        <v>22.1</v>
      </c>
      <c r="EP12" s="96">
        <f>EU7</f>
        <v>56.1</v>
      </c>
      <c r="EQ12" s="96">
        <f>EV7</f>
        <v>70.2</v>
      </c>
      <c r="ER12" s="96">
        <f>EW7</f>
        <v>73.099999999999994</v>
      </c>
      <c r="ES12" s="96">
        <f>EX7</f>
        <v>74.8</v>
      </c>
      <c r="ET12" s="85"/>
      <c r="EU12" s="85"/>
      <c r="EV12" s="85"/>
      <c r="EW12" s="85"/>
      <c r="EX12" s="85"/>
      <c r="EY12" s="95" t="s">
        <v>146</v>
      </c>
      <c r="EZ12" s="96">
        <f>IF($EZ$8,FE7,"-")</f>
        <v>67.5</v>
      </c>
      <c r="FA12" s="96">
        <f>IF($EZ$8,FF7,"-")</f>
        <v>64</v>
      </c>
      <c r="FB12" s="96">
        <f>IF($EZ$8,FG7,"-")</f>
        <v>56.1</v>
      </c>
      <c r="FC12" s="96">
        <f>IF($EZ$8,FH7,"-")</f>
        <v>61.8</v>
      </c>
      <c r="FD12" s="96">
        <f>IF($EZ$8,FI7,"-")</f>
        <v>61.6</v>
      </c>
      <c r="FE12" s="85"/>
      <c r="FF12" s="85"/>
      <c r="FG12" s="85"/>
      <c r="FH12" s="85"/>
      <c r="FI12" s="95" t="s">
        <v>146</v>
      </c>
      <c r="FJ12" s="96">
        <f>IF($FJ$8,FO7,"-")</f>
        <v>29.2</v>
      </c>
      <c r="FK12" s="96">
        <f>IF($FJ$8,FP7,"-")</f>
        <v>22.1</v>
      </c>
      <c r="FL12" s="96">
        <f>IF($FJ$8,FQ7,"-")</f>
        <v>16.7</v>
      </c>
      <c r="FM12" s="96">
        <f>IF($FJ$8,FR7,"-")</f>
        <v>8.6999999999999993</v>
      </c>
      <c r="FN12" s="96">
        <f>IF($FJ$8,FS7,"-")</f>
        <v>5.7</v>
      </c>
      <c r="FO12" s="85"/>
      <c r="FP12" s="85"/>
      <c r="FQ12" s="85"/>
      <c r="FR12" s="85"/>
      <c r="FS12" s="95" t="s">
        <v>146</v>
      </c>
      <c r="FT12" s="96">
        <f>IF($FT$8,FY7,"-")</f>
        <v>362.4</v>
      </c>
      <c r="FU12" s="96">
        <f>IF($FT$8,FZ7,"-")</f>
        <v>279.2</v>
      </c>
      <c r="FV12" s="96">
        <f>IF($FT$8,GA7,"-")</f>
        <v>333.7</v>
      </c>
      <c r="FW12" s="96">
        <f>IF($FT$8,GB7,"-")</f>
        <v>351.4</v>
      </c>
      <c r="FX12" s="96">
        <f>IF($FT$8,GC7,"-")</f>
        <v>390.3</v>
      </c>
      <c r="FY12" s="85"/>
      <c r="FZ12" s="85"/>
      <c r="GA12" s="85"/>
      <c r="GB12" s="85"/>
      <c r="GC12" s="95" t="s">
        <v>146</v>
      </c>
      <c r="GD12" s="96" t="str">
        <f>IF($GD$8,GI7,"-")</f>
        <v>-</v>
      </c>
      <c r="GE12" s="96" t="str">
        <f>IF($GD$8,GJ7,"-")</f>
        <v>-</v>
      </c>
      <c r="GF12" s="96" t="str">
        <f>IF($GD$8,GK7,"-")</f>
        <v>-</v>
      </c>
      <c r="GG12" s="96" t="str">
        <f>IF($GD$8,GL7,"-")</f>
        <v>-</v>
      </c>
      <c r="GH12" s="96" t="str">
        <f>IF($GD$8,GM7,"-")</f>
        <v>-</v>
      </c>
      <c r="GI12" s="85"/>
      <c r="GJ12" s="85"/>
      <c r="GK12" s="85"/>
      <c r="GL12" s="85"/>
      <c r="GM12" s="95" t="s">
        <v>146</v>
      </c>
      <c r="GN12" s="96">
        <f>IF($GN$8,GS7,"-")</f>
        <v>37.700000000000003</v>
      </c>
      <c r="GO12" s="96">
        <f>IF($GN$8,GT7,"-")</f>
        <v>56.2</v>
      </c>
      <c r="GP12" s="96">
        <f>IF($GN$8,GU7,"-")</f>
        <v>58.4</v>
      </c>
      <c r="GQ12" s="96">
        <f>IF($GN$8,GV7,"-")</f>
        <v>80.599999999999994</v>
      </c>
      <c r="GR12" s="96">
        <f>IF($GN$8,GW7,"-")</f>
        <v>85.6</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t="str">
        <f>IF($KW$8,LC7,"-")</f>
        <v>-</v>
      </c>
      <c r="KY12" s="96" t="str">
        <f>IF($KW$8,LD7,"-")</f>
        <v>-</v>
      </c>
      <c r="KZ12" s="96" t="str">
        <f>IF($KW$8,LE7,"-")</f>
        <v>-</v>
      </c>
      <c r="LA12" s="96" t="str">
        <f>IF($KW$8,LF7,"-")</f>
        <v>-</v>
      </c>
      <c r="LB12" s="85"/>
      <c r="LC12" s="85"/>
      <c r="LD12" s="85"/>
      <c r="LE12" s="85"/>
      <c r="LF12" s="95" t="s">
        <v>146</v>
      </c>
      <c r="LG12" s="96" t="str">
        <f>IF($LG$8,LL7,"-")</f>
        <v>-</v>
      </c>
      <c r="LH12" s="96" t="str">
        <f>IF($LG$8,LM7,"-")</f>
        <v>-</v>
      </c>
      <c r="LI12" s="96" t="str">
        <f>IF($LG$8,LN7,"-")</f>
        <v>-</v>
      </c>
      <c r="LJ12" s="96" t="str">
        <f>IF($LG$8,LO7,"-")</f>
        <v>-</v>
      </c>
      <c r="LK12" s="96" t="str">
        <f>IF($LG$8,LP7,"-")</f>
        <v>-</v>
      </c>
      <c r="LL12" s="85"/>
      <c r="LM12" s="85"/>
      <c r="LN12" s="85"/>
      <c r="LO12" s="85"/>
      <c r="LP12" s="95" t="s">
        <v>146</v>
      </c>
      <c r="LQ12" s="96" t="str">
        <f>IF($LQ$8,LV7,"-")</f>
        <v>-</v>
      </c>
      <c r="LR12" s="96" t="str">
        <f>IF($LQ$8,LW7,"-")</f>
        <v>-</v>
      </c>
      <c r="LS12" s="96" t="str">
        <f>IF($LQ$8,LX7,"-")</f>
        <v>-</v>
      </c>
      <c r="LT12" s="96" t="str">
        <f>IF($LQ$8,LY7,"-")</f>
        <v>-</v>
      </c>
      <c r="LU12" s="96" t="str">
        <f>IF($LQ$8,LZ7,"-")</f>
        <v>-</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2">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147</v>
      </c>
      <c r="AY13" s="96">
        <f>$BI$7</f>
        <v>100</v>
      </c>
      <c r="AZ13" s="96">
        <f>$BI$7</f>
        <v>100</v>
      </c>
      <c r="BA13" s="96">
        <f>$BI$7</f>
        <v>100</v>
      </c>
      <c r="BB13" s="96">
        <f>$BI$7</f>
        <v>100</v>
      </c>
      <c r="BC13" s="96">
        <f>$BI$7</f>
        <v>100</v>
      </c>
      <c r="BD13" s="85"/>
      <c r="BE13" s="85"/>
      <c r="BF13" s="85"/>
      <c r="BG13" s="85"/>
      <c r="BH13" s="85"/>
      <c r="BI13" s="95" t="s">
        <v>147</v>
      </c>
      <c r="BJ13" s="96">
        <f>$BT$7</f>
        <v>100</v>
      </c>
      <c r="BK13" s="96">
        <f>$BT$7</f>
        <v>100</v>
      </c>
      <c r="BL13" s="96">
        <f>$BT$7</f>
        <v>100</v>
      </c>
      <c r="BM13" s="96">
        <f>$BT$7</f>
        <v>100</v>
      </c>
      <c r="BN13" s="96">
        <f>$BT$7</f>
        <v>100</v>
      </c>
      <c r="BO13" s="85"/>
      <c r="BP13" s="85"/>
      <c r="BQ13" s="85"/>
      <c r="BR13" s="85"/>
      <c r="BS13" s="85"/>
      <c r="BT13" s="95" t="s">
        <v>147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2">
      <c r="A14" s="98"/>
      <c r="B14" s="99" t="s">
        <v>148</v>
      </c>
      <c r="C14" s="100"/>
      <c r="D14" s="101"/>
      <c r="E14" s="100"/>
      <c r="F14" s="199" t="s">
        <v>149</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2">
      <c r="A15" s="98">
        <v>1</v>
      </c>
      <c r="B15" s="198" t="s">
        <v>150</v>
      </c>
      <c r="C15" s="198"/>
      <c r="D15" s="101"/>
      <c r="E15" s="98">
        <v>1</v>
      </c>
      <c r="F15" s="198" t="s">
        <v>151</v>
      </c>
      <c r="G15" s="198"/>
      <c r="H15" s="103" t="s">
        <v>152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153</v>
      </c>
      <c r="AY15" s="104"/>
      <c r="AZ15" s="104"/>
      <c r="BA15" s="104"/>
      <c r="BB15" s="104"/>
      <c r="BC15" s="104"/>
      <c r="BD15" s="101"/>
      <c r="BE15" s="101"/>
      <c r="BF15" s="101"/>
      <c r="BG15" s="101"/>
      <c r="BH15" s="101"/>
      <c r="BI15" s="102" t="s">
        <v>153</v>
      </c>
      <c r="BJ15" s="104"/>
      <c r="BK15" s="104"/>
      <c r="BL15" s="104"/>
      <c r="BM15" s="104"/>
      <c r="BN15" s="104"/>
      <c r="BO15" s="101"/>
      <c r="BP15" s="101"/>
      <c r="BQ15" s="101"/>
      <c r="BR15" s="101"/>
      <c r="BS15" s="101"/>
      <c r="BT15" s="102" t="s">
        <v>153</v>
      </c>
      <c r="BU15" s="104"/>
      <c r="BV15" s="104"/>
      <c r="BW15" s="104"/>
      <c r="BX15" s="104"/>
      <c r="BY15" s="104"/>
      <c r="BZ15" s="101"/>
      <c r="CA15" s="101"/>
      <c r="CB15" s="101"/>
      <c r="CC15" s="101"/>
      <c r="CD15" s="101"/>
      <c r="CE15" s="102" t="s">
        <v>153</v>
      </c>
      <c r="CF15" s="104"/>
      <c r="CG15" s="104"/>
      <c r="CH15" s="104"/>
      <c r="CI15" s="104"/>
      <c r="CJ15" s="104"/>
      <c r="CK15" s="101"/>
      <c r="CL15" s="101"/>
      <c r="CM15" s="101"/>
      <c r="CN15" s="101"/>
      <c r="CO15" s="102" t="s">
        <v>153</v>
      </c>
      <c r="CP15" s="104"/>
      <c r="CQ15" s="104"/>
      <c r="CR15" s="104"/>
      <c r="CS15" s="104"/>
      <c r="CT15" s="104"/>
      <c r="CU15" s="101"/>
      <c r="CV15" s="101"/>
      <c r="CW15" s="101"/>
      <c r="CX15" s="101"/>
      <c r="CY15" s="101"/>
      <c r="CZ15" s="102" t="s">
        <v>153</v>
      </c>
      <c r="DA15" s="104"/>
      <c r="DB15" s="104"/>
      <c r="DC15" s="104"/>
      <c r="DD15" s="104"/>
      <c r="DE15" s="104"/>
      <c r="DF15" s="101"/>
      <c r="DG15" s="101"/>
      <c r="DH15" s="101"/>
      <c r="DI15" s="101"/>
      <c r="DJ15" s="102" t="s">
        <v>153</v>
      </c>
      <c r="DK15" s="104"/>
      <c r="DL15" s="104"/>
      <c r="DM15" s="104"/>
      <c r="DN15" s="104"/>
      <c r="DO15" s="104"/>
      <c r="DP15" s="101"/>
      <c r="DQ15" s="101"/>
      <c r="DR15" s="101"/>
      <c r="DS15" s="101"/>
      <c r="DT15" s="102" t="s">
        <v>153</v>
      </c>
      <c r="DU15" s="104"/>
      <c r="DV15" s="104"/>
      <c r="DW15" s="104"/>
      <c r="DX15" s="104"/>
      <c r="DY15" s="104"/>
      <c r="DZ15" s="101"/>
      <c r="EA15" s="101"/>
      <c r="EB15" s="101"/>
      <c r="EC15" s="101"/>
      <c r="ED15" s="102" t="s">
        <v>153</v>
      </c>
      <c r="EE15" s="104"/>
      <c r="EF15" s="104"/>
      <c r="EG15" s="104"/>
      <c r="EH15" s="104"/>
      <c r="EI15" s="104"/>
      <c r="EJ15" s="101"/>
      <c r="EK15" s="101"/>
      <c r="EL15" s="101"/>
      <c r="EM15" s="101"/>
      <c r="EN15" s="102" t="s">
        <v>153</v>
      </c>
      <c r="EO15" s="104"/>
      <c r="EP15" s="104"/>
      <c r="EQ15" s="104"/>
      <c r="ER15" s="104"/>
      <c r="ES15" s="104"/>
      <c r="ET15" s="101"/>
      <c r="EU15" s="101"/>
      <c r="EV15" s="101"/>
      <c r="EW15" s="101"/>
      <c r="EX15" s="101"/>
      <c r="EY15" s="102" t="s">
        <v>153</v>
      </c>
      <c r="EZ15" s="104"/>
      <c r="FA15" s="104"/>
      <c r="FB15" s="104"/>
      <c r="FC15" s="104"/>
      <c r="FD15" s="104"/>
      <c r="FE15" s="101"/>
      <c r="FF15" s="101"/>
      <c r="FG15" s="101"/>
      <c r="FH15" s="101"/>
      <c r="FI15" s="102" t="s">
        <v>153</v>
      </c>
      <c r="FJ15" s="104"/>
      <c r="FK15" s="104"/>
      <c r="FL15" s="104"/>
      <c r="FM15" s="104"/>
      <c r="FN15" s="104"/>
      <c r="FO15" s="101"/>
      <c r="FP15" s="101"/>
      <c r="FQ15" s="101"/>
      <c r="FR15" s="101"/>
      <c r="FS15" s="102" t="s">
        <v>153</v>
      </c>
      <c r="FT15" s="104"/>
      <c r="FU15" s="104"/>
      <c r="FV15" s="104"/>
      <c r="FW15" s="104"/>
      <c r="FX15" s="104"/>
      <c r="FY15" s="101"/>
      <c r="FZ15" s="101"/>
      <c r="GA15" s="101"/>
      <c r="GB15" s="101"/>
      <c r="GC15" s="102" t="s">
        <v>153</v>
      </c>
      <c r="GD15" s="104"/>
      <c r="GE15" s="104"/>
      <c r="GF15" s="104"/>
      <c r="GG15" s="104"/>
      <c r="GH15" s="104"/>
      <c r="GI15" s="101"/>
      <c r="GJ15" s="101"/>
      <c r="GK15" s="101"/>
      <c r="GL15" s="101"/>
      <c r="GM15" s="102" t="s">
        <v>153</v>
      </c>
      <c r="GN15" s="104"/>
      <c r="GO15" s="104"/>
      <c r="GP15" s="104"/>
      <c r="GQ15" s="104"/>
      <c r="GR15" s="104"/>
      <c r="GS15" s="101"/>
      <c r="GT15" s="101"/>
      <c r="GU15" s="101"/>
      <c r="GV15" s="101"/>
      <c r="GW15" s="101"/>
      <c r="GX15" s="102" t="s">
        <v>153</v>
      </c>
      <c r="GY15" s="104"/>
      <c r="GZ15" s="104"/>
      <c r="HA15" s="104"/>
      <c r="HB15" s="104"/>
      <c r="HC15" s="104"/>
      <c r="HD15" s="101"/>
      <c r="HE15" s="101"/>
      <c r="HF15" s="101"/>
      <c r="HG15" s="101"/>
      <c r="HH15" s="102" t="s">
        <v>153</v>
      </c>
      <c r="HI15" s="104"/>
      <c r="HJ15" s="104"/>
      <c r="HK15" s="104"/>
      <c r="HL15" s="104"/>
      <c r="HM15" s="104"/>
      <c r="HN15" s="101"/>
      <c r="HO15" s="101"/>
      <c r="HP15" s="101"/>
      <c r="HQ15" s="101"/>
      <c r="HR15" s="102" t="s">
        <v>153</v>
      </c>
      <c r="HS15" s="104"/>
      <c r="HT15" s="104"/>
      <c r="HU15" s="104"/>
      <c r="HV15" s="104"/>
      <c r="HW15" s="104"/>
      <c r="HX15" s="101"/>
      <c r="HY15" s="101"/>
      <c r="HZ15" s="101"/>
      <c r="IA15" s="101"/>
      <c r="IB15" s="102" t="s">
        <v>153</v>
      </c>
      <c r="IC15" s="104"/>
      <c r="ID15" s="104"/>
      <c r="IE15" s="104"/>
      <c r="IF15" s="104"/>
      <c r="IG15" s="104"/>
      <c r="IH15" s="101"/>
      <c r="II15" s="101"/>
      <c r="IJ15" s="101"/>
      <c r="IK15" s="101"/>
      <c r="IL15" s="102" t="s">
        <v>153</v>
      </c>
      <c r="IM15" s="104"/>
      <c r="IN15" s="104"/>
      <c r="IO15" s="104"/>
      <c r="IP15" s="104"/>
      <c r="IQ15" s="104"/>
      <c r="IR15" s="101"/>
      <c r="IS15" s="101"/>
      <c r="IT15" s="101"/>
      <c r="IU15" s="101"/>
      <c r="IV15" s="101"/>
      <c r="IW15" s="102" t="s">
        <v>153</v>
      </c>
      <c r="IX15" s="104"/>
      <c r="IY15" s="104"/>
      <c r="IZ15" s="104"/>
      <c r="JA15" s="104"/>
      <c r="JB15" s="104"/>
      <c r="JC15" s="101"/>
      <c r="JD15" s="101"/>
      <c r="JE15" s="101"/>
      <c r="JF15" s="101"/>
      <c r="JG15" s="102" t="s">
        <v>153</v>
      </c>
      <c r="JH15" s="104"/>
      <c r="JI15" s="104"/>
      <c r="JJ15" s="104"/>
      <c r="JK15" s="104"/>
      <c r="JL15" s="104"/>
      <c r="JM15" s="101"/>
      <c r="JN15" s="101"/>
      <c r="JO15" s="101"/>
      <c r="JP15" s="101"/>
      <c r="JQ15" s="102" t="s">
        <v>153</v>
      </c>
      <c r="JR15" s="104"/>
      <c r="JS15" s="104"/>
      <c r="JT15" s="104"/>
      <c r="JU15" s="104"/>
      <c r="JV15" s="104"/>
      <c r="JW15" s="101"/>
      <c r="JX15" s="101"/>
      <c r="JY15" s="101"/>
      <c r="JZ15" s="101"/>
      <c r="KA15" s="102" t="s">
        <v>153</v>
      </c>
      <c r="KB15" s="104"/>
      <c r="KC15" s="104"/>
      <c r="KD15" s="104"/>
      <c r="KE15" s="104"/>
      <c r="KF15" s="104"/>
      <c r="KG15" s="101"/>
      <c r="KH15" s="101"/>
      <c r="KI15" s="101"/>
      <c r="KJ15" s="101"/>
      <c r="KK15" s="102" t="s">
        <v>153</v>
      </c>
      <c r="KL15" s="104"/>
      <c r="KM15" s="104"/>
      <c r="KN15" s="104"/>
      <c r="KO15" s="104"/>
      <c r="KP15" s="104"/>
      <c r="KQ15" s="101"/>
      <c r="KR15" s="101"/>
      <c r="KS15" s="101"/>
      <c r="KT15" s="101"/>
      <c r="KU15" s="101"/>
      <c r="KV15" s="102" t="s">
        <v>153</v>
      </c>
      <c r="KW15" s="104"/>
      <c r="KX15" s="104"/>
      <c r="KY15" s="104"/>
      <c r="KZ15" s="104"/>
      <c r="LA15" s="104"/>
      <c r="LB15" s="101"/>
      <c r="LC15" s="101"/>
      <c r="LD15" s="101"/>
      <c r="LE15" s="101"/>
      <c r="LF15" s="102" t="s">
        <v>153</v>
      </c>
      <c r="LG15" s="104"/>
      <c r="LH15" s="104"/>
      <c r="LI15" s="104"/>
      <c r="LJ15" s="104"/>
      <c r="LK15" s="104"/>
      <c r="LL15" s="101"/>
      <c r="LM15" s="101"/>
      <c r="LN15" s="101"/>
      <c r="LO15" s="101"/>
      <c r="LP15" s="102" t="s">
        <v>153</v>
      </c>
      <c r="LQ15" s="104"/>
      <c r="LR15" s="104"/>
      <c r="LS15" s="104"/>
      <c r="LT15" s="104"/>
      <c r="LU15" s="104"/>
      <c r="LV15" s="101"/>
      <c r="LW15" s="101"/>
      <c r="LX15" s="101"/>
      <c r="LY15" s="101"/>
      <c r="LZ15" s="102" t="s">
        <v>153</v>
      </c>
      <c r="MA15" s="104"/>
      <c r="MB15" s="104"/>
      <c r="MC15" s="104"/>
      <c r="MD15" s="104"/>
      <c r="ME15" s="104"/>
      <c r="MF15" s="101"/>
      <c r="MG15" s="101"/>
      <c r="MH15" s="101"/>
      <c r="MI15" s="101"/>
      <c r="MJ15" s="102" t="s">
        <v>153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2">
      <c r="A16" s="98">
        <f>A15+1</f>
        <v>2</v>
      </c>
      <c r="B16" s="198" t="s">
        <v>154</v>
      </c>
      <c r="C16" s="198"/>
      <c r="D16" s="101"/>
      <c r="E16" s="98">
        <f>E15+1</f>
        <v>2</v>
      </c>
      <c r="F16" s="198" t="s">
        <v>155</v>
      </c>
      <c r="G16" s="198"/>
      <c r="H16" s="103" t="s">
        <v>156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2">
      <c r="A17" s="98">
        <f t="shared" ref="A17:A34" si="7">A16+1</f>
        <v>3</v>
      </c>
      <c r="B17" s="198" t="s">
        <v>157</v>
      </c>
      <c r="C17" s="198"/>
      <c r="D17" s="101"/>
      <c r="E17" s="98">
        <f t="shared" ref="E17" si="8">E16+1</f>
        <v>3</v>
      </c>
      <c r="F17" s="198" t="s">
        <v>158</v>
      </c>
      <c r="G17" s="198"/>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f>IF(AY7="-",NA(),AY7)</f>
        <v>102.2</v>
      </c>
      <c r="AZ17" s="107">
        <f t="shared" ref="AZ17:BC17" si="9">IF(AZ7="-",NA(),AZ7)</f>
        <v>115.5</v>
      </c>
      <c r="BA17" s="107">
        <f t="shared" si="9"/>
        <v>133</v>
      </c>
      <c r="BB17" s="107">
        <f t="shared" si="9"/>
        <v>209</v>
      </c>
      <c r="BC17" s="107">
        <f t="shared" si="9"/>
        <v>85.5</v>
      </c>
      <c r="BD17" s="101"/>
      <c r="BE17" s="101"/>
      <c r="BF17" s="101"/>
      <c r="BG17" s="101"/>
      <c r="BH17" s="101"/>
      <c r="BI17" s="106" t="s">
        <v>160</v>
      </c>
      <c r="BJ17" s="107">
        <f>IF(BJ7="-",NA(),BJ7)</f>
        <v>99.6</v>
      </c>
      <c r="BK17" s="107">
        <f t="shared" ref="BK17:BN17" si="10">IF(BK7="-",NA(),BK7)</f>
        <v>117.5</v>
      </c>
      <c r="BL17" s="107">
        <f t="shared" si="10"/>
        <v>134.9</v>
      </c>
      <c r="BM17" s="107">
        <f t="shared" si="10"/>
        <v>222.5</v>
      </c>
      <c r="BN17" s="107">
        <f t="shared" si="10"/>
        <v>89.1</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f>IF(CF7="-",NA(),CF7)</f>
        <v>10208.700000000001</v>
      </c>
      <c r="CG17" s="107">
        <f t="shared" ref="CG17:CJ17" si="12">IF(CG7="-",NA(),CG7)</f>
        <v>8746.7999999999993</v>
      </c>
      <c r="CH17" s="107">
        <f t="shared" si="12"/>
        <v>7816.2</v>
      </c>
      <c r="CI17" s="107">
        <f t="shared" si="12"/>
        <v>4989.3999999999996</v>
      </c>
      <c r="CJ17" s="107">
        <f t="shared" si="12"/>
        <v>12207.5</v>
      </c>
      <c r="CK17" s="101"/>
      <c r="CL17" s="101"/>
      <c r="CM17" s="101"/>
      <c r="CN17" s="101"/>
      <c r="CO17" s="106" t="s">
        <v>160</v>
      </c>
      <c r="CP17" s="108">
        <f>IF(CP7="-",NA(),CP7)</f>
        <v>677</v>
      </c>
      <c r="CQ17" s="108">
        <f t="shared" ref="CQ17:CT17" si="13">IF(CQ7="-",NA(),CQ7)</f>
        <v>3441</v>
      </c>
      <c r="CR17" s="108">
        <f t="shared" si="13"/>
        <v>7291</v>
      </c>
      <c r="CS17" s="108">
        <f t="shared" si="13"/>
        <v>16499</v>
      </c>
      <c r="CT17" s="108">
        <f t="shared" si="13"/>
        <v>-2340</v>
      </c>
      <c r="CU17" s="101"/>
      <c r="CV17" s="101"/>
      <c r="CW17" s="101"/>
      <c r="CX17" s="101"/>
      <c r="CY17" s="101"/>
      <c r="CZ17" s="106" t="s">
        <v>160</v>
      </c>
      <c r="DA17" s="107">
        <f>IF(DA7="-",NA(),DA7)</f>
        <v>80.900000000000006</v>
      </c>
      <c r="DB17" s="107">
        <f t="shared" ref="DB17:DE17" si="14">IF(DB7="-",NA(),DB7)</f>
        <v>69</v>
      </c>
      <c r="DC17" s="107">
        <f t="shared" si="14"/>
        <v>76.900000000000006</v>
      </c>
      <c r="DD17" s="107">
        <f t="shared" si="14"/>
        <v>82.1</v>
      </c>
      <c r="DE17" s="107">
        <f t="shared" si="14"/>
        <v>36.4</v>
      </c>
      <c r="DF17" s="101"/>
      <c r="DG17" s="101"/>
      <c r="DH17" s="101"/>
      <c r="DI17" s="101"/>
      <c r="DJ17" s="106" t="s">
        <v>160</v>
      </c>
      <c r="DK17" s="107">
        <f>IF(DK7="-",NA(),DK7)</f>
        <v>74.3</v>
      </c>
      <c r="DL17" s="107">
        <f t="shared" ref="DL17:DO17" si="15">IF(DL7="-",NA(),DL7)</f>
        <v>53.9</v>
      </c>
      <c r="DM17" s="107">
        <f t="shared" si="15"/>
        <v>36.799999999999997</v>
      </c>
      <c r="DN17" s="107">
        <f t="shared" si="15"/>
        <v>22.1</v>
      </c>
      <c r="DO17" s="107">
        <f t="shared" si="15"/>
        <v>36.5</v>
      </c>
      <c r="DP17" s="101"/>
      <c r="DQ17" s="101"/>
      <c r="DR17" s="101"/>
      <c r="DS17" s="101"/>
      <c r="DT17" s="106" t="s">
        <v>160</v>
      </c>
      <c r="DU17" s="107">
        <f>IF(DU7="-",NA(),DU7)</f>
        <v>0</v>
      </c>
      <c r="DV17" s="107">
        <f t="shared" ref="DV17:DY17" si="16">IF(DV7="-",NA(),DV7)</f>
        <v>0</v>
      </c>
      <c r="DW17" s="107">
        <f t="shared" si="16"/>
        <v>61.7</v>
      </c>
      <c r="DX17" s="107">
        <f t="shared" si="16"/>
        <v>57.6</v>
      </c>
      <c r="DY17" s="107">
        <f t="shared" si="16"/>
        <v>2170.6</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f>IF(EO7="-",NA(),EO7)</f>
        <v>0</v>
      </c>
      <c r="EP17" s="107">
        <f t="shared" ref="EP17:ES17" si="18">IF(EP7="-",NA(),EP7)</f>
        <v>0</v>
      </c>
      <c r="EQ17" s="107">
        <f t="shared" si="18"/>
        <v>0</v>
      </c>
      <c r="ER17" s="107">
        <f t="shared" si="18"/>
        <v>0</v>
      </c>
      <c r="ES17" s="107">
        <f t="shared" si="18"/>
        <v>0</v>
      </c>
      <c r="ET17" s="101"/>
      <c r="EU17" s="101"/>
      <c r="EV17" s="101"/>
      <c r="EW17" s="101"/>
      <c r="EX17" s="101"/>
      <c r="EY17" s="106" t="s">
        <v>160</v>
      </c>
      <c r="EZ17" s="107">
        <f>IF(EZ7="-",NA(),EZ7)</f>
        <v>80.900000000000006</v>
      </c>
      <c r="FA17" s="107">
        <f t="shared" ref="FA17:FD17" si="19">IF(FA7="-",NA(),FA7)</f>
        <v>69</v>
      </c>
      <c r="FB17" s="107">
        <f t="shared" si="19"/>
        <v>76.900000000000006</v>
      </c>
      <c r="FC17" s="107">
        <f t="shared" si="19"/>
        <v>82.1</v>
      </c>
      <c r="FD17" s="107">
        <f t="shared" si="19"/>
        <v>36.4</v>
      </c>
      <c r="FE17" s="101"/>
      <c r="FF17" s="101"/>
      <c r="FG17" s="101"/>
      <c r="FH17" s="101"/>
      <c r="FI17" s="106" t="s">
        <v>160</v>
      </c>
      <c r="FJ17" s="107">
        <f>IF(FJ7="-",NA(),FJ7)</f>
        <v>74.3</v>
      </c>
      <c r="FK17" s="107">
        <f t="shared" ref="FK17:FN17" si="20">IF(FK7="-",NA(),FK7)</f>
        <v>53.9</v>
      </c>
      <c r="FL17" s="107">
        <f t="shared" si="20"/>
        <v>36.799999999999997</v>
      </c>
      <c r="FM17" s="107">
        <f t="shared" si="20"/>
        <v>22.1</v>
      </c>
      <c r="FN17" s="107">
        <f t="shared" si="20"/>
        <v>36.5</v>
      </c>
      <c r="FO17" s="101"/>
      <c r="FP17" s="101"/>
      <c r="FQ17" s="101"/>
      <c r="FR17" s="101"/>
      <c r="FS17" s="106" t="s">
        <v>160</v>
      </c>
      <c r="FT17" s="107">
        <f>IF(FT7="-",NA(),FT7)</f>
        <v>0</v>
      </c>
      <c r="FU17" s="107">
        <f t="shared" ref="FU17:FX17" si="21">IF(FU7="-",NA(),FU7)</f>
        <v>0</v>
      </c>
      <c r="FV17" s="107">
        <f t="shared" si="21"/>
        <v>61.7</v>
      </c>
      <c r="FW17" s="107">
        <f t="shared" si="21"/>
        <v>57.6</v>
      </c>
      <c r="FX17" s="107">
        <f t="shared" si="21"/>
        <v>2170.6</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f>IF(GN7="-",NA(),GN7)</f>
        <v>0</v>
      </c>
      <c r="GO17" s="107">
        <f t="shared" ref="GO17:GR17" si="23">IF(GO7="-",NA(),GO7)</f>
        <v>0</v>
      </c>
      <c r="GP17" s="107">
        <f t="shared" si="23"/>
        <v>0</v>
      </c>
      <c r="GQ17" s="107">
        <f t="shared" si="23"/>
        <v>0</v>
      </c>
      <c r="GR17" s="107">
        <f t="shared" si="23"/>
        <v>0</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160</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160</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2">
      <c r="A18" s="98">
        <f t="shared" si="7"/>
        <v>4</v>
      </c>
      <c r="B18" s="198" t="s">
        <v>161</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162</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162</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162</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162</v>
      </c>
      <c r="DK18" s="107">
        <f>IF(DP7="-",NA(),DP7)</f>
        <v>23.7</v>
      </c>
      <c r="DL18" s="107">
        <f t="shared" ref="DL18:DO18" si="45">IF(DQ7="-",NA(),DQ7)</f>
        <v>21.6</v>
      </c>
      <c r="DM18" s="107">
        <f t="shared" si="45"/>
        <v>13.7</v>
      </c>
      <c r="DN18" s="107">
        <f t="shared" si="45"/>
        <v>16.3</v>
      </c>
      <c r="DO18" s="107">
        <f t="shared" si="45"/>
        <v>14.2</v>
      </c>
      <c r="DP18" s="101"/>
      <c r="DQ18" s="101"/>
      <c r="DR18" s="101"/>
      <c r="DS18" s="101"/>
      <c r="DT18" s="106" t="s">
        <v>162</v>
      </c>
      <c r="DU18" s="107">
        <f>IF(DZ7="-",NA(),DZ7)</f>
        <v>126.1</v>
      </c>
      <c r="DV18" s="107">
        <f t="shared" ref="DV18:DY18" si="46">IF(EA7="-",NA(),EA7)</f>
        <v>102.3</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162</v>
      </c>
      <c r="EZ18" s="107">
        <f>IF(OR(NOT($EZ$8),FE7="-"),NA(),FE7)</f>
        <v>67.5</v>
      </c>
      <c r="FA18" s="107">
        <f>IF(OR(NOT($EZ$8),FF7="-"),NA(),FF7)</f>
        <v>64</v>
      </c>
      <c r="FB18" s="107">
        <f>IF(OR(NOT($EZ$8),FG7="-"),NA(),FG7)</f>
        <v>56.1</v>
      </c>
      <c r="FC18" s="107">
        <f>IF(OR(NOT($EZ$8),FH7="-"),NA(),FH7)</f>
        <v>61.8</v>
      </c>
      <c r="FD18" s="107">
        <f>IF(OR(NOT($EZ$8),FI7="-"),NA(),FI7)</f>
        <v>61.6</v>
      </c>
      <c r="FE18" s="101"/>
      <c r="FF18" s="101"/>
      <c r="FG18" s="101"/>
      <c r="FH18" s="101"/>
      <c r="FI18" s="106" t="s">
        <v>162</v>
      </c>
      <c r="FJ18" s="107">
        <f>IF(OR(NOT($FJ$8),FO7="-"),NA(),FO7)</f>
        <v>29.2</v>
      </c>
      <c r="FK18" s="107">
        <f>IF(OR(NOT($FJ$8),FP7="-"),NA(),FP7)</f>
        <v>22.1</v>
      </c>
      <c r="FL18" s="107">
        <f>IF(OR(NOT($FJ$8),FQ7="-"),NA(),FQ7)</f>
        <v>16.7</v>
      </c>
      <c r="FM18" s="107">
        <f>IF(OR(NOT($FJ$8),FR7="-"),NA(),FR7)</f>
        <v>8.6999999999999993</v>
      </c>
      <c r="FN18" s="107">
        <f>IF(OR(NOT($FJ$8),FS7="-"),NA(),FS7)</f>
        <v>5.7</v>
      </c>
      <c r="FO18" s="101"/>
      <c r="FP18" s="101"/>
      <c r="FQ18" s="101"/>
      <c r="FR18" s="101"/>
      <c r="FS18" s="106" t="s">
        <v>162</v>
      </c>
      <c r="FT18" s="107">
        <f>IF(OR(NOT($FT$8),FY7="-"),NA(),FY7)</f>
        <v>362.4</v>
      </c>
      <c r="FU18" s="107">
        <f>IF(OR(NOT($FT$8),FZ7="-"),NA(),FZ7)</f>
        <v>279.2</v>
      </c>
      <c r="FV18" s="107">
        <f>IF(OR(NOT($FT$8),GA7="-"),NA(),GA7)</f>
        <v>333.7</v>
      </c>
      <c r="FW18" s="107">
        <f>IF(OR(NOT($FT$8),GB7="-"),NA(),GB7)</f>
        <v>351.4</v>
      </c>
      <c r="FX18" s="107">
        <f>IF(OR(NOT($FT$8),GC7="-"),NA(),GC7)</f>
        <v>390.3</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f>IF(OR(NOT($GN$8),GS7="-"),NA(),GS7)</f>
        <v>37.700000000000003</v>
      </c>
      <c r="GO18" s="107">
        <f>IF(OR(NOT($GN$8),GT7="-"),NA(),GT7)</f>
        <v>56.2</v>
      </c>
      <c r="GP18" s="107">
        <f>IF(OR(NOT($GN$8),GU7="-"),NA(),GU7)</f>
        <v>58.4</v>
      </c>
      <c r="GQ18" s="107">
        <f>IF(OR(NOT($GN$8),GV7="-"),NA(),GV7)</f>
        <v>80.599999999999994</v>
      </c>
      <c r="GR18" s="107">
        <f>IF(OR(NOT($GN$8),GW7="-"),NA(),GW7)</f>
        <v>85.6</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162</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162</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2">
      <c r="A19" s="98">
        <f t="shared" si="7"/>
        <v>5</v>
      </c>
      <c r="B19" s="198" t="s">
        <v>163</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147</v>
      </c>
      <c r="AY19" s="107">
        <f>$BI$7</f>
        <v>100</v>
      </c>
      <c r="AZ19" s="107">
        <f t="shared" ref="AZ19:BC19" si="49">$BI$7</f>
        <v>100</v>
      </c>
      <c r="BA19" s="107">
        <f t="shared" si="49"/>
        <v>100</v>
      </c>
      <c r="BB19" s="107">
        <f t="shared" si="49"/>
        <v>100</v>
      </c>
      <c r="BC19" s="107">
        <f t="shared" si="49"/>
        <v>100</v>
      </c>
      <c r="BD19" s="101"/>
      <c r="BE19" s="101"/>
      <c r="BF19" s="101"/>
      <c r="BG19" s="101"/>
      <c r="BH19" s="101"/>
      <c r="BI19" s="109" t="s">
        <v>147</v>
      </c>
      <c r="BJ19" s="107">
        <f>$BT$7</f>
        <v>100</v>
      </c>
      <c r="BK19" s="107">
        <f>$BT$7</f>
        <v>100</v>
      </c>
      <c r="BL19" s="107">
        <f>$BT$7</f>
        <v>100</v>
      </c>
      <c r="BM19" s="107">
        <f>$BT$7</f>
        <v>100</v>
      </c>
      <c r="BN19" s="107">
        <f>$BT$7</f>
        <v>100</v>
      </c>
      <c r="BO19" s="101"/>
      <c r="BP19" s="101"/>
      <c r="BQ19" s="101"/>
      <c r="BR19" s="101"/>
      <c r="BS19" s="101"/>
      <c r="BT19" s="109" t="s">
        <v>147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2">
      <c r="A20" s="98">
        <f t="shared" si="7"/>
        <v>6</v>
      </c>
      <c r="B20" s="198" t="s">
        <v>164</v>
      </c>
      <c r="C20" s="198"/>
      <c r="D20" s="101"/>
    </row>
    <row r="21" spans="1:374" x14ac:dyDescent="0.2">
      <c r="A21" s="98">
        <f t="shared" si="7"/>
        <v>7</v>
      </c>
      <c r="B21" s="198" t="s">
        <v>165</v>
      </c>
      <c r="C21" s="198"/>
      <c r="D21" s="101"/>
    </row>
    <row r="22" spans="1:374" x14ac:dyDescent="0.2">
      <c r="A22" s="98">
        <f t="shared" si="7"/>
        <v>8</v>
      </c>
      <c r="B22" s="198" t="s">
        <v>166</v>
      </c>
      <c r="C22" s="198"/>
      <c r="D22" s="101"/>
      <c r="E22" s="200" t="s">
        <v>167</v>
      </c>
      <c r="F22" s="201"/>
      <c r="G22" s="201"/>
      <c r="H22" s="201"/>
      <c r="I22" s="202"/>
    </row>
    <row r="23" spans="1:374" x14ac:dyDescent="0.2">
      <c r="A23" s="98">
        <f t="shared" si="7"/>
        <v>9</v>
      </c>
      <c r="B23" s="198" t="s">
        <v>168</v>
      </c>
      <c r="C23" s="198"/>
      <c r="D23" s="101"/>
      <c r="E23" s="203"/>
      <c r="F23" s="204"/>
      <c r="G23" s="204"/>
      <c r="H23" s="204"/>
      <c r="I23" s="205"/>
    </row>
    <row r="24" spans="1:374" x14ac:dyDescent="0.2">
      <c r="A24" s="98">
        <f t="shared" si="7"/>
        <v>10</v>
      </c>
      <c r="B24" s="198" t="s">
        <v>169</v>
      </c>
      <c r="C24" s="198"/>
      <c r="D24" s="101"/>
      <c r="E24" s="203"/>
      <c r="F24" s="204"/>
      <c r="G24" s="204"/>
      <c r="H24" s="204"/>
      <c r="I24" s="205"/>
    </row>
    <row r="25" spans="1:374" x14ac:dyDescent="0.2">
      <c r="A25" s="98">
        <f t="shared" si="7"/>
        <v>11</v>
      </c>
      <c r="B25" s="198" t="s">
        <v>170</v>
      </c>
      <c r="C25" s="198"/>
      <c r="D25" s="101"/>
      <c r="E25" s="203"/>
      <c r="F25" s="204"/>
      <c r="G25" s="204"/>
      <c r="H25" s="204"/>
      <c r="I25" s="205"/>
    </row>
    <row r="26" spans="1:374" x14ac:dyDescent="0.2">
      <c r="A26" s="98">
        <f t="shared" si="7"/>
        <v>12</v>
      </c>
      <c r="B26" s="198" t="s">
        <v>171</v>
      </c>
      <c r="C26" s="198"/>
      <c r="D26" s="101"/>
      <c r="E26" s="203"/>
      <c r="F26" s="204"/>
      <c r="G26" s="204"/>
      <c r="H26" s="204"/>
      <c r="I26" s="205"/>
    </row>
    <row r="27" spans="1:374" x14ac:dyDescent="0.2">
      <c r="A27" s="98">
        <f t="shared" si="7"/>
        <v>13</v>
      </c>
      <c r="B27" s="198" t="s">
        <v>172</v>
      </c>
      <c r="C27" s="198"/>
      <c r="D27" s="101"/>
      <c r="E27" s="203"/>
      <c r="F27" s="204"/>
      <c r="G27" s="204"/>
      <c r="H27" s="204"/>
      <c r="I27" s="205"/>
    </row>
    <row r="28" spans="1:374" x14ac:dyDescent="0.2">
      <c r="A28" s="98">
        <f t="shared" si="7"/>
        <v>14</v>
      </c>
      <c r="B28" s="198" t="s">
        <v>173</v>
      </c>
      <c r="C28" s="198"/>
      <c r="D28" s="101"/>
      <c r="E28" s="203"/>
      <c r="F28" s="204"/>
      <c r="G28" s="204"/>
      <c r="H28" s="204"/>
      <c r="I28" s="205"/>
    </row>
    <row r="29" spans="1:374" x14ac:dyDescent="0.2">
      <c r="A29" s="98">
        <f t="shared" si="7"/>
        <v>15</v>
      </c>
      <c r="B29" s="198" t="s">
        <v>174</v>
      </c>
      <c r="C29" s="198"/>
      <c r="D29" s="101"/>
      <c r="E29" s="203"/>
      <c r="F29" s="204"/>
      <c r="G29" s="204"/>
      <c r="H29" s="204"/>
      <c r="I29" s="205"/>
    </row>
    <row r="30" spans="1:374" x14ac:dyDescent="0.2">
      <c r="A30" s="98">
        <f t="shared" si="7"/>
        <v>16</v>
      </c>
      <c r="B30" s="198" t="s">
        <v>175</v>
      </c>
      <c r="C30" s="198"/>
      <c r="D30" s="101"/>
      <c r="E30" s="203"/>
      <c r="F30" s="204"/>
      <c r="G30" s="204"/>
      <c r="H30" s="204"/>
      <c r="I30" s="205"/>
    </row>
    <row r="31" spans="1:374" x14ac:dyDescent="0.2">
      <c r="A31" s="98">
        <f t="shared" si="7"/>
        <v>17</v>
      </c>
      <c r="B31" s="198" t="s">
        <v>176</v>
      </c>
      <c r="C31" s="198"/>
      <c r="D31" s="101"/>
      <c r="E31" s="203"/>
      <c r="F31" s="204"/>
      <c r="G31" s="204"/>
      <c r="H31" s="204"/>
      <c r="I31" s="205"/>
    </row>
    <row r="32" spans="1:374" x14ac:dyDescent="0.2">
      <c r="A32" s="98">
        <f t="shared" si="7"/>
        <v>18</v>
      </c>
      <c r="B32" s="198" t="s">
        <v>177</v>
      </c>
      <c r="C32" s="198"/>
      <c r="D32" s="101"/>
      <c r="E32" s="203"/>
      <c r="F32" s="204"/>
      <c r="G32" s="204"/>
      <c r="H32" s="204"/>
      <c r="I32" s="205"/>
    </row>
    <row r="33" spans="1:16" x14ac:dyDescent="0.2">
      <c r="A33" s="98">
        <f t="shared" si="7"/>
        <v>19</v>
      </c>
      <c r="B33" s="198" t="s">
        <v>178</v>
      </c>
      <c r="C33" s="198"/>
      <c r="D33" s="101"/>
      <c r="E33" s="203"/>
      <c r="F33" s="204"/>
      <c r="G33" s="204"/>
      <c r="H33" s="204"/>
      <c r="I33" s="205"/>
    </row>
    <row r="34" spans="1:16" x14ac:dyDescent="0.2">
      <c r="A34" s="98">
        <f t="shared" si="7"/>
        <v>20</v>
      </c>
      <c r="B34" s="198" t="s">
        <v>179</v>
      </c>
      <c r="C34" s="198"/>
      <c r="D34" s="101"/>
      <c r="E34" s="203"/>
      <c r="F34" s="204"/>
      <c r="G34" s="204"/>
      <c r="H34" s="204"/>
      <c r="I34" s="205"/>
    </row>
    <row r="35" spans="1:16" ht="25.5" customHeight="1" x14ac:dyDescent="0.2">
      <c r="E35" s="206"/>
      <c r="F35" s="207"/>
      <c r="G35" s="207"/>
      <c r="H35" s="207"/>
      <c r="I35" s="208"/>
    </row>
    <row r="37" spans="1:16" x14ac:dyDescent="0.2">
      <c r="L37" s="200" t="s">
        <v>167</v>
      </c>
      <c r="M37" s="201"/>
      <c r="N37" s="201"/>
      <c r="O37" s="201"/>
      <c r="P37" s="202"/>
    </row>
    <row r="38" spans="1:16" x14ac:dyDescent="0.2">
      <c r="L38" s="203"/>
      <c r="M38" s="204"/>
      <c r="N38" s="204"/>
      <c r="O38" s="204"/>
      <c r="P38" s="205"/>
    </row>
    <row r="39" spans="1:16" x14ac:dyDescent="0.2">
      <c r="L39" s="203"/>
      <c r="M39" s="204"/>
      <c r="N39" s="204"/>
      <c r="O39" s="204"/>
      <c r="P39" s="205"/>
    </row>
    <row r="40" spans="1:16" x14ac:dyDescent="0.2">
      <c r="L40" s="203"/>
      <c r="M40" s="204"/>
      <c r="N40" s="204"/>
      <c r="O40" s="204"/>
      <c r="P40" s="205"/>
    </row>
    <row r="41" spans="1:16" x14ac:dyDescent="0.2">
      <c r="L41" s="203"/>
      <c r="M41" s="204"/>
      <c r="N41" s="204"/>
      <c r="O41" s="204"/>
      <c r="P41" s="205"/>
    </row>
    <row r="42" spans="1:16" x14ac:dyDescent="0.2">
      <c r="L42" s="203"/>
      <c r="M42" s="204"/>
      <c r="N42" s="204"/>
      <c r="O42" s="204"/>
      <c r="P42" s="205"/>
    </row>
    <row r="43" spans="1:16" x14ac:dyDescent="0.2">
      <c r="L43" s="203"/>
      <c r="M43" s="204"/>
      <c r="N43" s="204"/>
      <c r="O43" s="204"/>
      <c r="P43" s="205"/>
    </row>
    <row r="44" spans="1:16" x14ac:dyDescent="0.2">
      <c r="L44" s="203"/>
      <c r="M44" s="204"/>
      <c r="N44" s="204"/>
      <c r="O44" s="204"/>
      <c r="P44" s="205"/>
    </row>
    <row r="45" spans="1:16" x14ac:dyDescent="0.2">
      <c r="L45" s="203"/>
      <c r="M45" s="204"/>
      <c r="N45" s="204"/>
      <c r="O45" s="204"/>
      <c r="P45" s="205"/>
    </row>
    <row r="46" spans="1:16" x14ac:dyDescent="0.2">
      <c r="L46" s="203"/>
      <c r="M46" s="204"/>
      <c r="N46" s="204"/>
      <c r="O46" s="204"/>
      <c r="P46" s="205"/>
    </row>
    <row r="47" spans="1:16" x14ac:dyDescent="0.2">
      <c r="L47" s="203"/>
      <c r="M47" s="204"/>
      <c r="N47" s="204"/>
      <c r="O47" s="204"/>
      <c r="P47" s="205"/>
    </row>
    <row r="48" spans="1:16" x14ac:dyDescent="0.2">
      <c r="L48" s="203"/>
      <c r="M48" s="204"/>
      <c r="N48" s="204"/>
      <c r="O48" s="204"/>
      <c r="P48" s="205"/>
    </row>
    <row r="49" spans="12:16" x14ac:dyDescent="0.2">
      <c r="L49" s="203"/>
      <c r="M49" s="204"/>
      <c r="N49" s="204"/>
      <c r="O49" s="204"/>
      <c r="P49" s="205"/>
    </row>
    <row r="50" spans="12:16" ht="26.25" customHeight="1" x14ac:dyDescent="0.2">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山住 晃平</cp:lastModifiedBy>
  <cp:lastPrinted>2018-02-14T05:37:05Z</cp:lastPrinted>
  <dcterms:created xsi:type="dcterms:W3CDTF">2017-12-18T07:00:17Z</dcterms:created>
  <dcterms:modified xsi:type="dcterms:W3CDTF">2018-02-15T01:19:44Z</dcterms:modified>
  <cp:category/>
</cp:coreProperties>
</file>