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s1221d\Desktop\"/>
    </mc:Choice>
  </mc:AlternateContent>
  <workbookProtection workbookPassword="B319" lockStructure="1"/>
  <bookViews>
    <workbookView xWindow="252" yWindow="60" windowWidth="14940" windowHeight="7872"/>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71027"/>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J5" i="4" s="1"/>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F5" i="4"/>
  <c r="B5" i="4"/>
  <c r="N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J11" i="4"/>
  <c r="MC10" i="5"/>
  <c r="LS10" i="5"/>
  <c r="LI10" i="5"/>
  <c r="JT10" i="5"/>
  <c r="IE10" i="5"/>
  <c r="GP10" i="5"/>
  <c r="FB10" i="5"/>
  <c r="DM10" i="5"/>
  <c r="BW10" i="5"/>
  <c r="KY10" i="5"/>
  <c r="JJ10" i="5"/>
  <c r="HU10" i="5"/>
  <c r="GF10" i="5"/>
  <c r="EQ10" i="5"/>
  <c r="DC10" i="5"/>
  <c r="BL10" i="5"/>
  <c r="KN10" i="5"/>
  <c r="IZ10" i="5"/>
  <c r="HK10" i="5"/>
  <c r="FV10" i="5"/>
  <c r="EG10" i="5"/>
  <c r="CR10" i="5"/>
  <c r="BA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N11" i="4"/>
  <c r="KP10" i="5"/>
  <c r="JB10" i="5"/>
  <c r="HM10" i="5"/>
  <c r="FX10" i="5"/>
  <c r="EI10" i="5"/>
  <c r="CT10" i="5"/>
  <c r="BC10" i="5"/>
  <c r="KF10" i="5"/>
  <c r="IQ10" i="5"/>
  <c r="HC10" i="5"/>
  <c r="FN10" i="5"/>
  <c r="DY10" i="5"/>
  <c r="CJ10" i="5"/>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F11" i="4"/>
  <c r="KL10" i="5"/>
  <c r="IX10" i="5"/>
  <c r="HI10" i="5"/>
  <c r="FT10" i="5"/>
  <c r="EE10" i="5"/>
  <c r="CP10" i="5"/>
  <c r="AY10" i="5"/>
  <c r="KB10" i="5"/>
  <c r="IM10" i="5"/>
  <c r="GY10" i="5"/>
  <c r="FJ10" i="5"/>
  <c r="DU10" i="5"/>
  <c r="CF10" i="5"/>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alcChain>
</file>

<file path=xl/sharedStrings.xml><?xml version="1.0" encoding="utf-8"?>
<sst xmlns="http://schemas.openxmlformats.org/spreadsheetml/2006/main" count="886" uniqueCount="185">
  <si>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</si>
  <si>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</si>
  <si>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</si>
  <si>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</si>
  <si>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</si>
  <si>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</si>
  <si>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</si>
  <si>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</si>
  <si>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 xml:space="preserve">電気事業により生じた剰余金は、将来の施設更新に充てるための椎葉村間柏原発電所施設建設改良基金（以下、改良基金）に積み立てることを基本としている。改良基金に積み立てた後、残額がある場合には、椎葉村間柏原発電所基金（以下、発電所基金）へ積み立てを行っている。発電所基金は、施設整備や一般会計に繰り出すことが可能で、一般会計各事業に活用することができることとしている。今後も剰余金が発生した場合は、事業運営に必要な財源を確保するため、改良基金に積立を行い、なお余剰がある場合には住民の福祉の向上に努めるため、発電所基金に積立を実施していきたい。
基金への積立
　名称：椎葉村間柏原発電所基金　　　　　　　　　　81,437千円
　目的：間柏原発電所施設整備等・緊急時や本村振興事業等への繰り出し金。
　名称：椎葉村間柏原発電所施設建設改良基金　21,385千円
　目的：間柏原発電所施設整備および更新における財源の積立。
翌年度への繰越し　57,233千円
　来年度当初の運転資金として使途している。
</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</si>
  <si>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</si>
  <si>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</si>
  <si>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</si>
  <si>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</si>
  <si>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</si>
  <si>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</si>
  <si>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</si>
  <si>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</si>
  <si>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</si>
  <si>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</si>
  <si>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</si>
  <si>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</si>
  <si>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</si>
  <si>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</si>
  <si>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</si>
  <si>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</si>
  <si>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</si>
  <si>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</si>
  <si>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</si>
  <si>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</si>
  <si>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</si>
  <si>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</si>
  <si>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</si>
  <si>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</si>
  <si>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</si>
  <si>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</si>
  <si>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</si>
  <si>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</si>
  <si>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</si>
  <si>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</si>
  <si>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</si>
  <si>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</si>
  <si>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</si>
  <si>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</si>
  <si>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</si>
  <si>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</si>
  <si>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</si>
  <si>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</si>
  <si>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</si>
  <si>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</si>
  <si>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</si>
  <si>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</si>
  <si>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</si>
  <si>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</si>
  <si>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</si>
  <si>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</si>
  <si>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</si>
  <si>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</si>
  <si>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</si>
  <si>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</si>
  <si>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</si>
  <si>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</si>
  <si>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</si>
  <si>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</si>
  <si>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</si>
  <si>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</si>
  <si>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</si>
  <si>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</si>
  <si>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</si>
  <si>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</si>
  <si>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</si>
  <si>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</si>
  <si>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</si>
  <si>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</si>
  <si>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</si>
  <si>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</si>
  <si>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</si>
  <si>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</si>
  <si>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</si>
  <si>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</si>
  <si>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</si>
  <si>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</si>
  <si>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</si>
  <si>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</si>
  <si>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</si>
  <si>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</si>
  <si>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</si>
  <si>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</si>
  <si>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</si>
  <si>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</si>
  <si>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</si>
  <si>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</si>
  <si>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</si>
  <si>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</si>
  <si>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</si>
  <si>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</si>
  <si>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</si>
  <si>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</si>
  <si>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</si>
  <si>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</si>
  <si>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</si>
  <si>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</si>
  <si>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</si>
  <si>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</si>
  <si>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</si>
  <si>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</si>
  <si>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</si>
  <si>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</si>
  <si>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</si>
  <si>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</si>
  <si>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</si>
  <si>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</si>
  <si>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</si>
  <si>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</si>
  <si>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</si>
  <si>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</si>
  <si>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</si>
  <si>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</si>
  <si>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454303</t>
  </si>
  <si>
    <t>47</t>
  </si>
  <si>
    <t>04</t>
  </si>
  <si>
    <t>0</t>
  </si>
  <si>
    <t>000</t>
  </si>
  <si>
    <t>宮崎県　椎葉村</t>
  </si>
  <si>
    <t>法非適用</t>
  </si>
  <si>
    <t>電気事業</t>
  </si>
  <si>
    <t/>
  </si>
  <si>
    <t>該当数値なし</t>
  </si>
  <si>
    <t>-</t>
  </si>
  <si>
    <t>平成３０年９月３０日　間柏原発電所</t>
  </si>
  <si>
    <t>平成４６年６月２８日　間柏原発電所</t>
  </si>
  <si>
    <t>無</t>
  </si>
  <si>
    <t>九州電力株式会社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</si>
  <si>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</si>
  <si>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</si>
  <si>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</si>
  <si>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</si>
  <si>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</si>
  <si>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</si>
  <si>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</si>
  <si>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</si>
  <si>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</si>
  <si>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</si>
  <si>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</si>
  <si>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</si>
  <si>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</si>
  <si>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</si>
  <si>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</si>
  <si>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</si>
  <si>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</si>
  <si>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</si>
  <si>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</si>
  <si>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</si>
  <si>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</si>
  <si>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</si>
  <si>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</si>
  <si>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</si>
  <si>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</si>
  <si>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</si>
  <si>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</si>
  <si>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</si>
  <si>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</si>
  <si>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</si>
  <si>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</si>
  <si>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</si>
  <si>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</si>
  <si>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</si>
  <si>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</si>
  <si>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</si>
  <si>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</si>
  <si>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</si>
  <si>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</si>
  <si>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</si>
  <si>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</si>
  <si>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</si>
  <si>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</si>
  <si>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</si>
  <si>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</si>
  <si>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</si>
  <si>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</si>
  <si>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</si>
  <si>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t>　経営の健全性・効率性については、全般的には概ね良好な数値を示している。
　平成２８年度の収益的収支比率については、全国平均と比較すると高い値を示している。これはFIT移行と発電施設の更新によるものである。本村では引き続きこの形態を維持していくこととしている。
　営業収支比率については全国平均と比較すると高い値を示している。これはFIT移行と発電施設の更新によるものである。本村では引き続きこの形態を維持していくこととしている。
　EBITDAについては全国平均と比較すると高い値を示している。これはFIT移行と発電施設の更新による影響が今年度より十分に経営状況へ反映している証拠である。本村では引き続きこの形態を維持していくこととしている。
　平成２６年度は各数値が平均値から大きく離れているが、これは更新工事による、施設の運転を停止したためである。
　発電所の更新により良好となった発電効率を今後も維持し、指標値の向上に努めていく。</t>
    <rPh sb="267" eb="269">
      <t>エイキョウ</t>
    </rPh>
    <rPh sb="270" eb="273">
      <t>コンネンド</t>
    </rPh>
    <rPh sb="275" eb="277">
      <t>ジュウブン</t>
    </rPh>
    <rPh sb="278" eb="280">
      <t>ケイエイ</t>
    </rPh>
    <rPh sb="280" eb="282">
      <t>ジョウキョウ</t>
    </rPh>
    <rPh sb="283" eb="285">
      <t>ハンエイ</t>
    </rPh>
    <rPh sb="289" eb="291">
      <t>ショウコ</t>
    </rPh>
    <phoneticPr fontId="3"/>
  </si>
  <si>
    <t xml:space="preserve"> 平成２８年度における全体の各数値については、全国平均と比較すると良好な値を示している。
　また、平成２７年度から該当するFIT収入割合も、初年度から全国平均以上の値を示している。これは更新工事と、FIT移行により、今後の経営において良好な状態を維持していると推察している。
　本村における今後の課題としては、FIT期間終了後に収入割合の下落が想定されるため、平成２９年度を目処に策定を予定している経営戦略のなかで現状に甘んじることなく効果的な事業運営に努め、経営状況を更に高めていく。</t>
    <phoneticPr fontId="3"/>
  </si>
  <si>
    <t>平成２９年９月３０日　間柏原発電所</t>
    <phoneticPr fontId="3"/>
  </si>
  <si>
    <t>平成４７年６月２８日　間柏原発電所</t>
    <phoneticPr fontId="3"/>
  </si>
  <si>
    <t>　経営のリスクについては全般的には概ね良好な数値を示している。
　平成２８年度の設備利用率については、全国平均と比較すると大幅に高い値を示しているが、修繕費率については、0.0%と全国平均と比較すると大幅に低い値を示している。これは平成２６年度に発電所施設の更新工事が完了し、修繕費の大幅な減少とFIT移行による収入の増加によるものであり、総合的に本村の電気事業における経営のリスクは最少であると推察する。
　企業債残高対料金収入費率については初期投資に要する経費について企業債を活用せず、村の一般会計を長期借入れを行い、電力料収入で分割して支払っているため、企業債残高対料金収入比率が算出されない。
　FIT収入割合については100%となっているが、FIT適用終了（平成４７年６月）後の事業のあり方については、現時点で方針は定まっていないが、平成３０年度までに様々な可能性を調査し、FIT終了による電力料収入の変動リスクも視野に入れ、今後の方針を予定している。加えて、発電効率においても更新工事前に比べて大幅に改善されている。
　今後も計画的な施設更新を進めるとともに、震災等における被害の極小化に努めていく。</t>
    <rPh sb="64" eb="65">
      <t>タカ</t>
    </rPh>
    <rPh sb="100" eb="102">
      <t>オオハバ</t>
    </rPh>
    <rPh sb="170" eb="173">
      <t>ソウゴウテキ</t>
    </rPh>
    <rPh sb="372" eb="374">
      <t>ヘイセイ</t>
    </rPh>
    <rPh sb="431" eb="432">
      <t>クワ</t>
    </rPh>
    <rPh sb="435" eb="437">
      <t>ハツデン</t>
    </rPh>
    <rPh sb="437" eb="439">
      <t>コウリツ</t>
    </rPh>
    <rPh sb="444" eb="446">
      <t>コウシン</t>
    </rPh>
    <rPh sb="446" eb="448">
      <t>コウジ</t>
    </rPh>
    <rPh sb="448" eb="449">
      <t>マエ</t>
    </rPh>
    <rPh sb="450" eb="451">
      <t>クラ</t>
    </rPh>
    <rPh sb="453" eb="455">
      <t>オオハバ</t>
    </rPh>
    <rPh sb="456" eb="458">
      <t>カイゼン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</si>
</sst>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142</c:v>
                </c:pt>
                <c:pt idx="1">
                  <c:v>87.1</c:v>
                </c:pt>
                <c:pt idx="2">
                  <c:v>10.199999999999999</c:v>
                </c:pt>
                <c:pt idx="3">
                  <c:v>142.69999999999999</c:v>
                </c:pt>
                <c:pt idx="4">
                  <c:v>242.2</c:v>
                </c:pt>
              </c:numCache>
            </c:numRef>
          </c:val>
          <c:extLst>
            <c:ext xmlns:c16="http://schemas.microsoft.com/office/drawing/2014/chart" uri="{C3380CC4-5D6E-409C-BE32-E72D297353CC}">
              <c16:uniqueId val="{00000000-045E-44ED-99BB-D236C98D0C71}"/>
            </c:ext>
          </c:extLst>
        </c:ser>
        <c:dLbls>
          <c:showLegendKey val="0"/>
          <c:showVal val="0"/>
          <c:showCatName val="0"/>
          <c:showSerName val="0"/>
          <c:showPercent val="0"/>
          <c:showBubbleSize val="0"/>
        </c:dLbls>
        <c:gapWidth val="180"/>
        <c:overlap val="-90"/>
        <c:axId val="571960456"/>
        <c:axId val="383586784"/>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extLst>
            <c:ext xmlns:c16="http://schemas.microsoft.com/office/drawing/2014/chart" uri="{C3380CC4-5D6E-409C-BE32-E72D297353CC}">
              <c16:uniqueId val="{00000001-045E-44ED-99BB-D236C98D0C71}"/>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045E-44ED-99BB-D236C98D0C71}"/>
            </c:ext>
          </c:extLst>
        </c:ser>
        <c:dLbls>
          <c:showLegendKey val="0"/>
          <c:showVal val="0"/>
          <c:showCatName val="0"/>
          <c:showSerName val="0"/>
          <c:showPercent val="0"/>
          <c:showBubbleSize val="0"/>
        </c:dLbls>
        <c:marker val="1"/>
        <c:smooth val="0"/>
        <c:axId val="571960456"/>
        <c:axId val="383586784"/>
      </c:lineChart>
      <c:catAx>
        <c:axId val="571960456"/>
        <c:scaling>
          <c:orientation val="minMax"/>
        </c:scaling>
        <c:delete val="0"/>
        <c:axPos val="b"/>
        <c:numFmt formatCode="ge" sourceLinked="1"/>
        <c:majorTickMark val="none"/>
        <c:minorTickMark val="none"/>
        <c:tickLblPos val="none"/>
        <c:crossAx val="383586784"/>
        <c:crosses val="autoZero"/>
        <c:auto val="0"/>
        <c:lblAlgn val="ctr"/>
        <c:lblOffset val="100"/>
        <c:noMultiLvlLbl val="1"/>
      </c:catAx>
      <c:valAx>
        <c:axId val="383586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719604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0</c:v>
                </c:pt>
                <c:pt idx="2">
                  <c:v>0</c:v>
                </c:pt>
                <c:pt idx="3">
                  <c:v>100</c:v>
                </c:pt>
                <c:pt idx="4">
                  <c:v>100</c:v>
                </c:pt>
              </c:numCache>
            </c:numRef>
          </c:val>
          <c:extLst>
            <c:ext xmlns:c16="http://schemas.microsoft.com/office/drawing/2014/chart" uri="{C3380CC4-5D6E-409C-BE32-E72D297353CC}">
              <c16:uniqueId val="{00000000-6D5E-4EFB-B27F-AEC5024A9E3B}"/>
            </c:ext>
          </c:extLst>
        </c:ser>
        <c:dLbls>
          <c:showLegendKey val="0"/>
          <c:showVal val="0"/>
          <c:showCatName val="0"/>
          <c:showSerName val="0"/>
          <c:showPercent val="0"/>
          <c:showBubbleSize val="0"/>
        </c:dLbls>
        <c:gapWidth val="180"/>
        <c:overlap val="-90"/>
        <c:axId val="573713312"/>
        <c:axId val="573713704"/>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extLst>
            <c:ext xmlns:c16="http://schemas.microsoft.com/office/drawing/2014/chart" uri="{C3380CC4-5D6E-409C-BE32-E72D297353CC}">
              <c16:uniqueId val="{00000001-6D5E-4EFB-B27F-AEC5024A9E3B}"/>
            </c:ext>
          </c:extLst>
        </c:ser>
        <c:dLbls>
          <c:showLegendKey val="0"/>
          <c:showVal val="0"/>
          <c:showCatName val="0"/>
          <c:showSerName val="0"/>
          <c:showPercent val="0"/>
          <c:showBubbleSize val="0"/>
        </c:dLbls>
        <c:marker val="1"/>
        <c:smooth val="0"/>
        <c:axId val="573713312"/>
        <c:axId val="573713704"/>
      </c:lineChart>
      <c:catAx>
        <c:axId val="573713312"/>
        <c:scaling>
          <c:orientation val="minMax"/>
        </c:scaling>
        <c:delete val="0"/>
        <c:axPos val="b"/>
        <c:numFmt formatCode="ge" sourceLinked="1"/>
        <c:majorTickMark val="none"/>
        <c:minorTickMark val="none"/>
        <c:tickLblPos val="none"/>
        <c:crossAx val="573713704"/>
        <c:crosses val="autoZero"/>
        <c:auto val="0"/>
        <c:lblAlgn val="ctr"/>
        <c:lblOffset val="100"/>
        <c:noMultiLvlLbl val="1"/>
      </c:catAx>
      <c:valAx>
        <c:axId val="573713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73713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63.9</c:v>
                </c:pt>
                <c:pt idx="1">
                  <c:v>43.9</c:v>
                </c:pt>
                <c:pt idx="2">
                  <c:v>15.8</c:v>
                </c:pt>
                <c:pt idx="3">
                  <c:v>45.7</c:v>
                </c:pt>
                <c:pt idx="4">
                  <c:v>68.599999999999994</c:v>
                </c:pt>
              </c:numCache>
            </c:numRef>
          </c:val>
          <c:extLst>
            <c:ext xmlns:c16="http://schemas.microsoft.com/office/drawing/2014/chart" uri="{C3380CC4-5D6E-409C-BE32-E72D297353CC}">
              <c16:uniqueId val="{00000000-89FC-4C55-87CE-E4CE1FC9B875}"/>
            </c:ext>
          </c:extLst>
        </c:ser>
        <c:dLbls>
          <c:showLegendKey val="0"/>
          <c:showVal val="0"/>
          <c:showCatName val="0"/>
          <c:showSerName val="0"/>
          <c:showPercent val="0"/>
          <c:showBubbleSize val="0"/>
        </c:dLbls>
        <c:gapWidth val="180"/>
        <c:overlap val="-90"/>
        <c:axId val="573714488"/>
        <c:axId val="573714880"/>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67.5</c:v>
                </c:pt>
                <c:pt idx="1">
                  <c:v>64</c:v>
                </c:pt>
                <c:pt idx="2">
                  <c:v>56.1</c:v>
                </c:pt>
                <c:pt idx="3">
                  <c:v>61.8</c:v>
                </c:pt>
                <c:pt idx="4">
                  <c:v>61.6</c:v>
                </c:pt>
              </c:numCache>
            </c:numRef>
          </c:val>
          <c:smooth val="0"/>
          <c:extLst>
            <c:ext xmlns:c16="http://schemas.microsoft.com/office/drawing/2014/chart" uri="{C3380CC4-5D6E-409C-BE32-E72D297353CC}">
              <c16:uniqueId val="{00000001-89FC-4C55-87CE-E4CE1FC9B875}"/>
            </c:ext>
          </c:extLst>
        </c:ser>
        <c:dLbls>
          <c:showLegendKey val="0"/>
          <c:showVal val="0"/>
          <c:showCatName val="0"/>
          <c:showSerName val="0"/>
          <c:showPercent val="0"/>
          <c:showBubbleSize val="0"/>
        </c:dLbls>
        <c:marker val="1"/>
        <c:smooth val="0"/>
        <c:axId val="573714488"/>
        <c:axId val="573714880"/>
      </c:lineChart>
      <c:catAx>
        <c:axId val="573714488"/>
        <c:scaling>
          <c:orientation val="minMax"/>
        </c:scaling>
        <c:delete val="0"/>
        <c:axPos val="b"/>
        <c:numFmt formatCode="ge" sourceLinked="1"/>
        <c:majorTickMark val="none"/>
        <c:minorTickMark val="none"/>
        <c:tickLblPos val="none"/>
        <c:crossAx val="573714880"/>
        <c:crosses val="autoZero"/>
        <c:auto val="0"/>
        <c:lblAlgn val="ctr"/>
        <c:lblOffset val="100"/>
        <c:noMultiLvlLbl val="1"/>
      </c:catAx>
      <c:valAx>
        <c:axId val="573714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73714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24.2</c:v>
                </c:pt>
                <c:pt idx="1">
                  <c:v>29.3</c:v>
                </c:pt>
                <c:pt idx="2">
                  <c:v>3.1</c:v>
                </c:pt>
                <c:pt idx="3">
                  <c:v>0.5</c:v>
                </c:pt>
                <c:pt idx="4">
                  <c:v>0</c:v>
                </c:pt>
              </c:numCache>
            </c:numRef>
          </c:val>
          <c:extLst>
            <c:ext xmlns:c16="http://schemas.microsoft.com/office/drawing/2014/chart" uri="{C3380CC4-5D6E-409C-BE32-E72D297353CC}">
              <c16:uniqueId val="{00000000-1DAE-4E27-A0BE-6FDCACF94124}"/>
            </c:ext>
          </c:extLst>
        </c:ser>
        <c:dLbls>
          <c:showLegendKey val="0"/>
          <c:showVal val="0"/>
          <c:showCatName val="0"/>
          <c:showSerName val="0"/>
          <c:showPercent val="0"/>
          <c:showBubbleSize val="0"/>
        </c:dLbls>
        <c:gapWidth val="180"/>
        <c:overlap val="-90"/>
        <c:axId val="387566928"/>
        <c:axId val="387567320"/>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29.2</c:v>
                </c:pt>
                <c:pt idx="1">
                  <c:v>22.1</c:v>
                </c:pt>
                <c:pt idx="2">
                  <c:v>16.7</c:v>
                </c:pt>
                <c:pt idx="3">
                  <c:v>8.6999999999999993</c:v>
                </c:pt>
                <c:pt idx="4">
                  <c:v>5.7</c:v>
                </c:pt>
              </c:numCache>
            </c:numRef>
          </c:val>
          <c:smooth val="0"/>
          <c:extLst>
            <c:ext xmlns:c16="http://schemas.microsoft.com/office/drawing/2014/chart" uri="{C3380CC4-5D6E-409C-BE32-E72D297353CC}">
              <c16:uniqueId val="{00000001-1DAE-4E27-A0BE-6FDCACF94124}"/>
            </c:ext>
          </c:extLst>
        </c:ser>
        <c:dLbls>
          <c:showLegendKey val="0"/>
          <c:showVal val="0"/>
          <c:showCatName val="0"/>
          <c:showSerName val="0"/>
          <c:showPercent val="0"/>
          <c:showBubbleSize val="0"/>
        </c:dLbls>
        <c:marker val="1"/>
        <c:smooth val="0"/>
        <c:axId val="387566928"/>
        <c:axId val="387567320"/>
      </c:lineChart>
      <c:catAx>
        <c:axId val="387566928"/>
        <c:scaling>
          <c:orientation val="minMax"/>
        </c:scaling>
        <c:delete val="0"/>
        <c:axPos val="b"/>
        <c:numFmt formatCode="ge" sourceLinked="1"/>
        <c:majorTickMark val="none"/>
        <c:minorTickMark val="none"/>
        <c:tickLblPos val="none"/>
        <c:crossAx val="387567320"/>
        <c:crosses val="autoZero"/>
        <c:auto val="0"/>
        <c:lblAlgn val="ctr"/>
        <c:lblOffset val="100"/>
        <c:noMultiLvlLbl val="1"/>
      </c:catAx>
      <c:valAx>
        <c:axId val="387567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7566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4C4-4228-ACA6-ECE37455CE6A}"/>
            </c:ext>
          </c:extLst>
        </c:ser>
        <c:dLbls>
          <c:showLegendKey val="0"/>
          <c:showVal val="0"/>
          <c:showCatName val="0"/>
          <c:showSerName val="0"/>
          <c:showPercent val="0"/>
          <c:showBubbleSize val="0"/>
        </c:dLbls>
        <c:gapWidth val="180"/>
        <c:overlap val="-90"/>
        <c:axId val="387568104"/>
        <c:axId val="418987624"/>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362.4</c:v>
                </c:pt>
                <c:pt idx="1">
                  <c:v>279.2</c:v>
                </c:pt>
                <c:pt idx="2">
                  <c:v>333.7</c:v>
                </c:pt>
                <c:pt idx="3">
                  <c:v>351.4</c:v>
                </c:pt>
                <c:pt idx="4">
                  <c:v>390.3</c:v>
                </c:pt>
              </c:numCache>
            </c:numRef>
          </c:val>
          <c:smooth val="0"/>
          <c:extLst>
            <c:ext xmlns:c16="http://schemas.microsoft.com/office/drawing/2014/chart" uri="{C3380CC4-5D6E-409C-BE32-E72D297353CC}">
              <c16:uniqueId val="{00000001-64C4-4228-ACA6-ECE37455CE6A}"/>
            </c:ext>
          </c:extLst>
        </c:ser>
        <c:dLbls>
          <c:showLegendKey val="0"/>
          <c:showVal val="0"/>
          <c:showCatName val="0"/>
          <c:showSerName val="0"/>
          <c:showPercent val="0"/>
          <c:showBubbleSize val="0"/>
        </c:dLbls>
        <c:marker val="1"/>
        <c:smooth val="0"/>
        <c:axId val="387568104"/>
        <c:axId val="418987624"/>
      </c:lineChart>
      <c:catAx>
        <c:axId val="387568104"/>
        <c:scaling>
          <c:orientation val="minMax"/>
        </c:scaling>
        <c:delete val="0"/>
        <c:axPos val="b"/>
        <c:numFmt formatCode="ge" sourceLinked="1"/>
        <c:majorTickMark val="none"/>
        <c:minorTickMark val="none"/>
        <c:tickLblPos val="none"/>
        <c:crossAx val="418987624"/>
        <c:crosses val="autoZero"/>
        <c:auto val="0"/>
        <c:lblAlgn val="ctr"/>
        <c:lblOffset val="100"/>
        <c:noMultiLvlLbl val="1"/>
      </c:catAx>
      <c:valAx>
        <c:axId val="418987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8756810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BF-46C0-927D-B0224DDD7280}"/>
            </c:ext>
          </c:extLst>
        </c:ser>
        <c:dLbls>
          <c:showLegendKey val="0"/>
          <c:showVal val="0"/>
          <c:showCatName val="0"/>
          <c:showSerName val="0"/>
          <c:showPercent val="0"/>
          <c:showBubbleSize val="0"/>
        </c:dLbls>
        <c:gapWidth val="180"/>
        <c:overlap val="-90"/>
        <c:axId val="418988408"/>
        <c:axId val="41898880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BF-46C0-927D-B0224DDD7280}"/>
            </c:ext>
          </c:extLst>
        </c:ser>
        <c:dLbls>
          <c:showLegendKey val="0"/>
          <c:showVal val="0"/>
          <c:showCatName val="0"/>
          <c:showSerName val="0"/>
          <c:showPercent val="0"/>
          <c:showBubbleSize val="0"/>
        </c:dLbls>
        <c:marker val="1"/>
        <c:smooth val="0"/>
        <c:axId val="418988408"/>
        <c:axId val="418988800"/>
      </c:lineChart>
      <c:catAx>
        <c:axId val="418988408"/>
        <c:scaling>
          <c:orientation val="minMax"/>
        </c:scaling>
        <c:delete val="0"/>
        <c:axPos val="b"/>
        <c:numFmt formatCode="ge" sourceLinked="1"/>
        <c:majorTickMark val="none"/>
        <c:minorTickMark val="none"/>
        <c:tickLblPos val="none"/>
        <c:crossAx val="418988800"/>
        <c:crosses val="autoZero"/>
        <c:auto val="0"/>
        <c:lblAlgn val="ctr"/>
        <c:lblOffset val="100"/>
        <c:noMultiLvlLbl val="1"/>
      </c:catAx>
      <c:valAx>
        <c:axId val="418988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8988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0</c:v>
                </c:pt>
                <c:pt idx="1">
                  <c:v>0</c:v>
                </c:pt>
                <c:pt idx="2">
                  <c:v>0</c:v>
                </c:pt>
                <c:pt idx="3">
                  <c:v>100</c:v>
                </c:pt>
                <c:pt idx="4">
                  <c:v>100</c:v>
                </c:pt>
              </c:numCache>
            </c:numRef>
          </c:val>
          <c:extLst>
            <c:ext xmlns:c16="http://schemas.microsoft.com/office/drawing/2014/chart" uri="{C3380CC4-5D6E-409C-BE32-E72D297353CC}">
              <c16:uniqueId val="{00000000-7394-4AC0-9CE1-EACB9F15DF8A}"/>
            </c:ext>
          </c:extLst>
        </c:ser>
        <c:dLbls>
          <c:showLegendKey val="0"/>
          <c:showVal val="0"/>
          <c:showCatName val="0"/>
          <c:showSerName val="0"/>
          <c:showPercent val="0"/>
          <c:showBubbleSize val="0"/>
        </c:dLbls>
        <c:gapWidth val="180"/>
        <c:overlap val="-90"/>
        <c:axId val="245670984"/>
        <c:axId val="245671376"/>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37.700000000000003</c:v>
                </c:pt>
                <c:pt idx="1">
                  <c:v>56.2</c:v>
                </c:pt>
                <c:pt idx="2">
                  <c:v>58.4</c:v>
                </c:pt>
                <c:pt idx="3">
                  <c:v>80.599999999999994</c:v>
                </c:pt>
                <c:pt idx="4">
                  <c:v>85.6</c:v>
                </c:pt>
              </c:numCache>
            </c:numRef>
          </c:val>
          <c:smooth val="0"/>
          <c:extLst>
            <c:ext xmlns:c16="http://schemas.microsoft.com/office/drawing/2014/chart" uri="{C3380CC4-5D6E-409C-BE32-E72D297353CC}">
              <c16:uniqueId val="{00000001-7394-4AC0-9CE1-EACB9F15DF8A}"/>
            </c:ext>
          </c:extLst>
        </c:ser>
        <c:dLbls>
          <c:showLegendKey val="0"/>
          <c:showVal val="0"/>
          <c:showCatName val="0"/>
          <c:showSerName val="0"/>
          <c:showPercent val="0"/>
          <c:showBubbleSize val="0"/>
        </c:dLbls>
        <c:marker val="1"/>
        <c:smooth val="0"/>
        <c:axId val="245670984"/>
        <c:axId val="245671376"/>
      </c:lineChart>
      <c:catAx>
        <c:axId val="245670984"/>
        <c:scaling>
          <c:orientation val="minMax"/>
        </c:scaling>
        <c:delete val="0"/>
        <c:axPos val="b"/>
        <c:numFmt formatCode="ge" sourceLinked="1"/>
        <c:majorTickMark val="none"/>
        <c:minorTickMark val="none"/>
        <c:tickLblPos val="none"/>
        <c:crossAx val="245671376"/>
        <c:crosses val="autoZero"/>
        <c:auto val="0"/>
        <c:lblAlgn val="ctr"/>
        <c:lblOffset val="100"/>
        <c:noMultiLvlLbl val="1"/>
      </c:catAx>
      <c:valAx>
        <c:axId val="245671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70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BB-4E61-A53E-D378055D15E2}"/>
            </c:ext>
          </c:extLst>
        </c:ser>
        <c:dLbls>
          <c:showLegendKey val="0"/>
          <c:showVal val="0"/>
          <c:showCatName val="0"/>
          <c:showSerName val="0"/>
          <c:showPercent val="0"/>
          <c:showBubbleSize val="0"/>
        </c:dLbls>
        <c:gapWidth val="180"/>
        <c:overlap val="-90"/>
        <c:axId val="245672160"/>
        <c:axId val="245672552"/>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BB-4E61-A53E-D378055D15E2}"/>
            </c:ext>
          </c:extLst>
        </c:ser>
        <c:dLbls>
          <c:showLegendKey val="0"/>
          <c:showVal val="0"/>
          <c:showCatName val="0"/>
          <c:showSerName val="0"/>
          <c:showPercent val="0"/>
          <c:showBubbleSize val="0"/>
        </c:dLbls>
        <c:marker val="1"/>
        <c:smooth val="0"/>
        <c:axId val="245672160"/>
        <c:axId val="245672552"/>
      </c:lineChart>
      <c:catAx>
        <c:axId val="245672160"/>
        <c:scaling>
          <c:orientation val="minMax"/>
        </c:scaling>
        <c:delete val="0"/>
        <c:axPos val="b"/>
        <c:numFmt formatCode="ge" sourceLinked="1"/>
        <c:majorTickMark val="none"/>
        <c:minorTickMark val="none"/>
        <c:tickLblPos val="none"/>
        <c:crossAx val="245672552"/>
        <c:crosses val="autoZero"/>
        <c:auto val="0"/>
        <c:lblAlgn val="ctr"/>
        <c:lblOffset val="100"/>
        <c:noMultiLvlLbl val="1"/>
      </c:catAx>
      <c:valAx>
        <c:axId val="245672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72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EA-41F5-8E6E-4B6F2E5ABCEA}"/>
            </c:ext>
          </c:extLst>
        </c:ser>
        <c:dLbls>
          <c:showLegendKey val="0"/>
          <c:showVal val="0"/>
          <c:showCatName val="0"/>
          <c:showSerName val="0"/>
          <c:showPercent val="0"/>
          <c:showBubbleSize val="0"/>
        </c:dLbls>
        <c:gapWidth val="180"/>
        <c:overlap val="-90"/>
        <c:axId val="399907312"/>
        <c:axId val="39990770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EA-41F5-8E6E-4B6F2E5ABCEA}"/>
            </c:ext>
          </c:extLst>
        </c:ser>
        <c:dLbls>
          <c:showLegendKey val="0"/>
          <c:showVal val="0"/>
          <c:showCatName val="0"/>
          <c:showSerName val="0"/>
          <c:showPercent val="0"/>
          <c:showBubbleSize val="0"/>
        </c:dLbls>
        <c:marker val="1"/>
        <c:smooth val="0"/>
        <c:axId val="399907312"/>
        <c:axId val="399907704"/>
      </c:lineChart>
      <c:catAx>
        <c:axId val="399907312"/>
        <c:scaling>
          <c:orientation val="minMax"/>
        </c:scaling>
        <c:delete val="0"/>
        <c:axPos val="b"/>
        <c:numFmt formatCode="ge" sourceLinked="1"/>
        <c:majorTickMark val="none"/>
        <c:minorTickMark val="none"/>
        <c:tickLblPos val="none"/>
        <c:crossAx val="399907704"/>
        <c:crosses val="autoZero"/>
        <c:auto val="0"/>
        <c:lblAlgn val="ctr"/>
        <c:lblOffset val="100"/>
        <c:noMultiLvlLbl val="1"/>
      </c:catAx>
      <c:valAx>
        <c:axId val="399907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99907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A5-4962-8E97-CB9901DBD8BD}"/>
            </c:ext>
          </c:extLst>
        </c:ser>
        <c:dLbls>
          <c:showLegendKey val="0"/>
          <c:showVal val="0"/>
          <c:showCatName val="0"/>
          <c:showSerName val="0"/>
          <c:showPercent val="0"/>
          <c:showBubbleSize val="0"/>
        </c:dLbls>
        <c:gapWidth val="180"/>
        <c:overlap val="-90"/>
        <c:axId val="415551048"/>
        <c:axId val="415551440"/>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A5-4962-8E97-CB9901DBD8BD}"/>
            </c:ext>
          </c:extLst>
        </c:ser>
        <c:dLbls>
          <c:showLegendKey val="0"/>
          <c:showVal val="0"/>
          <c:showCatName val="0"/>
          <c:showSerName val="0"/>
          <c:showPercent val="0"/>
          <c:showBubbleSize val="0"/>
        </c:dLbls>
        <c:marker val="1"/>
        <c:smooth val="0"/>
        <c:axId val="415551048"/>
        <c:axId val="415551440"/>
      </c:lineChart>
      <c:catAx>
        <c:axId val="415551048"/>
        <c:scaling>
          <c:orientation val="minMax"/>
        </c:scaling>
        <c:delete val="0"/>
        <c:axPos val="b"/>
        <c:numFmt formatCode="ge" sourceLinked="1"/>
        <c:majorTickMark val="none"/>
        <c:minorTickMark val="none"/>
        <c:tickLblPos val="none"/>
        <c:crossAx val="415551440"/>
        <c:crosses val="autoZero"/>
        <c:auto val="0"/>
        <c:lblAlgn val="ctr"/>
        <c:lblOffset val="100"/>
        <c:noMultiLvlLbl val="1"/>
      </c:catAx>
      <c:valAx>
        <c:axId val="415551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5551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D5-4221-98B8-4132E1F5E0C1}"/>
            </c:ext>
          </c:extLst>
        </c:ser>
        <c:dLbls>
          <c:showLegendKey val="0"/>
          <c:showVal val="0"/>
          <c:showCatName val="0"/>
          <c:showSerName val="0"/>
          <c:showPercent val="0"/>
          <c:showBubbleSize val="0"/>
        </c:dLbls>
        <c:gapWidth val="180"/>
        <c:overlap val="-90"/>
        <c:axId val="415551832"/>
        <c:axId val="41555222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D5-4221-98B8-4132E1F5E0C1}"/>
            </c:ext>
          </c:extLst>
        </c:ser>
        <c:dLbls>
          <c:showLegendKey val="0"/>
          <c:showVal val="0"/>
          <c:showCatName val="0"/>
          <c:showSerName val="0"/>
          <c:showPercent val="0"/>
          <c:showBubbleSize val="0"/>
        </c:dLbls>
        <c:marker val="1"/>
        <c:smooth val="0"/>
        <c:axId val="415551832"/>
        <c:axId val="415552224"/>
      </c:lineChart>
      <c:catAx>
        <c:axId val="415551832"/>
        <c:scaling>
          <c:orientation val="minMax"/>
        </c:scaling>
        <c:delete val="0"/>
        <c:axPos val="b"/>
        <c:numFmt formatCode="ge" sourceLinked="1"/>
        <c:majorTickMark val="none"/>
        <c:minorTickMark val="none"/>
        <c:tickLblPos val="none"/>
        <c:crossAx val="415552224"/>
        <c:crosses val="autoZero"/>
        <c:auto val="0"/>
        <c:lblAlgn val="ctr"/>
        <c:lblOffset val="100"/>
        <c:noMultiLvlLbl val="1"/>
      </c:catAx>
      <c:valAx>
        <c:axId val="415552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5551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146.5</c:v>
                </c:pt>
                <c:pt idx="1">
                  <c:v>88.7</c:v>
                </c:pt>
                <c:pt idx="2">
                  <c:v>60.7</c:v>
                </c:pt>
                <c:pt idx="3">
                  <c:v>240.3</c:v>
                </c:pt>
                <c:pt idx="4">
                  <c:v>476.2</c:v>
                </c:pt>
              </c:numCache>
            </c:numRef>
          </c:val>
          <c:extLst>
            <c:ext xmlns:c16="http://schemas.microsoft.com/office/drawing/2014/chart" uri="{C3380CC4-5D6E-409C-BE32-E72D297353CC}">
              <c16:uniqueId val="{00000000-184B-41B9-9CDD-81B89157E695}"/>
            </c:ext>
          </c:extLst>
        </c:ser>
        <c:dLbls>
          <c:showLegendKey val="0"/>
          <c:showVal val="0"/>
          <c:showCatName val="0"/>
          <c:showSerName val="0"/>
          <c:showPercent val="0"/>
          <c:showBubbleSize val="0"/>
        </c:dLbls>
        <c:gapWidth val="180"/>
        <c:overlap val="-90"/>
        <c:axId val="418678944"/>
        <c:axId val="418679336"/>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extLst>
            <c:ext xmlns:c16="http://schemas.microsoft.com/office/drawing/2014/chart" uri="{C3380CC4-5D6E-409C-BE32-E72D297353CC}">
              <c16:uniqueId val="{00000001-184B-41B9-9CDD-81B89157E69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84B-41B9-9CDD-81B89157E695}"/>
            </c:ext>
          </c:extLst>
        </c:ser>
        <c:dLbls>
          <c:showLegendKey val="0"/>
          <c:showVal val="0"/>
          <c:showCatName val="0"/>
          <c:showSerName val="0"/>
          <c:showPercent val="0"/>
          <c:showBubbleSize val="0"/>
        </c:dLbls>
        <c:marker val="1"/>
        <c:smooth val="0"/>
        <c:axId val="418678944"/>
        <c:axId val="418679336"/>
      </c:lineChart>
      <c:catAx>
        <c:axId val="418678944"/>
        <c:scaling>
          <c:orientation val="minMax"/>
        </c:scaling>
        <c:delete val="0"/>
        <c:axPos val="b"/>
        <c:numFmt formatCode="ge" sourceLinked="1"/>
        <c:majorTickMark val="none"/>
        <c:minorTickMark val="none"/>
        <c:tickLblPos val="none"/>
        <c:crossAx val="418679336"/>
        <c:crosses val="autoZero"/>
        <c:auto val="0"/>
        <c:lblAlgn val="ctr"/>
        <c:lblOffset val="100"/>
        <c:noMultiLvlLbl val="1"/>
      </c:catAx>
      <c:valAx>
        <c:axId val="418679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8678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5C-4A1A-8C05-5947FB3E810B}"/>
            </c:ext>
          </c:extLst>
        </c:ser>
        <c:dLbls>
          <c:showLegendKey val="0"/>
          <c:showVal val="0"/>
          <c:showCatName val="0"/>
          <c:showSerName val="0"/>
          <c:showPercent val="0"/>
          <c:showBubbleSize val="0"/>
        </c:dLbls>
        <c:gapWidth val="180"/>
        <c:overlap val="-90"/>
        <c:axId val="411673176"/>
        <c:axId val="411673568"/>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5C-4A1A-8C05-5947FB3E810B}"/>
            </c:ext>
          </c:extLst>
        </c:ser>
        <c:dLbls>
          <c:showLegendKey val="0"/>
          <c:showVal val="0"/>
          <c:showCatName val="0"/>
          <c:showSerName val="0"/>
          <c:showPercent val="0"/>
          <c:showBubbleSize val="0"/>
        </c:dLbls>
        <c:marker val="1"/>
        <c:smooth val="0"/>
        <c:axId val="411673176"/>
        <c:axId val="411673568"/>
      </c:lineChart>
      <c:catAx>
        <c:axId val="411673176"/>
        <c:scaling>
          <c:orientation val="minMax"/>
        </c:scaling>
        <c:delete val="0"/>
        <c:axPos val="b"/>
        <c:numFmt formatCode="ge" sourceLinked="1"/>
        <c:majorTickMark val="none"/>
        <c:minorTickMark val="none"/>
        <c:tickLblPos val="none"/>
        <c:crossAx val="411673568"/>
        <c:crosses val="autoZero"/>
        <c:auto val="0"/>
        <c:lblAlgn val="ctr"/>
        <c:lblOffset val="100"/>
        <c:noMultiLvlLbl val="1"/>
      </c:catAx>
      <c:valAx>
        <c:axId val="411673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673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4A2-4E24-B129-745C7BE071AB}"/>
            </c:ext>
          </c:extLst>
        </c:ser>
        <c:dLbls>
          <c:showLegendKey val="0"/>
          <c:showVal val="0"/>
          <c:showCatName val="0"/>
          <c:showSerName val="0"/>
          <c:showPercent val="0"/>
          <c:showBubbleSize val="0"/>
        </c:dLbls>
        <c:gapWidth val="180"/>
        <c:overlap val="-90"/>
        <c:axId val="411674352"/>
        <c:axId val="411674744"/>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A2-4E24-B129-745C7BE071AB}"/>
            </c:ext>
          </c:extLst>
        </c:ser>
        <c:dLbls>
          <c:showLegendKey val="0"/>
          <c:showVal val="0"/>
          <c:showCatName val="0"/>
          <c:showSerName val="0"/>
          <c:showPercent val="0"/>
          <c:showBubbleSize val="0"/>
        </c:dLbls>
        <c:marker val="1"/>
        <c:smooth val="0"/>
        <c:axId val="411674352"/>
        <c:axId val="411674744"/>
      </c:lineChart>
      <c:catAx>
        <c:axId val="411674352"/>
        <c:scaling>
          <c:orientation val="minMax"/>
        </c:scaling>
        <c:delete val="0"/>
        <c:axPos val="b"/>
        <c:numFmt formatCode="ge" sourceLinked="1"/>
        <c:majorTickMark val="none"/>
        <c:minorTickMark val="none"/>
        <c:tickLblPos val="none"/>
        <c:crossAx val="411674744"/>
        <c:crosses val="autoZero"/>
        <c:auto val="0"/>
        <c:lblAlgn val="ctr"/>
        <c:lblOffset val="100"/>
        <c:noMultiLvlLbl val="1"/>
      </c:catAx>
      <c:valAx>
        <c:axId val="411674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674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B9-4F7D-A041-7AE17547AE32}"/>
            </c:ext>
          </c:extLst>
        </c:ser>
        <c:dLbls>
          <c:showLegendKey val="0"/>
          <c:showVal val="0"/>
          <c:showCatName val="0"/>
          <c:showSerName val="0"/>
          <c:showPercent val="0"/>
          <c:showBubbleSize val="0"/>
        </c:dLbls>
        <c:gapWidth val="180"/>
        <c:overlap val="-90"/>
        <c:axId val="573627104"/>
        <c:axId val="573627496"/>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B9-4F7D-A041-7AE17547AE32}"/>
            </c:ext>
          </c:extLst>
        </c:ser>
        <c:dLbls>
          <c:showLegendKey val="0"/>
          <c:showVal val="0"/>
          <c:showCatName val="0"/>
          <c:showSerName val="0"/>
          <c:showPercent val="0"/>
          <c:showBubbleSize val="0"/>
        </c:dLbls>
        <c:marker val="1"/>
        <c:smooth val="0"/>
        <c:axId val="573627104"/>
        <c:axId val="573627496"/>
      </c:lineChart>
      <c:catAx>
        <c:axId val="573627104"/>
        <c:scaling>
          <c:orientation val="minMax"/>
        </c:scaling>
        <c:delete val="0"/>
        <c:axPos val="b"/>
        <c:numFmt formatCode="ge" sourceLinked="1"/>
        <c:majorTickMark val="none"/>
        <c:minorTickMark val="none"/>
        <c:tickLblPos val="none"/>
        <c:crossAx val="573627496"/>
        <c:crosses val="autoZero"/>
        <c:auto val="0"/>
        <c:lblAlgn val="ctr"/>
        <c:lblOffset val="100"/>
        <c:noMultiLvlLbl val="1"/>
      </c:catAx>
      <c:valAx>
        <c:axId val="573627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73627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44-4201-B800-37B30E0177EB}"/>
            </c:ext>
          </c:extLst>
        </c:ser>
        <c:dLbls>
          <c:showLegendKey val="0"/>
          <c:showVal val="0"/>
          <c:showCatName val="0"/>
          <c:showSerName val="0"/>
          <c:showPercent val="0"/>
          <c:showBubbleSize val="0"/>
        </c:dLbls>
        <c:gapWidth val="180"/>
        <c:overlap val="-90"/>
        <c:axId val="573628280"/>
        <c:axId val="383759512"/>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44-4201-B800-37B30E0177EB}"/>
            </c:ext>
          </c:extLst>
        </c:ser>
        <c:dLbls>
          <c:showLegendKey val="0"/>
          <c:showVal val="0"/>
          <c:showCatName val="0"/>
          <c:showSerName val="0"/>
          <c:showPercent val="0"/>
          <c:showBubbleSize val="0"/>
        </c:dLbls>
        <c:marker val="1"/>
        <c:smooth val="0"/>
        <c:axId val="573628280"/>
        <c:axId val="383759512"/>
      </c:lineChart>
      <c:catAx>
        <c:axId val="573628280"/>
        <c:scaling>
          <c:orientation val="minMax"/>
        </c:scaling>
        <c:delete val="0"/>
        <c:axPos val="b"/>
        <c:numFmt formatCode="ge" sourceLinked="1"/>
        <c:majorTickMark val="none"/>
        <c:minorTickMark val="none"/>
        <c:tickLblPos val="none"/>
        <c:crossAx val="383759512"/>
        <c:crosses val="autoZero"/>
        <c:auto val="0"/>
        <c:lblAlgn val="ctr"/>
        <c:lblOffset val="100"/>
        <c:noMultiLvlLbl val="1"/>
      </c:catAx>
      <c:valAx>
        <c:axId val="383759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73628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CE-47ED-8EE4-6F370ADA5CA0}"/>
            </c:ext>
          </c:extLst>
        </c:ser>
        <c:dLbls>
          <c:showLegendKey val="0"/>
          <c:showVal val="0"/>
          <c:showCatName val="0"/>
          <c:showSerName val="0"/>
          <c:showPercent val="0"/>
          <c:showBubbleSize val="0"/>
        </c:dLbls>
        <c:gapWidth val="180"/>
        <c:overlap val="-90"/>
        <c:axId val="383760296"/>
        <c:axId val="38376068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CE-47ED-8EE4-6F370ADA5CA0}"/>
            </c:ext>
          </c:extLst>
        </c:ser>
        <c:dLbls>
          <c:showLegendKey val="0"/>
          <c:showVal val="0"/>
          <c:showCatName val="0"/>
          <c:showSerName val="0"/>
          <c:showPercent val="0"/>
          <c:showBubbleSize val="0"/>
        </c:dLbls>
        <c:marker val="1"/>
        <c:smooth val="0"/>
        <c:axId val="383760296"/>
        <c:axId val="383760688"/>
      </c:lineChart>
      <c:catAx>
        <c:axId val="383760296"/>
        <c:scaling>
          <c:orientation val="minMax"/>
        </c:scaling>
        <c:delete val="0"/>
        <c:axPos val="b"/>
        <c:numFmt formatCode="ge" sourceLinked="1"/>
        <c:majorTickMark val="none"/>
        <c:minorTickMark val="none"/>
        <c:tickLblPos val="none"/>
        <c:crossAx val="383760688"/>
        <c:crosses val="autoZero"/>
        <c:auto val="0"/>
        <c:lblAlgn val="ctr"/>
        <c:lblOffset val="100"/>
        <c:noMultiLvlLbl val="1"/>
      </c:catAx>
      <c:valAx>
        <c:axId val="383760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37602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68-4F50-AED4-95E7573E875C}"/>
            </c:ext>
          </c:extLst>
        </c:ser>
        <c:dLbls>
          <c:showLegendKey val="0"/>
          <c:showVal val="0"/>
          <c:showCatName val="0"/>
          <c:showSerName val="0"/>
          <c:showPercent val="0"/>
          <c:showBubbleSize val="0"/>
        </c:dLbls>
        <c:gapWidth val="180"/>
        <c:overlap val="-90"/>
        <c:axId val="567688264"/>
        <c:axId val="56768865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68-4F50-AED4-95E7573E875C}"/>
            </c:ext>
          </c:extLst>
        </c:ser>
        <c:dLbls>
          <c:showLegendKey val="0"/>
          <c:showVal val="0"/>
          <c:showCatName val="0"/>
          <c:showSerName val="0"/>
          <c:showPercent val="0"/>
          <c:showBubbleSize val="0"/>
        </c:dLbls>
        <c:marker val="1"/>
        <c:smooth val="0"/>
        <c:axId val="567688264"/>
        <c:axId val="567688656"/>
      </c:lineChart>
      <c:catAx>
        <c:axId val="567688264"/>
        <c:scaling>
          <c:orientation val="minMax"/>
        </c:scaling>
        <c:delete val="0"/>
        <c:axPos val="b"/>
        <c:numFmt formatCode="ge" sourceLinked="1"/>
        <c:majorTickMark val="none"/>
        <c:minorTickMark val="none"/>
        <c:tickLblPos val="none"/>
        <c:crossAx val="567688656"/>
        <c:crosses val="autoZero"/>
        <c:auto val="0"/>
        <c:lblAlgn val="ctr"/>
        <c:lblOffset val="100"/>
        <c:noMultiLvlLbl val="1"/>
      </c:catAx>
      <c:valAx>
        <c:axId val="567688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67688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93-42DC-84AA-B6F85E033FFD}"/>
            </c:ext>
          </c:extLst>
        </c:ser>
        <c:dLbls>
          <c:showLegendKey val="0"/>
          <c:showVal val="0"/>
          <c:showCatName val="0"/>
          <c:showSerName val="0"/>
          <c:showPercent val="0"/>
          <c:showBubbleSize val="0"/>
        </c:dLbls>
        <c:gapWidth val="180"/>
        <c:overlap val="-90"/>
        <c:axId val="567689440"/>
        <c:axId val="567689832"/>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93-42DC-84AA-B6F85E033FFD}"/>
            </c:ext>
          </c:extLst>
        </c:ser>
        <c:dLbls>
          <c:showLegendKey val="0"/>
          <c:showVal val="0"/>
          <c:showCatName val="0"/>
          <c:showSerName val="0"/>
          <c:showPercent val="0"/>
          <c:showBubbleSize val="0"/>
        </c:dLbls>
        <c:marker val="1"/>
        <c:smooth val="0"/>
        <c:axId val="567689440"/>
        <c:axId val="567689832"/>
      </c:lineChart>
      <c:catAx>
        <c:axId val="567689440"/>
        <c:scaling>
          <c:orientation val="minMax"/>
        </c:scaling>
        <c:delete val="0"/>
        <c:axPos val="b"/>
        <c:numFmt formatCode="ge" sourceLinked="1"/>
        <c:majorTickMark val="none"/>
        <c:minorTickMark val="none"/>
        <c:tickLblPos val="none"/>
        <c:crossAx val="567689832"/>
        <c:crosses val="autoZero"/>
        <c:auto val="0"/>
        <c:lblAlgn val="ctr"/>
        <c:lblOffset val="100"/>
        <c:noMultiLvlLbl val="1"/>
      </c:catAx>
      <c:valAx>
        <c:axId val="567689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67689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AD-4C4B-A52D-EEBC483F7627}"/>
            </c:ext>
          </c:extLst>
        </c:ser>
        <c:dLbls>
          <c:showLegendKey val="0"/>
          <c:showVal val="0"/>
          <c:showCatName val="0"/>
          <c:showSerName val="0"/>
          <c:showPercent val="0"/>
          <c:showBubbleSize val="0"/>
        </c:dLbls>
        <c:gapWidth val="180"/>
        <c:overlap val="-90"/>
        <c:axId val="409679472"/>
        <c:axId val="409679864"/>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D-4C4B-A52D-EEBC483F7627}"/>
            </c:ext>
          </c:extLst>
        </c:ser>
        <c:dLbls>
          <c:showLegendKey val="0"/>
          <c:showVal val="0"/>
          <c:showCatName val="0"/>
          <c:showSerName val="0"/>
          <c:showPercent val="0"/>
          <c:showBubbleSize val="0"/>
        </c:dLbls>
        <c:marker val="1"/>
        <c:smooth val="0"/>
        <c:axId val="409679472"/>
        <c:axId val="409679864"/>
      </c:lineChart>
      <c:catAx>
        <c:axId val="409679472"/>
        <c:scaling>
          <c:orientation val="minMax"/>
        </c:scaling>
        <c:delete val="0"/>
        <c:axPos val="b"/>
        <c:numFmt formatCode="ge" sourceLinked="1"/>
        <c:majorTickMark val="none"/>
        <c:minorTickMark val="none"/>
        <c:tickLblPos val="none"/>
        <c:crossAx val="409679864"/>
        <c:crosses val="autoZero"/>
        <c:auto val="0"/>
        <c:lblAlgn val="ctr"/>
        <c:lblOffset val="100"/>
        <c:noMultiLvlLbl val="1"/>
      </c:catAx>
      <c:valAx>
        <c:axId val="409679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679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8F-45E3-8DE0-D849366466DE}"/>
            </c:ext>
          </c:extLst>
        </c:ser>
        <c:dLbls>
          <c:showLegendKey val="0"/>
          <c:showVal val="0"/>
          <c:showCatName val="0"/>
          <c:showSerName val="0"/>
          <c:showPercent val="0"/>
          <c:showBubbleSize val="0"/>
        </c:dLbls>
        <c:gapWidth val="180"/>
        <c:overlap val="-90"/>
        <c:axId val="409680648"/>
        <c:axId val="25044896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F-45E3-8DE0-D849366466DE}"/>
            </c:ext>
          </c:extLst>
        </c:ser>
        <c:dLbls>
          <c:showLegendKey val="0"/>
          <c:showVal val="0"/>
          <c:showCatName val="0"/>
          <c:showSerName val="0"/>
          <c:showPercent val="0"/>
          <c:showBubbleSize val="0"/>
        </c:dLbls>
        <c:marker val="1"/>
        <c:smooth val="0"/>
        <c:axId val="409680648"/>
        <c:axId val="250448960"/>
      </c:lineChart>
      <c:catAx>
        <c:axId val="409680648"/>
        <c:scaling>
          <c:orientation val="minMax"/>
        </c:scaling>
        <c:delete val="0"/>
        <c:axPos val="b"/>
        <c:numFmt formatCode="ge" sourceLinked="1"/>
        <c:majorTickMark val="none"/>
        <c:minorTickMark val="none"/>
        <c:tickLblPos val="none"/>
        <c:crossAx val="250448960"/>
        <c:crosses val="autoZero"/>
        <c:auto val="0"/>
        <c:lblAlgn val="ctr"/>
        <c:lblOffset val="100"/>
        <c:noMultiLvlLbl val="1"/>
      </c:catAx>
      <c:valAx>
        <c:axId val="250448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9680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83-42CE-864A-2682F89B3F7D}"/>
            </c:ext>
          </c:extLst>
        </c:ser>
        <c:dLbls>
          <c:showLegendKey val="0"/>
          <c:showVal val="0"/>
          <c:showCatName val="0"/>
          <c:showSerName val="0"/>
          <c:showPercent val="0"/>
          <c:showBubbleSize val="0"/>
        </c:dLbls>
        <c:gapWidth val="180"/>
        <c:overlap val="-90"/>
        <c:axId val="250449744"/>
        <c:axId val="25045013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83-42CE-864A-2682F89B3F7D}"/>
            </c:ext>
          </c:extLst>
        </c:ser>
        <c:dLbls>
          <c:showLegendKey val="0"/>
          <c:showVal val="0"/>
          <c:showCatName val="0"/>
          <c:showSerName val="0"/>
          <c:showPercent val="0"/>
          <c:showBubbleSize val="0"/>
        </c:dLbls>
        <c:marker val="1"/>
        <c:smooth val="0"/>
        <c:axId val="250449744"/>
        <c:axId val="250450136"/>
      </c:lineChart>
      <c:catAx>
        <c:axId val="250449744"/>
        <c:scaling>
          <c:orientation val="minMax"/>
        </c:scaling>
        <c:delete val="0"/>
        <c:axPos val="b"/>
        <c:numFmt formatCode="ge" sourceLinked="1"/>
        <c:majorTickMark val="none"/>
        <c:minorTickMark val="none"/>
        <c:tickLblPos val="none"/>
        <c:crossAx val="250450136"/>
        <c:crosses val="autoZero"/>
        <c:auto val="0"/>
        <c:lblAlgn val="ctr"/>
        <c:lblOffset val="100"/>
        <c:noMultiLvlLbl val="1"/>
      </c:catAx>
      <c:valAx>
        <c:axId val="250450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0449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04-4343-94C6-F5321CF36511}"/>
            </c:ext>
          </c:extLst>
        </c:ser>
        <c:dLbls>
          <c:showLegendKey val="0"/>
          <c:showVal val="0"/>
          <c:showCatName val="0"/>
          <c:showSerName val="0"/>
          <c:showPercent val="0"/>
          <c:showBubbleSize val="0"/>
        </c:dLbls>
        <c:gapWidth val="180"/>
        <c:overlap val="-90"/>
        <c:axId val="418680120"/>
        <c:axId val="24470328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04-4343-94C6-F5321CF3651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6E04-4343-94C6-F5321CF36511}"/>
            </c:ext>
          </c:extLst>
        </c:ser>
        <c:dLbls>
          <c:showLegendKey val="0"/>
          <c:showVal val="0"/>
          <c:showCatName val="0"/>
          <c:showSerName val="0"/>
          <c:showPercent val="0"/>
          <c:showBubbleSize val="0"/>
        </c:dLbls>
        <c:marker val="1"/>
        <c:smooth val="0"/>
        <c:axId val="418680120"/>
        <c:axId val="244703280"/>
      </c:lineChart>
      <c:catAx>
        <c:axId val="418680120"/>
        <c:scaling>
          <c:orientation val="minMax"/>
        </c:scaling>
        <c:delete val="0"/>
        <c:axPos val="b"/>
        <c:numFmt formatCode="ge" sourceLinked="1"/>
        <c:majorTickMark val="none"/>
        <c:minorTickMark val="none"/>
        <c:tickLblPos val="none"/>
        <c:crossAx val="244703280"/>
        <c:crosses val="autoZero"/>
        <c:auto val="0"/>
        <c:lblAlgn val="ctr"/>
        <c:lblOffset val="100"/>
        <c:noMultiLvlLbl val="1"/>
      </c:catAx>
      <c:valAx>
        <c:axId val="24470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8680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71-42D5-80A3-92899D8E4453}"/>
            </c:ext>
          </c:extLst>
        </c:ser>
        <c:dLbls>
          <c:showLegendKey val="0"/>
          <c:showVal val="0"/>
          <c:showCatName val="0"/>
          <c:showSerName val="0"/>
          <c:showPercent val="0"/>
          <c:showBubbleSize val="0"/>
        </c:dLbls>
        <c:gapWidth val="180"/>
        <c:overlap val="-90"/>
        <c:axId val="390349184"/>
        <c:axId val="390349576"/>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71-42D5-80A3-92899D8E4453}"/>
            </c:ext>
          </c:extLst>
        </c:ser>
        <c:dLbls>
          <c:showLegendKey val="0"/>
          <c:showVal val="0"/>
          <c:showCatName val="0"/>
          <c:showSerName val="0"/>
          <c:showPercent val="0"/>
          <c:showBubbleSize val="0"/>
        </c:dLbls>
        <c:marker val="1"/>
        <c:smooth val="0"/>
        <c:axId val="390349184"/>
        <c:axId val="390349576"/>
      </c:lineChart>
      <c:catAx>
        <c:axId val="390349184"/>
        <c:scaling>
          <c:orientation val="minMax"/>
        </c:scaling>
        <c:delete val="0"/>
        <c:axPos val="b"/>
        <c:numFmt formatCode="ge" sourceLinked="1"/>
        <c:majorTickMark val="none"/>
        <c:minorTickMark val="none"/>
        <c:tickLblPos val="none"/>
        <c:crossAx val="390349576"/>
        <c:crosses val="autoZero"/>
        <c:auto val="0"/>
        <c:lblAlgn val="ctr"/>
        <c:lblOffset val="100"/>
        <c:noMultiLvlLbl val="1"/>
      </c:catAx>
      <c:valAx>
        <c:axId val="390349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90349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7136.4</c:v>
                </c:pt>
                <c:pt idx="1">
                  <c:v>11622.2</c:v>
                </c:pt>
                <c:pt idx="2">
                  <c:v>134196.6</c:v>
                </c:pt>
                <c:pt idx="3">
                  <c:v>21919.3</c:v>
                </c:pt>
                <c:pt idx="4">
                  <c:v>12934.7</c:v>
                </c:pt>
              </c:numCache>
            </c:numRef>
          </c:val>
          <c:extLst>
            <c:ext xmlns:c16="http://schemas.microsoft.com/office/drawing/2014/chart" uri="{C3380CC4-5D6E-409C-BE32-E72D297353CC}">
              <c16:uniqueId val="{00000000-AE2B-4ED9-A6B7-59A7116D0811}"/>
            </c:ext>
          </c:extLst>
        </c:ser>
        <c:dLbls>
          <c:showLegendKey val="0"/>
          <c:showVal val="0"/>
          <c:showCatName val="0"/>
          <c:showSerName val="0"/>
          <c:showPercent val="0"/>
          <c:showBubbleSize val="0"/>
        </c:dLbls>
        <c:gapWidth val="180"/>
        <c:overlap val="-90"/>
        <c:axId val="244704064"/>
        <c:axId val="244704456"/>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extLst>
            <c:ext xmlns:c16="http://schemas.microsoft.com/office/drawing/2014/chart" uri="{C3380CC4-5D6E-409C-BE32-E72D297353CC}">
              <c16:uniqueId val="{00000001-AE2B-4ED9-A6B7-59A7116D0811}"/>
            </c:ext>
          </c:extLst>
        </c:ser>
        <c:dLbls>
          <c:showLegendKey val="0"/>
          <c:showVal val="0"/>
          <c:showCatName val="0"/>
          <c:showSerName val="0"/>
          <c:showPercent val="0"/>
          <c:showBubbleSize val="0"/>
        </c:dLbls>
        <c:marker val="1"/>
        <c:smooth val="0"/>
        <c:axId val="244704064"/>
        <c:axId val="244704456"/>
      </c:lineChart>
      <c:catAx>
        <c:axId val="244704064"/>
        <c:scaling>
          <c:orientation val="minMax"/>
        </c:scaling>
        <c:delete val="0"/>
        <c:axPos val="b"/>
        <c:numFmt formatCode="ge" sourceLinked="1"/>
        <c:majorTickMark val="none"/>
        <c:minorTickMark val="none"/>
        <c:tickLblPos val="none"/>
        <c:crossAx val="244704456"/>
        <c:crosses val="autoZero"/>
        <c:auto val="0"/>
        <c:lblAlgn val="ctr"/>
        <c:lblOffset val="100"/>
        <c:noMultiLvlLbl val="1"/>
      </c:catAx>
      <c:valAx>
        <c:axId val="244704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4704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11777</c:v>
                </c:pt>
                <c:pt idx="1">
                  <c:v>-3930</c:v>
                </c:pt>
                <c:pt idx="2">
                  <c:v>-113427</c:v>
                </c:pt>
                <c:pt idx="3">
                  <c:v>54714</c:v>
                </c:pt>
                <c:pt idx="4">
                  <c:v>108336</c:v>
                </c:pt>
              </c:numCache>
            </c:numRef>
          </c:val>
          <c:extLst>
            <c:ext xmlns:c16="http://schemas.microsoft.com/office/drawing/2014/chart" uri="{C3380CC4-5D6E-409C-BE32-E72D297353CC}">
              <c16:uniqueId val="{00000000-9134-4A0A-AF06-712B2ECD91DF}"/>
            </c:ext>
          </c:extLst>
        </c:ser>
        <c:dLbls>
          <c:showLegendKey val="0"/>
          <c:showVal val="0"/>
          <c:showCatName val="0"/>
          <c:showSerName val="0"/>
          <c:showPercent val="0"/>
          <c:showBubbleSize val="0"/>
        </c:dLbls>
        <c:gapWidth val="180"/>
        <c:overlap val="-90"/>
        <c:axId val="193397824"/>
        <c:axId val="193398216"/>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extLst>
            <c:ext xmlns:c16="http://schemas.microsoft.com/office/drawing/2014/chart" uri="{C3380CC4-5D6E-409C-BE32-E72D297353CC}">
              <c16:uniqueId val="{00000001-9134-4A0A-AF06-712B2ECD91DF}"/>
            </c:ext>
          </c:extLst>
        </c:ser>
        <c:dLbls>
          <c:showLegendKey val="0"/>
          <c:showVal val="0"/>
          <c:showCatName val="0"/>
          <c:showSerName val="0"/>
          <c:showPercent val="0"/>
          <c:showBubbleSize val="0"/>
        </c:dLbls>
        <c:marker val="1"/>
        <c:smooth val="0"/>
        <c:axId val="193397824"/>
        <c:axId val="193398216"/>
      </c:lineChart>
      <c:catAx>
        <c:axId val="193397824"/>
        <c:scaling>
          <c:orientation val="minMax"/>
        </c:scaling>
        <c:delete val="0"/>
        <c:axPos val="b"/>
        <c:numFmt formatCode="ge" sourceLinked="1"/>
        <c:majorTickMark val="none"/>
        <c:minorTickMark val="none"/>
        <c:tickLblPos val="none"/>
        <c:crossAx val="193398216"/>
        <c:crosses val="autoZero"/>
        <c:auto val="0"/>
        <c:lblAlgn val="ctr"/>
        <c:lblOffset val="100"/>
        <c:noMultiLvlLbl val="1"/>
      </c:catAx>
      <c:valAx>
        <c:axId val="19339821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9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63.9</c:v>
                </c:pt>
                <c:pt idx="1">
                  <c:v>43.9</c:v>
                </c:pt>
                <c:pt idx="2">
                  <c:v>15.8</c:v>
                </c:pt>
                <c:pt idx="3">
                  <c:v>45.7</c:v>
                </c:pt>
                <c:pt idx="4">
                  <c:v>68.599999999999994</c:v>
                </c:pt>
              </c:numCache>
            </c:numRef>
          </c:val>
          <c:extLst>
            <c:ext xmlns:c16="http://schemas.microsoft.com/office/drawing/2014/chart" uri="{C3380CC4-5D6E-409C-BE32-E72D297353CC}">
              <c16:uniqueId val="{00000000-A318-4363-BC97-91A05040B831}"/>
            </c:ext>
          </c:extLst>
        </c:ser>
        <c:dLbls>
          <c:showLegendKey val="0"/>
          <c:showVal val="0"/>
          <c:showCatName val="0"/>
          <c:showSerName val="0"/>
          <c:showPercent val="0"/>
          <c:showBubbleSize val="0"/>
        </c:dLbls>
        <c:gapWidth val="180"/>
        <c:overlap val="-90"/>
        <c:axId val="193399392"/>
        <c:axId val="410403008"/>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extLst>
            <c:ext xmlns:c16="http://schemas.microsoft.com/office/drawing/2014/chart" uri="{C3380CC4-5D6E-409C-BE32-E72D297353CC}">
              <c16:uniqueId val="{00000001-A318-4363-BC97-91A05040B831}"/>
            </c:ext>
          </c:extLst>
        </c:ser>
        <c:dLbls>
          <c:showLegendKey val="0"/>
          <c:showVal val="0"/>
          <c:showCatName val="0"/>
          <c:showSerName val="0"/>
          <c:showPercent val="0"/>
          <c:showBubbleSize val="0"/>
        </c:dLbls>
        <c:marker val="1"/>
        <c:smooth val="0"/>
        <c:axId val="193399392"/>
        <c:axId val="410403008"/>
      </c:lineChart>
      <c:catAx>
        <c:axId val="193399392"/>
        <c:scaling>
          <c:orientation val="minMax"/>
        </c:scaling>
        <c:delete val="0"/>
        <c:axPos val="b"/>
        <c:numFmt formatCode="ge" sourceLinked="1"/>
        <c:majorTickMark val="none"/>
        <c:minorTickMark val="none"/>
        <c:tickLblPos val="none"/>
        <c:crossAx val="410403008"/>
        <c:crosses val="autoZero"/>
        <c:auto val="0"/>
        <c:lblAlgn val="ctr"/>
        <c:lblOffset val="100"/>
        <c:noMultiLvlLbl val="1"/>
      </c:catAx>
      <c:valAx>
        <c:axId val="410403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99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24.2</c:v>
                </c:pt>
                <c:pt idx="1">
                  <c:v>29.3</c:v>
                </c:pt>
                <c:pt idx="2">
                  <c:v>3.1</c:v>
                </c:pt>
                <c:pt idx="3">
                  <c:v>0.5</c:v>
                </c:pt>
                <c:pt idx="4">
                  <c:v>0</c:v>
                </c:pt>
              </c:numCache>
            </c:numRef>
          </c:val>
          <c:extLst>
            <c:ext xmlns:c16="http://schemas.microsoft.com/office/drawing/2014/chart" uri="{C3380CC4-5D6E-409C-BE32-E72D297353CC}">
              <c16:uniqueId val="{00000000-BAA4-4CF1-8586-3CC3895AAC89}"/>
            </c:ext>
          </c:extLst>
        </c:ser>
        <c:dLbls>
          <c:showLegendKey val="0"/>
          <c:showVal val="0"/>
          <c:showCatName val="0"/>
          <c:showSerName val="0"/>
          <c:showPercent val="0"/>
          <c:showBubbleSize val="0"/>
        </c:dLbls>
        <c:gapWidth val="180"/>
        <c:overlap val="-90"/>
        <c:axId val="193399000"/>
        <c:axId val="410403792"/>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extLst>
            <c:ext xmlns:c16="http://schemas.microsoft.com/office/drawing/2014/chart" uri="{C3380CC4-5D6E-409C-BE32-E72D297353CC}">
              <c16:uniqueId val="{00000001-BAA4-4CF1-8586-3CC3895AAC89}"/>
            </c:ext>
          </c:extLst>
        </c:ser>
        <c:dLbls>
          <c:showLegendKey val="0"/>
          <c:showVal val="0"/>
          <c:showCatName val="0"/>
          <c:showSerName val="0"/>
          <c:showPercent val="0"/>
          <c:showBubbleSize val="0"/>
        </c:dLbls>
        <c:marker val="1"/>
        <c:smooth val="0"/>
        <c:axId val="193399000"/>
        <c:axId val="410403792"/>
      </c:lineChart>
      <c:catAx>
        <c:axId val="193399000"/>
        <c:scaling>
          <c:orientation val="minMax"/>
        </c:scaling>
        <c:delete val="0"/>
        <c:axPos val="b"/>
        <c:numFmt formatCode="ge" sourceLinked="1"/>
        <c:majorTickMark val="none"/>
        <c:minorTickMark val="none"/>
        <c:tickLblPos val="none"/>
        <c:crossAx val="410403792"/>
        <c:crosses val="autoZero"/>
        <c:auto val="0"/>
        <c:lblAlgn val="ctr"/>
        <c:lblOffset val="100"/>
        <c:noMultiLvlLbl val="1"/>
      </c:catAx>
      <c:valAx>
        <c:axId val="410403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99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666-458D-BEF9-34E64AB95DB8}"/>
            </c:ext>
          </c:extLst>
        </c:ser>
        <c:dLbls>
          <c:showLegendKey val="0"/>
          <c:showVal val="0"/>
          <c:showCatName val="0"/>
          <c:showSerName val="0"/>
          <c:showPercent val="0"/>
          <c:showBubbleSize val="0"/>
        </c:dLbls>
        <c:gapWidth val="180"/>
        <c:overlap val="-90"/>
        <c:axId val="410404576"/>
        <c:axId val="57040784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extLst>
            <c:ext xmlns:c16="http://schemas.microsoft.com/office/drawing/2014/chart" uri="{C3380CC4-5D6E-409C-BE32-E72D297353CC}">
              <c16:uniqueId val="{00000001-6666-458D-BEF9-34E64AB95DB8}"/>
            </c:ext>
          </c:extLst>
        </c:ser>
        <c:dLbls>
          <c:showLegendKey val="0"/>
          <c:showVal val="0"/>
          <c:showCatName val="0"/>
          <c:showSerName val="0"/>
          <c:showPercent val="0"/>
          <c:showBubbleSize val="0"/>
        </c:dLbls>
        <c:marker val="1"/>
        <c:smooth val="0"/>
        <c:axId val="410404576"/>
        <c:axId val="570407848"/>
      </c:lineChart>
      <c:catAx>
        <c:axId val="410404576"/>
        <c:scaling>
          <c:orientation val="minMax"/>
        </c:scaling>
        <c:delete val="0"/>
        <c:axPos val="b"/>
        <c:numFmt formatCode="ge" sourceLinked="1"/>
        <c:majorTickMark val="none"/>
        <c:minorTickMark val="none"/>
        <c:tickLblPos val="none"/>
        <c:crossAx val="570407848"/>
        <c:crosses val="autoZero"/>
        <c:auto val="0"/>
        <c:lblAlgn val="ctr"/>
        <c:lblOffset val="100"/>
        <c:noMultiLvlLbl val="1"/>
      </c:catAx>
      <c:valAx>
        <c:axId val="570407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404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15-470F-82E3-BF0061DDC4D0}"/>
            </c:ext>
          </c:extLst>
        </c:ser>
        <c:dLbls>
          <c:showLegendKey val="0"/>
          <c:showVal val="0"/>
          <c:showCatName val="0"/>
          <c:showSerName val="0"/>
          <c:showPercent val="0"/>
          <c:showBubbleSize val="0"/>
        </c:dLbls>
        <c:gapWidth val="180"/>
        <c:overlap val="-90"/>
        <c:axId val="570408632"/>
        <c:axId val="57040902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15-470F-82E3-BF0061DDC4D0}"/>
            </c:ext>
          </c:extLst>
        </c:ser>
        <c:dLbls>
          <c:showLegendKey val="0"/>
          <c:showVal val="0"/>
          <c:showCatName val="0"/>
          <c:showSerName val="0"/>
          <c:showPercent val="0"/>
          <c:showBubbleSize val="0"/>
        </c:dLbls>
        <c:marker val="1"/>
        <c:smooth val="0"/>
        <c:axId val="570408632"/>
        <c:axId val="570409024"/>
      </c:lineChart>
      <c:catAx>
        <c:axId val="570408632"/>
        <c:scaling>
          <c:orientation val="minMax"/>
        </c:scaling>
        <c:delete val="0"/>
        <c:axPos val="b"/>
        <c:numFmt formatCode="ge" sourceLinked="1"/>
        <c:majorTickMark val="none"/>
        <c:minorTickMark val="none"/>
        <c:tickLblPos val="none"/>
        <c:crossAx val="570409024"/>
        <c:crosses val="autoZero"/>
        <c:auto val="0"/>
        <c:lblAlgn val="ctr"/>
        <c:lblOffset val="100"/>
        <c:noMultiLvlLbl val="1"/>
      </c:catAx>
      <c:valAx>
        <c:axId val="57040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57040863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54391" y="7393339"/>
          <a:ext cx="5157407" cy="29548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883641" y="7393339"/>
          <a:ext cx="5062159" cy="29548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217641" y="7393339"/>
          <a:ext cx="5157409" cy="29548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35734" y="7393339"/>
          <a:ext cx="5086923" cy="29548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012188" y="7393339"/>
          <a:ext cx="5166932" cy="29548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a:extLst>
            <a:ext uri="{FF2B5EF4-FFF2-40B4-BE49-F238E27FC236}">
              <a16:creationId xmlns:a16="http://schemas.microsoft.com/office/drawing/2014/main" id="{00000000-0008-0000-0000-000013000000}"/>
            </a:ext>
          </a:extLst>
        </xdr:cNvPr>
        <xdr:cNvSpPr/>
      </xdr:nvSpPr>
      <xdr:spPr>
        <a:xfrm>
          <a:off x="2793280" y="11690640"/>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681461</xdr:colOff>
      <xdr:row>41</xdr:row>
      <xdr:rowOff>117765</xdr:rowOff>
    </xdr:from>
    <xdr:ext cx="2608406" cy="392415"/>
    <xdr:sp macro="" textlink="データ!EX9">
      <xdr:nvSpPr>
        <xdr:cNvPr id="21" name="正方形/長方形 20">
          <a:extLst>
            <a:ext uri="{FF2B5EF4-FFF2-40B4-BE49-F238E27FC236}">
              <a16:creationId xmlns:a16="http://schemas.microsoft.com/office/drawing/2014/main" id="{00000000-0008-0000-0000-000015000000}"/>
            </a:ext>
          </a:extLst>
        </xdr:cNvPr>
        <xdr:cNvSpPr/>
      </xdr:nvSpPr>
      <xdr:spPr>
        <a:xfrm>
          <a:off x="9168236" y="11690640"/>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a:extLst>
            <a:ext uri="{FF2B5EF4-FFF2-40B4-BE49-F238E27FC236}">
              <a16:creationId xmlns:a16="http://schemas.microsoft.com/office/drawing/2014/main" id="{00000000-0008-0000-0000-000017000000}"/>
            </a:ext>
          </a:extLst>
        </xdr:cNvPr>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a:extLst>
            <a:ext uri="{FF2B5EF4-FFF2-40B4-BE49-F238E27FC236}">
              <a16:creationId xmlns:a16="http://schemas.microsoft.com/office/drawing/2014/main" id="{00000000-0008-0000-0000-000019000000}"/>
            </a:ext>
          </a:extLst>
        </xdr:cNvPr>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a:extLst>
            <a:ext uri="{FF2B5EF4-FFF2-40B4-BE49-F238E27FC236}">
              <a16:creationId xmlns:a16="http://schemas.microsoft.com/office/drawing/2014/main" id="{00000000-0008-0000-0000-00001B000000}"/>
            </a:ext>
          </a:extLst>
        </xdr:cNvPr>
        <xdr:cNvSpPr/>
      </xdr:nvSpPr>
      <xdr:spPr>
        <a:xfrm>
          <a:off x="26912315"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581892" y="12210802"/>
          <a:ext cx="5155586" cy="290442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581892" y="15269689"/>
          <a:ext cx="5155586" cy="28960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581892" y="18337480"/>
          <a:ext cx="5155586" cy="28960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581892" y="21387955"/>
          <a:ext cx="5155586" cy="28960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581892" y="24404783"/>
          <a:ext cx="5155586" cy="28960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6337723" y="12210802"/>
          <a:ext cx="4651774" cy="290442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6337723" y="15269689"/>
          <a:ext cx="4651774" cy="28960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6337723" y="18337480"/>
          <a:ext cx="4651774" cy="28960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6337723" y="21387955"/>
          <a:ext cx="4651774" cy="28960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6337723" y="24404783"/>
          <a:ext cx="4651774" cy="28960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1682854" y="12210802"/>
          <a:ext cx="4661299" cy="290442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11682854" y="15269689"/>
          <a:ext cx="4661299" cy="28960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3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1682854" y="18337480"/>
          <a:ext cx="4661299" cy="28960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1682854" y="21387955"/>
          <a:ext cx="4661299" cy="28960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1682854" y="24404783"/>
          <a:ext cx="4661299" cy="28960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6917890" y="12210802"/>
          <a:ext cx="4661300" cy="290442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6917890" y="15269689"/>
          <a:ext cx="4661300" cy="28960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16917890" y="18337480"/>
          <a:ext cx="4661300" cy="28960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3F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6917890" y="21387955"/>
          <a:ext cx="4661300" cy="28960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16917890" y="24404783"/>
          <a:ext cx="4661300" cy="28960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2298895" y="12210802"/>
          <a:ext cx="4661298" cy="290442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2298895" y="15269689"/>
          <a:ext cx="4661298" cy="28960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2298895" y="18337480"/>
          <a:ext cx="4661298" cy="28960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A000000}"/>
            </a:ext>
          </a:extLst>
        </xdr:cNvPr>
        <xdr:cNvGrpSpPr/>
      </xdr:nvGrpSpPr>
      <xdr:grpSpPr>
        <a:xfrm>
          <a:off x="22298895" y="21387955"/>
          <a:ext cx="4661298" cy="28960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B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C000000}"/>
            </a:ext>
          </a:extLst>
        </xdr:cNvPr>
        <xdr:cNvGrpSpPr/>
      </xdr:nvGrpSpPr>
      <xdr:grpSpPr>
        <a:xfrm>
          <a:off x="22298895" y="24404783"/>
          <a:ext cx="4661298" cy="28960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D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E000000}"/>
                </a:ext>
              </a:extLst>
            </xdr:cNvPr>
            <xdr:cNvPicPr preferRelativeResize="0">
              <a:picLocks noChangeArrowheads="1"/>
              <a:extLst>
                <a:ext uri="{84589F7E-364E-4C9E-8A38-B11213B215E9}">
                  <a14:cameraTool cellRange="データ!$AX$10:$BC$12" spid="_x0000_s169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BI$10:$BN$12" spid="_x0000_s169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T$10:$BY$12" spid="_x0000_s169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CE$10:$CJ$12" spid="_x0000_s170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O$10:$CT$12" spid="_x0000_s170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Z$10:$DE$12" spid="_x0000_s170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DJ10:DO12" spid="_x0000_s170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T10:DY12" spid="_x0000_s170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ED10:EI12" spid="_x0000_s170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N10:ES12" spid="_x0000_s170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Y10:FD12" spid="_x0000_s170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FI10:FN12" spid="_x0000_s170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S10:FX12" spid="_x0000_s1709"/>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GC10:GH12" spid="_x0000_s1710"/>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M10:GR12" spid="_x0000_s1711"/>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X10:HC12" spid="_x0000_s1712"/>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HH10:HM12" spid="_x0000_s1713"/>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R10:HW12" spid="_x0000_s1714"/>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IB10:IG12" spid="_x0000_s1715"/>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L10:IQ12" spid="_x0000_s1716"/>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W10:JB12" spid="_x0000_s1717"/>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JG10:JL12" spid="_x0000_s1718"/>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Q10:JV12" spid="_x0000_s1719"/>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KA10:KF12" spid="_x0000_s1720"/>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K10:KP12" spid="_x0000_s1721"/>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V10:LA12" spid="_x0000_s1722"/>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LF10:LK12" spid="_x0000_s1723"/>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P10:LU12" spid="_x0000_s1724"/>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Z10:ME12" spid="_x0000_s1725"/>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MJ10:MO12" spid="_x0000_s1726"/>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727"/>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728"/>
                </a:ext>
              </a:extLst>
            </xdr:cNvPicPr>
          </xdr:nvPicPr>
          <xdr:blipFill>
            <a:blip xmlns:r="http://schemas.openxmlformats.org/officeDocument/2006/relationships" r:embed="rId61"/>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729"/>
                </a:ext>
              </a:extLst>
            </xdr:cNvPicPr>
          </xdr:nvPicPr>
          <xdr:blipFill>
            <a:blip xmlns:r="http://schemas.openxmlformats.org/officeDocument/2006/relationships" r:embed="rId61"/>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730"/>
                </a:ext>
              </a:extLst>
            </xdr:cNvPicPr>
          </xdr:nvPicPr>
          <xdr:blipFill>
            <a:blip xmlns:r="http://schemas.openxmlformats.org/officeDocument/2006/relationships" r:embed="rId61"/>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731"/>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732"/>
                </a:ext>
              </a:extLst>
            </xdr:cNvPicPr>
          </xdr:nvPicPr>
          <xdr:blipFill>
            <a:blip xmlns:r="http://schemas.openxmlformats.org/officeDocument/2006/relationships" r:embed="rId61"/>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733"/>
                </a:ext>
              </a:extLst>
            </xdr:cNvPicPr>
          </xdr:nvPicPr>
          <xdr:blipFill>
            <a:blip xmlns:r="http://schemas.openxmlformats.org/officeDocument/2006/relationships" r:embed="rId61"/>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734"/>
                </a:ext>
              </a:extLst>
            </xdr:cNvPicPr>
          </xdr:nvPicPr>
          <xdr:blipFill>
            <a:blip xmlns:r="http://schemas.openxmlformats.org/officeDocument/2006/relationships" r:embed="rId61"/>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735"/>
                </a:ext>
              </a:extLst>
            </xdr:cNvPicPr>
          </xdr:nvPicPr>
          <xdr:blipFill>
            <a:blip xmlns:r="http://schemas.openxmlformats.org/officeDocument/2006/relationships" r:embed="rId61"/>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736"/>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737"/>
                </a:ext>
              </a:extLst>
            </xdr:cNvPicPr>
          </xdr:nvPicPr>
          <xdr:blipFill>
            <a:blip xmlns:r="http://schemas.openxmlformats.org/officeDocument/2006/relationships" r:embed="rId61"/>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738"/>
                </a:ext>
              </a:extLst>
            </xdr:cNvPicPr>
          </xdr:nvPicPr>
          <xdr:blipFill>
            <a:blip xmlns:r="http://schemas.openxmlformats.org/officeDocument/2006/relationships" r:embed="rId61"/>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739"/>
                </a:ext>
              </a:extLst>
            </xdr:cNvPicPr>
          </xdr:nvPicPr>
          <xdr:blipFill>
            <a:blip xmlns:r="http://schemas.openxmlformats.org/officeDocument/2006/relationships" r:embed="rId61"/>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740"/>
                </a:ext>
              </a:extLst>
            </xdr:cNvPicPr>
          </xdr:nvPicPr>
          <xdr:blipFill>
            <a:blip xmlns:r="http://schemas.openxmlformats.org/officeDocument/2006/relationships" r:embed="rId61"/>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741"/>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742"/>
                </a:ext>
              </a:extLst>
            </xdr:cNvPicPr>
          </xdr:nvPicPr>
          <xdr:blipFill>
            <a:blip xmlns:r="http://schemas.openxmlformats.org/officeDocument/2006/relationships" r:embed="rId61"/>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L$37:$P$50" spid="_x0000_s1743"/>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1000000}"/>
                </a:ext>
              </a:extLst>
            </xdr:cNvPr>
            <xdr:cNvPicPr>
              <a:picLocks noChangeAspect="1" noChangeArrowheads="1"/>
              <a:extLst>
                <a:ext uri="{84589F7E-364E-4C9E-8A38-B11213B215E9}">
                  <a14:cameraTool cellRange="データ!$L$37:$P$50" spid="_x0000_s1744"/>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S34" zoomScale="70" zoomScaleNormal="70" workbookViewId="0">
      <selection activeCell="AK40" sqref="AK40:AQ96"/>
    </sheetView>
  </sheetViews>
  <sheetFormatPr defaultColWidth="9" defaultRowHeight="13.2"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宮崎県　椎葉村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x14ac:dyDescent="0.2">
      <c r="A3" s="1"/>
      <c r="B3" s="128" t="str">
        <f>データ!I6</f>
        <v>法非適用</v>
      </c>
      <c r="C3" s="129"/>
      <c r="D3" s="129"/>
      <c r="E3" s="129"/>
      <c r="F3" s="129" t="str">
        <f>データ!J6</f>
        <v>電気事業</v>
      </c>
      <c r="G3" s="129"/>
      <c r="H3" s="129"/>
      <c r="I3" s="129"/>
      <c r="J3" s="130" t="s">
        <v>179</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180</v>
      </c>
      <c r="AL3" s="120"/>
      <c r="AM3" s="120"/>
      <c r="AN3" s="120"/>
      <c r="AO3" s="120"/>
      <c r="AP3" s="120"/>
      <c r="AQ3" s="121"/>
    </row>
    <row r="4" spans="1:43" ht="23.1" customHeight="1" x14ac:dyDescent="0.2">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x14ac:dyDescent="0.2">
      <c r="A5" s="1"/>
      <c r="B5" s="142">
        <f>データ!M6</f>
        <v>1</v>
      </c>
      <c r="C5" s="143"/>
      <c r="D5" s="143"/>
      <c r="E5" s="143"/>
      <c r="F5" s="144" t="str">
        <f>データ!N6</f>
        <v>-</v>
      </c>
      <c r="G5" s="144"/>
      <c r="H5" s="144"/>
      <c r="I5" s="144"/>
      <c r="J5" s="144" t="str">
        <f>データ!O6</f>
        <v>-</v>
      </c>
      <c r="K5" s="144"/>
      <c r="L5" s="144"/>
      <c r="M5" s="144"/>
      <c r="N5" s="144" t="str">
        <f>データ!P6</f>
        <v>-</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x14ac:dyDescent="0.2">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x14ac:dyDescent="0.2">
      <c r="A7" s="1"/>
      <c r="B7" s="146" t="str">
        <f>データ!Q6</f>
        <v>-</v>
      </c>
      <c r="C7" s="144"/>
      <c r="D7" s="144"/>
      <c r="E7" s="144"/>
      <c r="F7" s="147" t="s">
        <v>182</v>
      </c>
      <c r="G7" s="148"/>
      <c r="H7" s="148"/>
      <c r="I7" s="148"/>
      <c r="J7" s="149" t="s">
        <v>183</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x14ac:dyDescent="0.2">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x14ac:dyDescent="0.25">
      <c r="A9" s="1"/>
      <c r="B9" s="154" t="s">
        <v>131</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15" customHeight="1" thickBot="1" x14ac:dyDescent="0.25">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x14ac:dyDescent="0.2">
      <c r="A11" s="1"/>
      <c r="B11" s="113" t="s">
        <v>20</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x14ac:dyDescent="0.2">
      <c r="A12" s="1"/>
      <c r="B12" s="125" t="s">
        <v>22</v>
      </c>
      <c r="C12" s="126"/>
      <c r="D12" s="126"/>
      <c r="E12" s="126"/>
      <c r="F12" s="163">
        <f>データ!W6</f>
        <v>3805</v>
      </c>
      <c r="G12" s="164"/>
      <c r="H12" s="163">
        <f>データ!X6</f>
        <v>2618</v>
      </c>
      <c r="I12" s="164"/>
      <c r="J12" s="163">
        <f>データ!Y6</f>
        <v>941</v>
      </c>
      <c r="K12" s="164"/>
      <c r="L12" s="163">
        <f>データ!Z6</f>
        <v>3010</v>
      </c>
      <c r="M12" s="164"/>
      <c r="N12" s="152">
        <f>データ!AA6</f>
        <v>4505</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x14ac:dyDescent="0.2">
      <c r="A13" s="1"/>
      <c r="B13" s="165" t="s">
        <v>23</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x14ac:dyDescent="0.2">
      <c r="A14" s="1"/>
      <c r="B14" s="165" t="s">
        <v>24</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x14ac:dyDescent="0.2">
      <c r="A15" s="1"/>
      <c r="B15" s="170" t="s">
        <v>25</v>
      </c>
      <c r="C15" s="171"/>
      <c r="D15" s="171"/>
      <c r="E15" s="172"/>
      <c r="F15" s="173" t="str">
        <f>データ!AL6</f>
        <v>-</v>
      </c>
      <c r="G15" s="173"/>
      <c r="H15" s="173" t="str">
        <f>データ!AM6</f>
        <v>-</v>
      </c>
      <c r="I15" s="173"/>
      <c r="J15" s="173" t="str">
        <f>データ!AN6</f>
        <v>-</v>
      </c>
      <c r="K15" s="173"/>
      <c r="L15" s="173" t="str">
        <f>データ!AO6</f>
        <v>-</v>
      </c>
      <c r="M15" s="173"/>
      <c r="N15" s="174" t="str">
        <f>データ!AP6</f>
        <v>-</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x14ac:dyDescent="0.25">
      <c r="A16" s="1"/>
      <c r="B16" s="176" t="s">
        <v>26</v>
      </c>
      <c r="C16" s="177"/>
      <c r="D16" s="177"/>
      <c r="E16" s="178"/>
      <c r="F16" s="179">
        <f>データ!AQ6</f>
        <v>3805</v>
      </c>
      <c r="G16" s="179"/>
      <c r="H16" s="179">
        <f>データ!AR6</f>
        <v>2618</v>
      </c>
      <c r="I16" s="179"/>
      <c r="J16" s="179">
        <f>データ!AS6</f>
        <v>941</v>
      </c>
      <c r="K16" s="179"/>
      <c r="L16" s="179">
        <f>データ!AT6</f>
        <v>3010</v>
      </c>
      <c r="M16" s="179"/>
      <c r="N16" s="168">
        <f>データ!AU6</f>
        <v>4505</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x14ac:dyDescent="0.25">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x14ac:dyDescent="0.2">
      <c r="A18" s="1"/>
      <c r="B18" s="180"/>
      <c r="C18" s="181"/>
      <c r="D18" s="181"/>
      <c r="E18" s="181"/>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x14ac:dyDescent="0.25">
      <c r="A19" s="1"/>
      <c r="B19" s="176" t="s">
        <v>29</v>
      </c>
      <c r="C19" s="177"/>
      <c r="D19" s="177"/>
      <c r="E19" s="178"/>
      <c r="F19" s="182" t="str">
        <f>データ!AV6</f>
        <v>-</v>
      </c>
      <c r="G19" s="182"/>
      <c r="H19" s="182"/>
      <c r="I19" s="182">
        <f>データ!AW6</f>
        <v>141105</v>
      </c>
      <c r="J19" s="182"/>
      <c r="K19" s="182"/>
      <c r="L19" s="182">
        <f>データ!AX6</f>
        <v>141105</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15"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55" customHeight="1" x14ac:dyDescent="0.2">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55" customHeight="1" x14ac:dyDescent="0.2">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32</v>
      </c>
      <c r="AL39" s="185"/>
      <c r="AM39" s="185"/>
      <c r="AN39" s="185"/>
      <c r="AO39" s="185"/>
      <c r="AP39" s="185"/>
      <c r="AQ39" s="186"/>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184</v>
      </c>
      <c r="AL40" s="120"/>
      <c r="AM40" s="120"/>
      <c r="AN40" s="120"/>
      <c r="AO40" s="120"/>
      <c r="AP40" s="120"/>
      <c r="AQ40" s="121"/>
    </row>
    <row r="41" spans="1:43" ht="29.55" customHeight="1" x14ac:dyDescent="0.2">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x14ac:dyDescent="0.2">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35</v>
      </c>
      <c r="AL97" s="185"/>
      <c r="AM97" s="185"/>
      <c r="AN97" s="185"/>
      <c r="AO97" s="185"/>
      <c r="AP97" s="185"/>
      <c r="AQ97" s="186"/>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181</v>
      </c>
      <c r="AL99" s="193"/>
      <c r="AM99" s="193"/>
      <c r="AN99" s="193"/>
      <c r="AO99" s="193"/>
      <c r="AP99" s="193"/>
      <c r="AQ99" s="194"/>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15" customHeight="1" x14ac:dyDescent="0.2">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ColWidth="9" defaultRowHeight="13.2" x14ac:dyDescent="0.2"/>
  <cols>
    <col min="1" max="1" width="9" style="49"/>
    <col min="2" max="6" width="11.88671875" style="49" customWidth="1"/>
    <col min="7" max="7" width="18.33203125" style="49" bestFit="1" customWidth="1"/>
    <col min="8" max="8" width="12.109375" style="49" customWidth="1"/>
    <col min="9" max="9" width="14.77734375" style="49" customWidth="1"/>
    <col min="10" max="15" width="12.109375" style="49" customWidth="1"/>
    <col min="16" max="16" width="27" style="49" customWidth="1"/>
    <col min="17" max="17" width="27.109375" style="49" customWidth="1"/>
    <col min="18" max="18" width="28" style="49" customWidth="1"/>
    <col min="19" max="19" width="12.109375" style="49" customWidth="1"/>
    <col min="20" max="20" width="17.109375" style="49" customWidth="1"/>
    <col min="21" max="49" width="12.109375" style="49" customWidth="1"/>
    <col min="50" max="50" width="9.44140625" style="49" customWidth="1"/>
    <col min="51" max="55" width="12.88671875" style="49" customWidth="1"/>
    <col min="56" max="60" width="12.44140625" style="49" customWidth="1"/>
    <col min="61" max="61" width="9.44140625" style="49" customWidth="1"/>
    <col min="62" max="66" width="12.88671875" style="49" customWidth="1"/>
    <col min="67" max="71" width="12.44140625" style="49" customWidth="1"/>
    <col min="72" max="72" width="9.44140625" style="49" customWidth="1"/>
    <col min="73" max="77" width="12.88671875" style="49" customWidth="1"/>
    <col min="78" max="82" width="12.44140625" style="49" customWidth="1"/>
    <col min="83" max="83" width="9.44140625" style="49" customWidth="1"/>
    <col min="84" max="88" width="12.88671875" style="49" customWidth="1"/>
    <col min="89" max="92" width="12.44140625" style="49" customWidth="1"/>
    <col min="93" max="93" width="9.44140625" style="49" customWidth="1"/>
    <col min="94" max="98" width="12.88671875" style="49" customWidth="1"/>
    <col min="99" max="103" width="12.44140625" style="49" customWidth="1"/>
    <col min="104" max="104" width="9.33203125" style="49" customWidth="1"/>
    <col min="105" max="109" width="12.88671875" style="49" customWidth="1"/>
    <col min="110" max="113" width="12.44140625" style="49" customWidth="1"/>
    <col min="114" max="114" width="9.33203125" style="49" customWidth="1"/>
    <col min="115" max="119" width="12.88671875" style="49" customWidth="1"/>
    <col min="120" max="123" width="12.44140625" style="49" customWidth="1"/>
    <col min="124" max="124" width="9.33203125" style="49" customWidth="1"/>
    <col min="125" max="129" width="12.88671875" style="49" customWidth="1"/>
    <col min="130" max="133" width="12.44140625" style="49" customWidth="1"/>
    <col min="134" max="134" width="9.33203125" style="49" customWidth="1"/>
    <col min="135" max="139" width="12.88671875" style="49" customWidth="1"/>
    <col min="140" max="143" width="12.44140625" style="49" customWidth="1"/>
    <col min="144" max="144" width="9.33203125" style="49" customWidth="1"/>
    <col min="145" max="149" width="12.88671875" style="49" customWidth="1"/>
    <col min="150" max="154" width="12.44140625" style="49" customWidth="1"/>
    <col min="155" max="155" width="9.109375" style="49" customWidth="1"/>
    <col min="156" max="160" width="11.6640625" style="49" customWidth="1"/>
    <col min="161" max="164" width="12.44140625" style="49" customWidth="1"/>
    <col min="165" max="165" width="9.109375" style="49" customWidth="1"/>
    <col min="166" max="170" width="11.6640625" style="49" customWidth="1"/>
    <col min="171" max="174" width="12.44140625" style="49" customWidth="1"/>
    <col min="175" max="175" width="9.109375" style="49" customWidth="1"/>
    <col min="176" max="180" width="11.6640625" style="49" customWidth="1"/>
    <col min="181" max="184" width="12.44140625" style="49" customWidth="1"/>
    <col min="185" max="185" width="9.109375" style="49" customWidth="1"/>
    <col min="186" max="190" width="11.6640625" style="49" customWidth="1"/>
    <col min="191" max="194" width="12.44140625" style="49" customWidth="1"/>
    <col min="195" max="195" width="9.109375" style="49" customWidth="1"/>
    <col min="196" max="200" width="11.6640625" style="49" customWidth="1"/>
    <col min="201" max="205" width="12.44140625" style="49" customWidth="1"/>
    <col min="206" max="206" width="9.109375" style="49" customWidth="1"/>
    <col min="207" max="211" width="11.6640625" style="49" customWidth="1"/>
    <col min="212" max="215" width="12.44140625" style="49" customWidth="1"/>
    <col min="216" max="216" width="9.109375" style="49" customWidth="1"/>
    <col min="217" max="221" width="11.6640625" style="49" customWidth="1"/>
    <col min="222" max="225" width="12.44140625" style="49" customWidth="1"/>
    <col min="226" max="226" width="9.109375" style="49" customWidth="1"/>
    <col min="227" max="231" width="11.6640625" style="49" customWidth="1"/>
    <col min="232" max="235" width="12.44140625" style="49" customWidth="1"/>
    <col min="236" max="236" width="9.109375" style="49" customWidth="1"/>
    <col min="237" max="241" width="11.6640625" style="49" customWidth="1"/>
    <col min="242" max="245" width="12.44140625" style="49" customWidth="1"/>
    <col min="246" max="246" width="9.109375" style="49" customWidth="1"/>
    <col min="247" max="251" width="11.6640625" style="49" customWidth="1"/>
    <col min="252" max="256" width="12.44140625" style="49" customWidth="1"/>
    <col min="257" max="257" width="9.109375" style="49" customWidth="1"/>
    <col min="258" max="262" width="11.6640625" style="49" customWidth="1"/>
    <col min="263" max="266" width="12.44140625" style="49" customWidth="1"/>
    <col min="267" max="267" width="9.109375" style="49" customWidth="1"/>
    <col min="268" max="272" width="11.6640625" style="49" customWidth="1"/>
    <col min="273" max="276" width="12.44140625" style="49" customWidth="1"/>
    <col min="277" max="277" width="9.109375" style="49" customWidth="1"/>
    <col min="278" max="282" width="11.6640625" style="49" customWidth="1"/>
    <col min="283" max="286" width="12.44140625" style="49" customWidth="1"/>
    <col min="287" max="287" width="9.109375" style="49" customWidth="1"/>
    <col min="288" max="292" width="11.6640625" style="49" customWidth="1"/>
    <col min="293" max="296" width="12.44140625" style="49" customWidth="1"/>
    <col min="297" max="297" width="9.109375" style="49" customWidth="1"/>
    <col min="298" max="302" width="11.6640625" style="49" customWidth="1"/>
    <col min="303" max="307" width="12.44140625" style="49" customWidth="1"/>
    <col min="308" max="308" width="9.109375" style="49" customWidth="1"/>
    <col min="309" max="313" width="11.6640625" style="49" customWidth="1"/>
    <col min="314" max="317" width="12.44140625" style="49" customWidth="1"/>
    <col min="318" max="318" width="9.109375" style="49" customWidth="1"/>
    <col min="319" max="323" width="11.6640625" style="49" customWidth="1"/>
    <col min="324" max="327" width="12.44140625" style="49" customWidth="1"/>
    <col min="328" max="328" width="9.109375" style="49" customWidth="1"/>
    <col min="329" max="333" width="11.6640625" style="49" customWidth="1"/>
    <col min="334" max="337" width="12.44140625" style="49" customWidth="1"/>
    <col min="338" max="338" width="9.109375" style="49" customWidth="1"/>
    <col min="339" max="343" width="11.6640625" style="49" customWidth="1"/>
    <col min="344" max="347" width="12.44140625" style="49" customWidth="1"/>
    <col min="348" max="348" width="9.109375" style="49" customWidth="1"/>
    <col min="349" max="353" width="11.6640625" style="49" customWidth="1"/>
    <col min="354" max="357" width="12.44140625" style="49" customWidth="1"/>
    <col min="358" max="374" width="17" style="49" customWidth="1"/>
    <col min="375" max="16384" width="9" style="49"/>
  </cols>
  <sheetData>
    <row r="1" spans="1:374" x14ac:dyDescent="0.2">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2">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2">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2">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2.8" x14ac:dyDescent="0.2">
      <c r="A6" s="50" t="s">
        <v>115</v>
      </c>
      <c r="B6" s="68" t="str">
        <f>B7</f>
        <v>2016</v>
      </c>
      <c r="C6" s="68" t="str">
        <f t="shared" ref="C6:AX6" si="6">C7</f>
        <v>454303</v>
      </c>
      <c r="D6" s="68" t="str">
        <f t="shared" si="6"/>
        <v>47</v>
      </c>
      <c r="E6" s="68" t="str">
        <f t="shared" si="6"/>
        <v>04</v>
      </c>
      <c r="F6" s="68" t="str">
        <f t="shared" si="6"/>
        <v>0</v>
      </c>
      <c r="G6" s="68" t="str">
        <f t="shared" si="6"/>
        <v>000</v>
      </c>
      <c r="H6" s="68" t="str">
        <f t="shared" si="6"/>
        <v>宮崎県　椎葉村</v>
      </c>
      <c r="I6" s="68" t="str">
        <f t="shared" si="6"/>
        <v>法非適用</v>
      </c>
      <c r="J6" s="68" t="str">
        <f t="shared" si="6"/>
        <v>電気事業</v>
      </c>
      <c r="K6" s="68" t="str">
        <f t="shared" si="6"/>
        <v/>
      </c>
      <c r="L6" s="69" t="str">
        <f t="shared" si="6"/>
        <v>該当数値なし</v>
      </c>
      <c r="M6" s="70">
        <f t="shared" si="6"/>
        <v>1</v>
      </c>
      <c r="N6" s="70" t="str">
        <f t="shared" si="6"/>
        <v>-</v>
      </c>
      <c r="O6" s="70" t="str">
        <f t="shared" si="6"/>
        <v>-</v>
      </c>
      <c r="P6" s="70" t="str">
        <f t="shared" si="6"/>
        <v>-</v>
      </c>
      <c r="Q6" s="70" t="str">
        <f t="shared" si="6"/>
        <v>-</v>
      </c>
      <c r="R6" s="71" t="str">
        <f>R7</f>
        <v>平成３０年９月３０日　間柏原発電所</v>
      </c>
      <c r="S6" s="72" t="str">
        <f t="shared" si="6"/>
        <v>平成４６年６月２８日　間柏原発電所</v>
      </c>
      <c r="T6" s="68" t="str">
        <f t="shared" si="6"/>
        <v>無</v>
      </c>
      <c r="U6" s="72" t="str">
        <f t="shared" si="6"/>
        <v>九州電力株式会社</v>
      </c>
      <c r="V6" s="69" t="str">
        <f t="shared" si="6"/>
        <v>-</v>
      </c>
      <c r="W6" s="70">
        <f>W7</f>
        <v>3805</v>
      </c>
      <c r="X6" s="70">
        <f t="shared" si="6"/>
        <v>2618</v>
      </c>
      <c r="Y6" s="70">
        <f t="shared" si="6"/>
        <v>941</v>
      </c>
      <c r="Z6" s="70">
        <f t="shared" si="6"/>
        <v>3010</v>
      </c>
      <c r="AA6" s="70">
        <f t="shared" si="6"/>
        <v>4505</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t="str">
        <f t="shared" si="6"/>
        <v>-</v>
      </c>
      <c r="AN6" s="70" t="str">
        <f t="shared" si="6"/>
        <v>-</v>
      </c>
      <c r="AO6" s="70" t="str">
        <f t="shared" si="6"/>
        <v>-</v>
      </c>
      <c r="AP6" s="70" t="str">
        <f t="shared" si="6"/>
        <v>-</v>
      </c>
      <c r="AQ6" s="70">
        <f t="shared" si="6"/>
        <v>3805</v>
      </c>
      <c r="AR6" s="70">
        <f t="shared" si="6"/>
        <v>2618</v>
      </c>
      <c r="AS6" s="70">
        <f t="shared" si="6"/>
        <v>941</v>
      </c>
      <c r="AT6" s="70">
        <f t="shared" si="6"/>
        <v>3010</v>
      </c>
      <c r="AU6" s="70">
        <f t="shared" si="6"/>
        <v>4505</v>
      </c>
      <c r="AV6" s="70" t="str">
        <f t="shared" si="6"/>
        <v>-</v>
      </c>
      <c r="AW6" s="70">
        <f t="shared" si="6"/>
        <v>141105</v>
      </c>
      <c r="AX6" s="70">
        <f t="shared" si="6"/>
        <v>141105</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2.8" x14ac:dyDescent="0.2">
      <c r="A7" s="50"/>
      <c r="B7" s="78" t="s">
        <v>116</v>
      </c>
      <c r="C7" s="78" t="s">
        <v>117</v>
      </c>
      <c r="D7" s="78" t="s">
        <v>118</v>
      </c>
      <c r="E7" s="78" t="s">
        <v>119</v>
      </c>
      <c r="F7" s="78" t="s">
        <v>120</v>
      </c>
      <c r="G7" s="78" t="s">
        <v>121</v>
      </c>
      <c r="H7" s="78" t="s">
        <v>122</v>
      </c>
      <c r="I7" s="78" t="s">
        <v>123</v>
      </c>
      <c r="J7" s="78" t="s">
        <v>124</v>
      </c>
      <c r="K7" s="78" t="s">
        <v>125</v>
      </c>
      <c r="L7" s="79" t="s">
        <v>126</v>
      </c>
      <c r="M7" s="80">
        <v>1</v>
      </c>
      <c r="N7" s="80" t="s">
        <v>127</v>
      </c>
      <c r="O7" s="81" t="s">
        <v>127</v>
      </c>
      <c r="P7" s="81" t="s">
        <v>127</v>
      </c>
      <c r="Q7" s="81" t="s">
        <v>127</v>
      </c>
      <c r="R7" s="82" t="s">
        <v>128</v>
      </c>
      <c r="S7" s="82" t="s">
        <v>129</v>
      </c>
      <c r="T7" s="83" t="s">
        <v>130</v>
      </c>
      <c r="U7" s="82" t="s">
        <v>131</v>
      </c>
      <c r="V7" s="79" t="s">
        <v>127</v>
      </c>
      <c r="W7" s="81">
        <v>3805</v>
      </c>
      <c r="X7" s="81">
        <v>2618</v>
      </c>
      <c r="Y7" s="81">
        <v>941</v>
      </c>
      <c r="Z7" s="81">
        <v>3010</v>
      </c>
      <c r="AA7" s="81">
        <v>4505</v>
      </c>
      <c r="AB7" s="81" t="s">
        <v>127</v>
      </c>
      <c r="AC7" s="81" t="s">
        <v>127</v>
      </c>
      <c r="AD7" s="81" t="s">
        <v>127</v>
      </c>
      <c r="AE7" s="81" t="s">
        <v>127</v>
      </c>
      <c r="AF7" s="81" t="s">
        <v>127</v>
      </c>
      <c r="AG7" s="81" t="s">
        <v>127</v>
      </c>
      <c r="AH7" s="81" t="s">
        <v>127</v>
      </c>
      <c r="AI7" s="81" t="s">
        <v>127</v>
      </c>
      <c r="AJ7" s="81" t="s">
        <v>127</v>
      </c>
      <c r="AK7" s="81" t="s">
        <v>127</v>
      </c>
      <c r="AL7" s="81" t="s">
        <v>127</v>
      </c>
      <c r="AM7" s="81" t="s">
        <v>127</v>
      </c>
      <c r="AN7" s="81" t="s">
        <v>127</v>
      </c>
      <c r="AO7" s="81" t="s">
        <v>127</v>
      </c>
      <c r="AP7" s="81" t="s">
        <v>127</v>
      </c>
      <c r="AQ7" s="81">
        <v>3805</v>
      </c>
      <c r="AR7" s="81">
        <v>2618</v>
      </c>
      <c r="AS7" s="81">
        <v>941</v>
      </c>
      <c r="AT7" s="81">
        <v>3010</v>
      </c>
      <c r="AU7" s="81">
        <v>4505</v>
      </c>
      <c r="AV7" s="81" t="s">
        <v>127</v>
      </c>
      <c r="AW7" s="81">
        <v>141105</v>
      </c>
      <c r="AX7" s="81">
        <v>141105</v>
      </c>
      <c r="AY7" s="84">
        <v>142</v>
      </c>
      <c r="AZ7" s="84">
        <v>87.1</v>
      </c>
      <c r="BA7" s="84">
        <v>10.199999999999999</v>
      </c>
      <c r="BB7" s="84">
        <v>142.69999999999999</v>
      </c>
      <c r="BC7" s="84">
        <v>242.2</v>
      </c>
      <c r="BD7" s="84">
        <v>179.6</v>
      </c>
      <c r="BE7" s="84">
        <v>164.1</v>
      </c>
      <c r="BF7" s="84">
        <v>124.4</v>
      </c>
      <c r="BG7" s="84">
        <v>118.8</v>
      </c>
      <c r="BH7" s="84">
        <v>88.8</v>
      </c>
      <c r="BI7" s="84">
        <v>100</v>
      </c>
      <c r="BJ7" s="84">
        <v>146.5</v>
      </c>
      <c r="BK7" s="84">
        <v>88.7</v>
      </c>
      <c r="BL7" s="84">
        <v>60.7</v>
      </c>
      <c r="BM7" s="84">
        <v>240.3</v>
      </c>
      <c r="BN7" s="84">
        <v>476.2</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7136.4</v>
      </c>
      <c r="CG7" s="84">
        <v>11622.2</v>
      </c>
      <c r="CH7" s="84">
        <v>134196.6</v>
      </c>
      <c r="CI7" s="84">
        <v>21919.3</v>
      </c>
      <c r="CJ7" s="84">
        <v>12934.7</v>
      </c>
      <c r="CK7" s="84">
        <v>7095.7</v>
      </c>
      <c r="CL7" s="84">
        <v>11717.4</v>
      </c>
      <c r="CM7" s="84">
        <v>17642.5</v>
      </c>
      <c r="CN7" s="84">
        <v>18815.8</v>
      </c>
      <c r="CO7" s="84">
        <v>22847.9</v>
      </c>
      <c r="CP7" s="81">
        <v>11777</v>
      </c>
      <c r="CQ7" s="81">
        <v>-3930</v>
      </c>
      <c r="CR7" s="81">
        <v>-113427</v>
      </c>
      <c r="CS7" s="81">
        <v>54714</v>
      </c>
      <c r="CT7" s="81">
        <v>108336</v>
      </c>
      <c r="CU7" s="81">
        <v>120361</v>
      </c>
      <c r="CV7" s="81">
        <v>108538</v>
      </c>
      <c r="CW7" s="81">
        <v>58539</v>
      </c>
      <c r="CX7" s="81">
        <v>37685</v>
      </c>
      <c r="CY7" s="81">
        <v>2390</v>
      </c>
      <c r="CZ7" s="81">
        <v>750</v>
      </c>
      <c r="DA7" s="84">
        <v>63.9</v>
      </c>
      <c r="DB7" s="84">
        <v>43.9</v>
      </c>
      <c r="DC7" s="84">
        <v>15.8</v>
      </c>
      <c r="DD7" s="84">
        <v>45.7</v>
      </c>
      <c r="DE7" s="84">
        <v>68.599999999999994</v>
      </c>
      <c r="DF7" s="84">
        <v>42.7</v>
      </c>
      <c r="DG7" s="84">
        <v>38.5</v>
      </c>
      <c r="DH7" s="84">
        <v>37.700000000000003</v>
      </c>
      <c r="DI7" s="84">
        <v>33.9</v>
      </c>
      <c r="DJ7" s="84">
        <v>37.9</v>
      </c>
      <c r="DK7" s="84">
        <v>24.2</v>
      </c>
      <c r="DL7" s="84">
        <v>29.3</v>
      </c>
      <c r="DM7" s="84">
        <v>3.1</v>
      </c>
      <c r="DN7" s="84">
        <v>0.5</v>
      </c>
      <c r="DO7" s="84">
        <v>0</v>
      </c>
      <c r="DP7" s="84">
        <v>23.7</v>
      </c>
      <c r="DQ7" s="84">
        <v>21.6</v>
      </c>
      <c r="DR7" s="84">
        <v>13.7</v>
      </c>
      <c r="DS7" s="84">
        <v>16.3</v>
      </c>
      <c r="DT7" s="84">
        <v>14.2</v>
      </c>
      <c r="DU7" s="84">
        <v>0</v>
      </c>
      <c r="DV7" s="84">
        <v>0</v>
      </c>
      <c r="DW7" s="84">
        <v>0</v>
      </c>
      <c r="DX7" s="84">
        <v>0</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0</v>
      </c>
      <c r="EP7" s="84">
        <v>0</v>
      </c>
      <c r="EQ7" s="84">
        <v>0</v>
      </c>
      <c r="ER7" s="84">
        <v>100</v>
      </c>
      <c r="ES7" s="84">
        <v>100</v>
      </c>
      <c r="ET7" s="84">
        <v>22.1</v>
      </c>
      <c r="EU7" s="84">
        <v>56.1</v>
      </c>
      <c r="EV7" s="84">
        <v>70.2</v>
      </c>
      <c r="EW7" s="84">
        <v>73.099999999999994</v>
      </c>
      <c r="EX7" s="84">
        <v>74.8</v>
      </c>
      <c r="EY7" s="81">
        <v>750</v>
      </c>
      <c r="EZ7" s="84">
        <v>63.9</v>
      </c>
      <c r="FA7" s="84">
        <v>43.9</v>
      </c>
      <c r="FB7" s="84">
        <v>15.8</v>
      </c>
      <c r="FC7" s="84">
        <v>45.7</v>
      </c>
      <c r="FD7" s="84">
        <v>68.599999999999994</v>
      </c>
      <c r="FE7" s="84">
        <v>67.5</v>
      </c>
      <c r="FF7" s="84">
        <v>64</v>
      </c>
      <c r="FG7" s="84">
        <v>56.1</v>
      </c>
      <c r="FH7" s="84">
        <v>61.8</v>
      </c>
      <c r="FI7" s="84">
        <v>61.6</v>
      </c>
      <c r="FJ7" s="84">
        <v>24.2</v>
      </c>
      <c r="FK7" s="84">
        <v>29.3</v>
      </c>
      <c r="FL7" s="84">
        <v>3.1</v>
      </c>
      <c r="FM7" s="84">
        <v>0.5</v>
      </c>
      <c r="FN7" s="84">
        <v>0</v>
      </c>
      <c r="FO7" s="84">
        <v>29.2</v>
      </c>
      <c r="FP7" s="84">
        <v>22.1</v>
      </c>
      <c r="FQ7" s="84">
        <v>16.7</v>
      </c>
      <c r="FR7" s="84">
        <v>8.6999999999999993</v>
      </c>
      <c r="FS7" s="84">
        <v>5.7</v>
      </c>
      <c r="FT7" s="84">
        <v>0</v>
      </c>
      <c r="FU7" s="84">
        <v>0</v>
      </c>
      <c r="FV7" s="84">
        <v>0</v>
      </c>
      <c r="FW7" s="84">
        <v>0</v>
      </c>
      <c r="FX7" s="84">
        <v>0</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v>0</v>
      </c>
      <c r="GO7" s="84">
        <v>0</v>
      </c>
      <c r="GP7" s="84">
        <v>0</v>
      </c>
      <c r="GQ7" s="84">
        <v>100</v>
      </c>
      <c r="GR7" s="84">
        <v>100</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t="s">
        <v>127</v>
      </c>
      <c r="IX7" s="84" t="s">
        <v>127</v>
      </c>
      <c r="IY7" s="84" t="s">
        <v>127</v>
      </c>
      <c r="IZ7" s="84" t="s">
        <v>127</v>
      </c>
      <c r="JA7" s="84" t="s">
        <v>127</v>
      </c>
      <c r="JB7" s="84" t="s">
        <v>127</v>
      </c>
      <c r="JC7" s="84">
        <v>19.2</v>
      </c>
      <c r="JD7" s="84">
        <v>19.600000000000001</v>
      </c>
      <c r="JE7" s="84">
        <v>18.5</v>
      </c>
      <c r="JF7" s="84">
        <v>16.100000000000001</v>
      </c>
      <c r="JG7" s="84">
        <v>19.600000000000001</v>
      </c>
      <c r="JH7" s="84" t="s">
        <v>127</v>
      </c>
      <c r="JI7" s="84" t="s">
        <v>127</v>
      </c>
      <c r="JJ7" s="84" t="s">
        <v>127</v>
      </c>
      <c r="JK7" s="84" t="s">
        <v>127</v>
      </c>
      <c r="JL7" s="84" t="s">
        <v>127</v>
      </c>
      <c r="JM7" s="84">
        <v>44.6</v>
      </c>
      <c r="JN7" s="84">
        <v>42.6</v>
      </c>
      <c r="JO7" s="84">
        <v>43.7</v>
      </c>
      <c r="JP7" s="84">
        <v>45.4</v>
      </c>
      <c r="JQ7" s="84">
        <v>48.2</v>
      </c>
      <c r="JR7" s="84" t="s">
        <v>127</v>
      </c>
      <c r="JS7" s="84" t="s">
        <v>127</v>
      </c>
      <c r="JT7" s="84" t="s">
        <v>127</v>
      </c>
      <c r="JU7" s="84" t="s">
        <v>127</v>
      </c>
      <c r="JV7" s="84" t="s">
        <v>127</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t="s">
        <v>127</v>
      </c>
      <c r="KM7" s="84" t="s">
        <v>127</v>
      </c>
      <c r="KN7" s="84" t="s">
        <v>127</v>
      </c>
      <c r="KO7" s="84" t="s">
        <v>127</v>
      </c>
      <c r="KP7" s="84" t="s">
        <v>127</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v>1</v>
      </c>
      <c r="MV7" s="84">
        <v>1</v>
      </c>
      <c r="MW7" s="84">
        <v>1</v>
      </c>
      <c r="MX7" s="84">
        <v>1</v>
      </c>
      <c r="MY7" s="84" t="s">
        <v>127</v>
      </c>
      <c r="MZ7" s="84" t="s">
        <v>127</v>
      </c>
      <c r="NA7" s="84" t="s">
        <v>127</v>
      </c>
      <c r="NB7" s="84" t="s">
        <v>127</v>
      </c>
      <c r="NC7" s="84" t="s">
        <v>127</v>
      </c>
      <c r="ND7" s="84" t="s">
        <v>127</v>
      </c>
      <c r="NE7" s="84" t="s">
        <v>127</v>
      </c>
      <c r="NF7" s="84" t="s">
        <v>127</v>
      </c>
      <c r="NG7" s="84" t="s">
        <v>127</v>
      </c>
      <c r="NH7" s="84" t="s">
        <v>127</v>
      </c>
      <c r="NI7" s="84" t="s">
        <v>127</v>
      </c>
      <c r="NJ7" s="84" t="s">
        <v>127</v>
      </c>
    </row>
    <row r="8" spans="1:374" x14ac:dyDescent="0.2">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1</v>
      </c>
      <c r="FA8" s="88" t="s">
        <v>132</v>
      </c>
      <c r="FB8" s="86"/>
      <c r="FC8" s="86"/>
      <c r="FD8" s="86"/>
      <c r="FE8" s="86"/>
      <c r="FF8" s="87"/>
      <c r="FG8" s="86"/>
      <c r="FH8" s="86"/>
      <c r="FI8" s="86" t="str">
        <f>FJ4</f>
        <v>修繕費比率（％）</v>
      </c>
      <c r="FJ8" s="86" t="b">
        <f>IF(SUM($M$6,$MU$7:$MX$7)=0,FALSE,TRUE)</f>
        <v>1</v>
      </c>
      <c r="FK8" s="88" t="s">
        <v>132</v>
      </c>
      <c r="FL8" s="86"/>
      <c r="FM8" s="86"/>
      <c r="FN8" s="86"/>
      <c r="FO8" s="86"/>
      <c r="FP8" s="86"/>
      <c r="FQ8" s="87"/>
      <c r="FR8" s="86"/>
      <c r="FS8" s="86" t="str">
        <f>FT4</f>
        <v>企業債残高対料金収入比率（％）</v>
      </c>
      <c r="FT8" s="86" t="b">
        <f>IF(SUM($M$6,$MU$7:$MX$7)=0,FALSE,TRUE)</f>
        <v>1</v>
      </c>
      <c r="FU8" s="88" t="s">
        <v>132</v>
      </c>
      <c r="FV8" s="86"/>
      <c r="FW8" s="86"/>
      <c r="FX8" s="86"/>
      <c r="FY8" s="86"/>
      <c r="FZ8" s="86"/>
      <c r="GA8" s="86"/>
      <c r="GB8" s="87"/>
      <c r="GC8" s="86" t="str">
        <f>GD4</f>
        <v>有形固定資産減価償却率（％）</v>
      </c>
      <c r="GD8" s="86" t="b">
        <v>0</v>
      </c>
      <c r="GE8" s="88" t="s">
        <v>133</v>
      </c>
      <c r="GF8" s="86"/>
      <c r="GG8" s="86"/>
      <c r="GH8" s="86"/>
      <c r="GI8" s="86"/>
      <c r="GJ8" s="86"/>
      <c r="GK8" s="86"/>
      <c r="GL8" s="86"/>
      <c r="GM8" s="86" t="str">
        <f>GN4</f>
        <v>FIT収入割合（％）</v>
      </c>
      <c r="GN8" s="86" t="b">
        <f>IF(SUM($M$6,$MU$7:$MX$7)=0,FALSE,TRUE)</f>
        <v>1</v>
      </c>
      <c r="GO8" s="88" t="s">
        <v>132</v>
      </c>
      <c r="GP8" s="86"/>
      <c r="GQ8" s="86"/>
      <c r="GR8" s="86"/>
      <c r="GS8" s="85"/>
      <c r="GT8" s="85"/>
      <c r="GU8" s="85"/>
      <c r="GV8" s="85"/>
      <c r="GW8" s="86" t="str">
        <f>GX5</f>
        <v>最大出力合計</v>
      </c>
      <c r="GX8" s="86" t="str">
        <f>GY4</f>
        <v>設備利用率（％）</v>
      </c>
      <c r="GY8" s="86" t="b">
        <f>IF(SUM($N$7,$MY$7:$NB$7)=0,FALSE,TRUE)</f>
        <v>0</v>
      </c>
      <c r="GZ8" s="88" t="s">
        <v>132</v>
      </c>
      <c r="HA8" s="86"/>
      <c r="HB8" s="86"/>
      <c r="HC8" s="86"/>
      <c r="HD8" s="86"/>
      <c r="HE8" s="87"/>
      <c r="HF8" s="86"/>
      <c r="HG8" s="86"/>
      <c r="HH8" s="86" t="str">
        <f>HI4</f>
        <v>修繕費比率（％）</v>
      </c>
      <c r="HI8" s="86" t="b">
        <f>IF(SUM($N$7,$MY$7:$NB$7)=0,FALSE,TRUE)</f>
        <v>0</v>
      </c>
      <c r="HJ8" s="88" t="s">
        <v>132</v>
      </c>
      <c r="HK8" s="86"/>
      <c r="HL8" s="86"/>
      <c r="HM8" s="86"/>
      <c r="HN8" s="86"/>
      <c r="HO8" s="86"/>
      <c r="HP8" s="87"/>
      <c r="HQ8" s="86"/>
      <c r="HR8" s="86" t="str">
        <f>HS4</f>
        <v>企業債残高対料金収入比率（％）</v>
      </c>
      <c r="HS8" s="86" t="b">
        <f>IF(SUM($N$7,$MY$7:$NB$7)=0,FALSE,TRUE)</f>
        <v>0</v>
      </c>
      <c r="HT8" s="88" t="s">
        <v>132</v>
      </c>
      <c r="HU8" s="86"/>
      <c r="HV8" s="86"/>
      <c r="HW8" s="86"/>
      <c r="HX8" s="86"/>
      <c r="HY8" s="86"/>
      <c r="HZ8" s="86"/>
      <c r="IA8" s="87"/>
      <c r="IB8" s="86" t="str">
        <f>IC4</f>
        <v>有形固定資産減価償却率（％）</v>
      </c>
      <c r="IC8" s="86" t="b">
        <v>0</v>
      </c>
      <c r="ID8" s="88" t="s">
        <v>133</v>
      </c>
      <c r="IE8" s="86"/>
      <c r="IF8" s="86"/>
      <c r="IG8" s="86"/>
      <c r="IH8" s="86"/>
      <c r="II8" s="86"/>
      <c r="IJ8" s="86"/>
      <c r="IK8" s="86"/>
      <c r="IL8" s="86" t="str">
        <f>IM4</f>
        <v>FIT収入割合（％）</v>
      </c>
      <c r="IM8" s="86" t="b">
        <f>IF(SUM($N$7,$MY$7:$NB$7)=0,FALSE,TRUE)</f>
        <v>0</v>
      </c>
      <c r="IN8" s="88" t="s">
        <v>132</v>
      </c>
      <c r="IO8" s="86"/>
      <c r="IP8" s="86"/>
      <c r="IQ8" s="86"/>
      <c r="IR8" s="85"/>
      <c r="IS8" s="85"/>
      <c r="IT8" s="85"/>
      <c r="IU8" s="85"/>
      <c r="IV8" s="86" t="str">
        <f>IW5</f>
        <v>最大出力合計</v>
      </c>
      <c r="IW8" s="86" t="str">
        <f>IX4</f>
        <v>設備利用率（％）</v>
      </c>
      <c r="IX8" s="86" t="b">
        <f>IF(SUM($O$7,$NC$7:$NF$7)=0,FALSE,TRUE)</f>
        <v>0</v>
      </c>
      <c r="IY8" s="88" t="s">
        <v>132</v>
      </c>
      <c r="IZ8" s="86"/>
      <c r="JA8" s="86"/>
      <c r="JB8" s="86"/>
      <c r="JC8" s="86"/>
      <c r="JD8" s="87"/>
      <c r="JE8" s="86"/>
      <c r="JF8" s="86"/>
      <c r="JG8" s="86" t="str">
        <f>JH4</f>
        <v>修繕費比率（％）</v>
      </c>
      <c r="JH8" s="86" t="b">
        <f>IF(SUM($O$7,$NC$7:$NF$7)=0,FALSE,TRUE)</f>
        <v>0</v>
      </c>
      <c r="JI8" s="88" t="s">
        <v>132</v>
      </c>
      <c r="JJ8" s="86"/>
      <c r="JK8" s="86"/>
      <c r="JL8" s="86"/>
      <c r="JM8" s="86"/>
      <c r="JN8" s="86"/>
      <c r="JO8" s="87"/>
      <c r="JP8" s="86"/>
      <c r="JQ8" s="86" t="str">
        <f>JR4</f>
        <v>企業債残高対料金収入比率（％）</v>
      </c>
      <c r="JR8" s="86" t="b">
        <f>IF(SUM($O$7,$NC$7:$NF$7)=0,FALSE,TRUE)</f>
        <v>0</v>
      </c>
      <c r="JS8" s="88" t="s">
        <v>132</v>
      </c>
      <c r="JT8" s="86"/>
      <c r="JU8" s="86"/>
      <c r="JV8" s="86"/>
      <c r="JW8" s="86"/>
      <c r="JX8" s="86"/>
      <c r="JY8" s="86"/>
      <c r="JZ8" s="87"/>
      <c r="KA8" s="86" t="str">
        <f>KB4</f>
        <v>有形固定資産減価償却率（％）</v>
      </c>
      <c r="KB8" s="86" t="b">
        <v>0</v>
      </c>
      <c r="KC8" s="88" t="s">
        <v>133</v>
      </c>
      <c r="KD8" s="86"/>
      <c r="KE8" s="86"/>
      <c r="KF8" s="86"/>
      <c r="KG8" s="86"/>
      <c r="KH8" s="86"/>
      <c r="KI8" s="86"/>
      <c r="KJ8" s="86"/>
      <c r="KK8" s="86" t="str">
        <f>KL4</f>
        <v>FIT収入割合（％）</v>
      </c>
      <c r="KL8" s="86" t="b">
        <f>IF(SUM($O$7,$NC$7:$NF$7)=0,FALSE,TRUE)</f>
        <v>0</v>
      </c>
      <c r="KM8" s="88" t="s">
        <v>132</v>
      </c>
      <c r="KN8" s="86"/>
      <c r="KO8" s="86"/>
      <c r="KP8" s="86"/>
      <c r="KQ8" s="85"/>
      <c r="KR8" s="85"/>
      <c r="KS8" s="85"/>
      <c r="KT8" s="85"/>
      <c r="KU8" s="86" t="str">
        <f>KV5</f>
        <v>最大出力合計</v>
      </c>
      <c r="KV8" s="86" t="str">
        <f>KW4</f>
        <v>設備利用率（％）</v>
      </c>
      <c r="KW8" s="86" t="b">
        <f>IF(SUM($P$7,$NG$7:$NJ$7)=0,FALSE,TRUE)</f>
        <v>0</v>
      </c>
      <c r="KX8" s="88" t="s">
        <v>132</v>
      </c>
      <c r="KY8" s="86"/>
      <c r="KZ8" s="86"/>
      <c r="LA8" s="86"/>
      <c r="LB8" s="86"/>
      <c r="LC8" s="87"/>
      <c r="LD8" s="86"/>
      <c r="LE8" s="86"/>
      <c r="LF8" s="86" t="str">
        <f>LG4</f>
        <v>修繕費比率（％）</v>
      </c>
      <c r="LG8" s="86" t="b">
        <f>IF(SUM($P$7,$NG$7:$NJ$7)=0,FALSE,TRUE)</f>
        <v>0</v>
      </c>
      <c r="LH8" s="88" t="s">
        <v>132</v>
      </c>
      <c r="LI8" s="86"/>
      <c r="LJ8" s="86"/>
      <c r="LK8" s="86"/>
      <c r="LL8" s="86"/>
      <c r="LM8" s="86"/>
      <c r="LN8" s="87"/>
      <c r="LO8" s="86"/>
      <c r="LP8" s="86" t="str">
        <f>LQ4</f>
        <v>企業債残高対料金収入比率（％）</v>
      </c>
      <c r="LQ8" s="86" t="b">
        <f>IF(SUM($P$7,$NG$7:$NJ$7)=0,FALSE,TRUE)</f>
        <v>0</v>
      </c>
      <c r="LR8" s="88" t="s">
        <v>132</v>
      </c>
      <c r="LS8" s="86"/>
      <c r="LT8" s="86"/>
      <c r="LU8" s="86"/>
      <c r="LV8" s="86"/>
      <c r="LW8" s="86"/>
      <c r="LX8" s="86"/>
      <c r="LY8" s="87"/>
      <c r="LZ8" s="86" t="str">
        <f>MA4</f>
        <v>有形固定資産減価償却率（％）</v>
      </c>
      <c r="MA8" s="86" t="b">
        <v>0</v>
      </c>
      <c r="MB8" s="88" t="s">
        <v>133</v>
      </c>
      <c r="MC8" s="86"/>
      <c r="MD8" s="86"/>
      <c r="ME8" s="86"/>
      <c r="MF8" s="86"/>
      <c r="MG8" s="86"/>
      <c r="MH8" s="86"/>
      <c r="MI8" s="86"/>
      <c r="MJ8" s="86" t="str">
        <f>MK4</f>
        <v>FIT収入割合（％）</v>
      </c>
      <c r="MK8" s="86" t="b">
        <f>IF(SUM($P$7,$NG$7:$NJ$7)=0,FALSE,TRUE)</f>
        <v>0</v>
      </c>
      <c r="ML8" s="88" t="s">
        <v>132</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2">
      <c r="A9" s="89"/>
      <c r="B9" s="90" t="s">
        <v>134</v>
      </c>
      <c r="C9" s="90" t="s">
        <v>135</v>
      </c>
      <c r="D9" s="90" t="s">
        <v>136</v>
      </c>
      <c r="E9" s="90" t="s">
        <v>137</v>
      </c>
      <c r="F9" s="90" t="s">
        <v>138</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139</v>
      </c>
      <c r="AY9" s="91"/>
      <c r="AZ9" s="91"/>
      <c r="BA9" s="91"/>
      <c r="BB9" s="91"/>
      <c r="BC9" s="91"/>
      <c r="BD9" s="85"/>
      <c r="BE9" s="86"/>
      <c r="BF9" s="86"/>
      <c r="BG9" s="86"/>
      <c r="BH9" s="86"/>
      <c r="BI9" s="86" t="s">
        <v>139</v>
      </c>
      <c r="BJ9" s="91"/>
      <c r="BK9" s="91"/>
      <c r="BL9" s="91"/>
      <c r="BM9" s="91"/>
      <c r="BN9" s="91"/>
      <c r="BO9" s="85"/>
      <c r="BP9" s="86"/>
      <c r="BQ9" s="86"/>
      <c r="BR9" s="86"/>
      <c r="BS9" s="86"/>
      <c r="BT9" s="86" t="s">
        <v>139</v>
      </c>
      <c r="BU9" s="91"/>
      <c r="BV9" s="91"/>
      <c r="BW9" s="91"/>
      <c r="BX9" s="91"/>
      <c r="BY9" s="91"/>
      <c r="BZ9" s="85"/>
      <c r="CA9" s="86"/>
      <c r="CB9" s="86"/>
      <c r="CC9" s="86"/>
      <c r="CD9" s="86"/>
      <c r="CE9" s="86" t="s">
        <v>139</v>
      </c>
      <c r="CF9" s="91"/>
      <c r="CG9" s="91"/>
      <c r="CH9" s="91"/>
      <c r="CI9" s="91"/>
      <c r="CJ9" s="91"/>
      <c r="CK9" s="85"/>
      <c r="CL9" s="86"/>
      <c r="CM9" s="86"/>
      <c r="CN9" s="86"/>
      <c r="CO9" s="86" t="s">
        <v>139</v>
      </c>
      <c r="CP9" s="91"/>
      <c r="CQ9" s="91"/>
      <c r="CR9" s="91"/>
      <c r="CS9" s="91"/>
      <c r="CT9" s="91"/>
      <c r="CU9" s="86"/>
      <c r="CV9" s="85"/>
      <c r="CW9" s="86"/>
      <c r="CX9" s="86"/>
      <c r="CY9" s="92" t="str">
        <f>"（最大出力合計"&amp;TEXT(CZ7,"#,##0")&amp;"kW）"</f>
        <v>（最大出力合計750kW）</v>
      </c>
      <c r="CZ9" s="86" t="s">
        <v>139</v>
      </c>
      <c r="DA9" s="91"/>
      <c r="DB9" s="91"/>
      <c r="DC9" s="91"/>
      <c r="DD9" s="91"/>
      <c r="DE9" s="91"/>
      <c r="DF9" s="86"/>
      <c r="DG9" s="85"/>
      <c r="DH9" s="86"/>
      <c r="DI9" s="86"/>
      <c r="DJ9" s="86" t="s">
        <v>139</v>
      </c>
      <c r="DK9" s="91"/>
      <c r="DL9" s="91"/>
      <c r="DM9" s="91"/>
      <c r="DN9" s="91"/>
      <c r="DO9" s="91"/>
      <c r="DP9" s="86"/>
      <c r="DQ9" s="86"/>
      <c r="DR9" s="85"/>
      <c r="DS9" s="86"/>
      <c r="DT9" s="86" t="s">
        <v>139</v>
      </c>
      <c r="DU9" s="91"/>
      <c r="DV9" s="91"/>
      <c r="DW9" s="91"/>
      <c r="DX9" s="91"/>
      <c r="DY9" s="91"/>
      <c r="DZ9" s="86"/>
      <c r="EA9" s="86"/>
      <c r="EB9" s="86"/>
      <c r="EC9" s="85"/>
      <c r="ED9" s="86" t="s">
        <v>139</v>
      </c>
      <c r="EE9" s="91"/>
      <c r="EF9" s="91"/>
      <c r="EG9" s="91"/>
      <c r="EH9" s="91"/>
      <c r="EI9" s="91"/>
      <c r="EJ9" s="86"/>
      <c r="EK9" s="86"/>
      <c r="EL9" s="86"/>
      <c r="EM9" s="86"/>
      <c r="EN9" s="86" t="s">
        <v>139</v>
      </c>
      <c r="EO9" s="91"/>
      <c r="EP9" s="91"/>
      <c r="EQ9" s="91"/>
      <c r="ER9" s="91"/>
      <c r="ES9" s="91"/>
      <c r="ET9" s="85"/>
      <c r="EU9" s="85"/>
      <c r="EV9" s="85"/>
      <c r="EW9" s="85"/>
      <c r="EX9" s="92" t="str">
        <f>"（最大出力合計"&amp;TEXT(EY7,"#,##0")&amp;"kW）"</f>
        <v>（最大出力合計750kW）</v>
      </c>
      <c r="EY9" s="86" t="s">
        <v>139</v>
      </c>
      <c r="EZ9" s="91"/>
      <c r="FA9" s="91"/>
      <c r="FB9" s="91"/>
      <c r="FC9" s="91"/>
      <c r="FD9" s="91"/>
      <c r="FE9" s="86"/>
      <c r="FF9" s="85"/>
      <c r="FG9" s="86"/>
      <c r="FH9" s="86"/>
      <c r="FI9" s="86" t="s">
        <v>139</v>
      </c>
      <c r="FJ9" s="91"/>
      <c r="FK9" s="91"/>
      <c r="FL9" s="91"/>
      <c r="FM9" s="91"/>
      <c r="FN9" s="91"/>
      <c r="FO9" s="86"/>
      <c r="FP9" s="86"/>
      <c r="FQ9" s="85"/>
      <c r="FR9" s="86"/>
      <c r="FS9" s="86" t="s">
        <v>139</v>
      </c>
      <c r="FT9" s="91"/>
      <c r="FU9" s="91"/>
      <c r="FV9" s="91"/>
      <c r="FW9" s="91"/>
      <c r="FX9" s="91"/>
      <c r="FY9" s="86"/>
      <c r="FZ9" s="86"/>
      <c r="GA9" s="86"/>
      <c r="GB9" s="85"/>
      <c r="GC9" s="86" t="s">
        <v>139</v>
      </c>
      <c r="GD9" s="91"/>
      <c r="GE9" s="91"/>
      <c r="GF9" s="91"/>
      <c r="GG9" s="91"/>
      <c r="GH9" s="91"/>
      <c r="GI9" s="86"/>
      <c r="GJ9" s="86"/>
      <c r="GK9" s="86"/>
      <c r="GL9" s="86"/>
      <c r="GM9" s="86" t="s">
        <v>139</v>
      </c>
      <c r="GN9" s="91"/>
      <c r="GO9" s="91"/>
      <c r="GP9" s="91"/>
      <c r="GQ9" s="91"/>
      <c r="GR9" s="91"/>
      <c r="GS9" s="85"/>
      <c r="GT9" s="85"/>
      <c r="GU9" s="85"/>
      <c r="GV9" s="85"/>
      <c r="GW9" s="92" t="str">
        <f>"（最大出力合計"&amp;TEXT(GX7,"#,##0")&amp;"kW）"</f>
        <v>（最大出力合計-kW）</v>
      </c>
      <c r="GX9" s="86" t="s">
        <v>139</v>
      </c>
      <c r="GY9" s="91"/>
      <c r="GZ9" s="91"/>
      <c r="HA9" s="91"/>
      <c r="HB9" s="91"/>
      <c r="HC9" s="91"/>
      <c r="HD9" s="86"/>
      <c r="HE9" s="85"/>
      <c r="HF9" s="86"/>
      <c r="HG9" s="86"/>
      <c r="HH9" s="86" t="s">
        <v>139</v>
      </c>
      <c r="HI9" s="91"/>
      <c r="HJ9" s="91"/>
      <c r="HK9" s="91"/>
      <c r="HL9" s="91"/>
      <c r="HM9" s="91"/>
      <c r="HN9" s="86"/>
      <c r="HO9" s="86"/>
      <c r="HP9" s="85"/>
      <c r="HQ9" s="86"/>
      <c r="HR9" s="86" t="s">
        <v>139</v>
      </c>
      <c r="HS9" s="91"/>
      <c r="HT9" s="91"/>
      <c r="HU9" s="91"/>
      <c r="HV9" s="91"/>
      <c r="HW9" s="91"/>
      <c r="HX9" s="86"/>
      <c r="HY9" s="86"/>
      <c r="HZ9" s="86"/>
      <c r="IA9" s="85"/>
      <c r="IB9" s="86" t="s">
        <v>139</v>
      </c>
      <c r="IC9" s="91"/>
      <c r="ID9" s="91"/>
      <c r="IE9" s="91"/>
      <c r="IF9" s="91"/>
      <c r="IG9" s="91"/>
      <c r="IH9" s="86"/>
      <c r="II9" s="86"/>
      <c r="IJ9" s="86"/>
      <c r="IK9" s="86"/>
      <c r="IL9" s="86" t="s">
        <v>139</v>
      </c>
      <c r="IM9" s="91"/>
      <c r="IN9" s="91"/>
      <c r="IO9" s="91"/>
      <c r="IP9" s="91"/>
      <c r="IQ9" s="91"/>
      <c r="IR9" s="85"/>
      <c r="IS9" s="85"/>
      <c r="IT9" s="85"/>
      <c r="IU9" s="85"/>
      <c r="IV9" s="92" t="str">
        <f>"（最大出力合計"&amp;TEXT(IW7,"#,##0")&amp;"kW）"</f>
        <v>（最大出力合計-kW）</v>
      </c>
      <c r="IW9" s="86" t="s">
        <v>139</v>
      </c>
      <c r="IX9" s="91"/>
      <c r="IY9" s="91"/>
      <c r="IZ9" s="91"/>
      <c r="JA9" s="91"/>
      <c r="JB9" s="91"/>
      <c r="JC9" s="86"/>
      <c r="JD9" s="85"/>
      <c r="JE9" s="86"/>
      <c r="JF9" s="86"/>
      <c r="JG9" s="86" t="s">
        <v>139</v>
      </c>
      <c r="JH9" s="91"/>
      <c r="JI9" s="91"/>
      <c r="JJ9" s="91"/>
      <c r="JK9" s="91"/>
      <c r="JL9" s="91"/>
      <c r="JM9" s="86"/>
      <c r="JN9" s="86"/>
      <c r="JO9" s="85"/>
      <c r="JP9" s="86"/>
      <c r="JQ9" s="86" t="s">
        <v>139</v>
      </c>
      <c r="JR9" s="91"/>
      <c r="JS9" s="91"/>
      <c r="JT9" s="91"/>
      <c r="JU9" s="91"/>
      <c r="JV9" s="91"/>
      <c r="JW9" s="86"/>
      <c r="JX9" s="86"/>
      <c r="JY9" s="86"/>
      <c r="JZ9" s="85"/>
      <c r="KA9" s="86" t="s">
        <v>139</v>
      </c>
      <c r="KB9" s="91"/>
      <c r="KC9" s="91"/>
      <c r="KD9" s="91"/>
      <c r="KE9" s="91"/>
      <c r="KF9" s="91"/>
      <c r="KG9" s="86"/>
      <c r="KH9" s="86"/>
      <c r="KI9" s="86"/>
      <c r="KJ9" s="86"/>
      <c r="KK9" s="86" t="s">
        <v>139</v>
      </c>
      <c r="KL9" s="91"/>
      <c r="KM9" s="91"/>
      <c r="KN9" s="91"/>
      <c r="KO9" s="91"/>
      <c r="KP9" s="91"/>
      <c r="KQ9" s="85"/>
      <c r="KR9" s="85"/>
      <c r="KS9" s="85"/>
      <c r="KT9" s="85"/>
      <c r="KU9" s="92" t="str">
        <f>"（最大出力合計"&amp;TEXT(KV7,"#,##0")&amp;"kW）"</f>
        <v>（最大出力合計-kW）</v>
      </c>
      <c r="KV9" s="86" t="s">
        <v>139</v>
      </c>
      <c r="KW9" s="91"/>
      <c r="KX9" s="91"/>
      <c r="KY9" s="91"/>
      <c r="KZ9" s="91"/>
      <c r="LA9" s="91"/>
      <c r="LB9" s="86"/>
      <c r="LC9" s="85"/>
      <c r="LD9" s="86"/>
      <c r="LE9" s="86"/>
      <c r="LF9" s="86" t="s">
        <v>139</v>
      </c>
      <c r="LG9" s="91"/>
      <c r="LH9" s="91"/>
      <c r="LI9" s="91"/>
      <c r="LJ9" s="91"/>
      <c r="LK9" s="91"/>
      <c r="LL9" s="86"/>
      <c r="LM9" s="86"/>
      <c r="LN9" s="85"/>
      <c r="LO9" s="86"/>
      <c r="LP9" s="86" t="s">
        <v>139</v>
      </c>
      <c r="LQ9" s="91"/>
      <c r="LR9" s="91"/>
      <c r="LS9" s="91"/>
      <c r="LT9" s="91"/>
      <c r="LU9" s="91"/>
      <c r="LV9" s="86"/>
      <c r="LW9" s="86"/>
      <c r="LX9" s="86"/>
      <c r="LY9" s="85"/>
      <c r="LZ9" s="86" t="s">
        <v>139</v>
      </c>
      <c r="MA9" s="91"/>
      <c r="MB9" s="91"/>
      <c r="MC9" s="91"/>
      <c r="MD9" s="91"/>
      <c r="ME9" s="91"/>
      <c r="MF9" s="86"/>
      <c r="MG9" s="86"/>
      <c r="MH9" s="86"/>
      <c r="MI9" s="86"/>
      <c r="MJ9" s="86" t="s">
        <v>139</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2">
      <c r="A10" s="89" t="s">
        <v>140</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2">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141</v>
      </c>
      <c r="AY11" s="96">
        <f>AY7</f>
        <v>142</v>
      </c>
      <c r="AZ11" s="96">
        <f>AZ7</f>
        <v>87.1</v>
      </c>
      <c r="BA11" s="96">
        <f>BA7</f>
        <v>10.199999999999999</v>
      </c>
      <c r="BB11" s="96">
        <f>BB7</f>
        <v>142.69999999999999</v>
      </c>
      <c r="BC11" s="96">
        <f>BC7</f>
        <v>242.2</v>
      </c>
      <c r="BD11" s="85"/>
      <c r="BE11" s="85"/>
      <c r="BF11" s="85"/>
      <c r="BG11" s="85"/>
      <c r="BH11" s="85"/>
      <c r="BI11" s="95" t="s">
        <v>141</v>
      </c>
      <c r="BJ11" s="96">
        <f>BJ7</f>
        <v>146.5</v>
      </c>
      <c r="BK11" s="96">
        <f>BK7</f>
        <v>88.7</v>
      </c>
      <c r="BL11" s="96">
        <f>BL7</f>
        <v>60.7</v>
      </c>
      <c r="BM11" s="96">
        <f>BM7</f>
        <v>240.3</v>
      </c>
      <c r="BN11" s="96">
        <f>BN7</f>
        <v>476.2</v>
      </c>
      <c r="BO11" s="85"/>
      <c r="BP11" s="85"/>
      <c r="BQ11" s="85"/>
      <c r="BR11" s="85"/>
      <c r="BS11" s="85"/>
      <c r="BT11" s="95" t="s">
        <v>141</v>
      </c>
      <c r="BU11" s="96" t="str">
        <f>BU7</f>
        <v>-</v>
      </c>
      <c r="BV11" s="96" t="str">
        <f>BV7</f>
        <v>-</v>
      </c>
      <c r="BW11" s="96" t="str">
        <f>BW7</f>
        <v>-</v>
      </c>
      <c r="BX11" s="96" t="str">
        <f>BX7</f>
        <v>-</v>
      </c>
      <c r="BY11" s="96" t="str">
        <f>BY7</f>
        <v>-</v>
      </c>
      <c r="BZ11" s="85"/>
      <c r="CA11" s="85"/>
      <c r="CB11" s="85"/>
      <c r="CC11" s="85"/>
      <c r="CD11" s="85"/>
      <c r="CE11" s="95" t="s">
        <v>141</v>
      </c>
      <c r="CF11" s="96">
        <f>CF7</f>
        <v>7136.4</v>
      </c>
      <c r="CG11" s="96">
        <f>CG7</f>
        <v>11622.2</v>
      </c>
      <c r="CH11" s="96">
        <f>CH7</f>
        <v>134196.6</v>
      </c>
      <c r="CI11" s="96">
        <f>CI7</f>
        <v>21919.3</v>
      </c>
      <c r="CJ11" s="96">
        <f>CJ7</f>
        <v>12934.7</v>
      </c>
      <c r="CK11" s="85"/>
      <c r="CL11" s="85"/>
      <c r="CM11" s="85"/>
      <c r="CN11" s="85"/>
      <c r="CO11" s="95" t="s">
        <v>142</v>
      </c>
      <c r="CP11" s="97">
        <f>CP7</f>
        <v>11777</v>
      </c>
      <c r="CQ11" s="97">
        <f>CQ7</f>
        <v>-3930</v>
      </c>
      <c r="CR11" s="97">
        <f>CR7</f>
        <v>-113427</v>
      </c>
      <c r="CS11" s="97">
        <f>CS7</f>
        <v>54714</v>
      </c>
      <c r="CT11" s="97">
        <f>CT7</f>
        <v>108336</v>
      </c>
      <c r="CU11" s="85"/>
      <c r="CV11" s="85"/>
      <c r="CW11" s="85"/>
      <c r="CX11" s="85"/>
      <c r="CY11" s="85"/>
      <c r="CZ11" s="95" t="s">
        <v>141</v>
      </c>
      <c r="DA11" s="96">
        <f>DA7</f>
        <v>63.9</v>
      </c>
      <c r="DB11" s="96">
        <f>DB7</f>
        <v>43.9</v>
      </c>
      <c r="DC11" s="96">
        <f>DC7</f>
        <v>15.8</v>
      </c>
      <c r="DD11" s="96">
        <f>DD7</f>
        <v>45.7</v>
      </c>
      <c r="DE11" s="96">
        <f>DE7</f>
        <v>68.599999999999994</v>
      </c>
      <c r="DF11" s="85"/>
      <c r="DG11" s="85"/>
      <c r="DH11" s="85"/>
      <c r="DI11" s="85"/>
      <c r="DJ11" s="95" t="s">
        <v>141</v>
      </c>
      <c r="DK11" s="96">
        <f>DK7</f>
        <v>24.2</v>
      </c>
      <c r="DL11" s="96">
        <f>DL7</f>
        <v>29.3</v>
      </c>
      <c r="DM11" s="96">
        <f>DM7</f>
        <v>3.1</v>
      </c>
      <c r="DN11" s="96">
        <f>DN7</f>
        <v>0.5</v>
      </c>
      <c r="DO11" s="96">
        <f>DO7</f>
        <v>0</v>
      </c>
      <c r="DP11" s="85"/>
      <c r="DQ11" s="85"/>
      <c r="DR11" s="85"/>
      <c r="DS11" s="85"/>
      <c r="DT11" s="95" t="s">
        <v>141</v>
      </c>
      <c r="DU11" s="96">
        <f>DU7</f>
        <v>0</v>
      </c>
      <c r="DV11" s="96">
        <f>DV7</f>
        <v>0</v>
      </c>
      <c r="DW11" s="96">
        <f>DW7</f>
        <v>0</v>
      </c>
      <c r="DX11" s="96">
        <f>DX7</f>
        <v>0</v>
      </c>
      <c r="DY11" s="96">
        <f>DY7</f>
        <v>0</v>
      </c>
      <c r="DZ11" s="85"/>
      <c r="EA11" s="85"/>
      <c r="EB11" s="85"/>
      <c r="EC11" s="85"/>
      <c r="ED11" s="95" t="s">
        <v>141</v>
      </c>
      <c r="EE11" s="96" t="str">
        <f>EE7</f>
        <v>-</v>
      </c>
      <c r="EF11" s="96" t="str">
        <f>EF7</f>
        <v>-</v>
      </c>
      <c r="EG11" s="96" t="str">
        <f>EG7</f>
        <v>-</v>
      </c>
      <c r="EH11" s="96" t="str">
        <f>EH7</f>
        <v>-</v>
      </c>
      <c r="EI11" s="96" t="str">
        <f>EI7</f>
        <v>-</v>
      </c>
      <c r="EJ11" s="85"/>
      <c r="EK11" s="85"/>
      <c r="EL11" s="85"/>
      <c r="EM11" s="85"/>
      <c r="EN11" s="95" t="s">
        <v>141</v>
      </c>
      <c r="EO11" s="96">
        <f>EO7</f>
        <v>0</v>
      </c>
      <c r="EP11" s="96">
        <f>EP7</f>
        <v>0</v>
      </c>
      <c r="EQ11" s="96">
        <f>EQ7</f>
        <v>0</v>
      </c>
      <c r="ER11" s="96">
        <f>ER7</f>
        <v>100</v>
      </c>
      <c r="ES11" s="96">
        <f>ES7</f>
        <v>100</v>
      </c>
      <c r="ET11" s="85"/>
      <c r="EU11" s="85"/>
      <c r="EV11" s="85"/>
      <c r="EW11" s="85"/>
      <c r="EX11" s="85"/>
      <c r="EY11" s="95" t="s">
        <v>141</v>
      </c>
      <c r="EZ11" s="96">
        <f>EZ7</f>
        <v>63.9</v>
      </c>
      <c r="FA11" s="96">
        <f>FA7</f>
        <v>43.9</v>
      </c>
      <c r="FB11" s="96">
        <f>FB7</f>
        <v>15.8</v>
      </c>
      <c r="FC11" s="96">
        <f>FC7</f>
        <v>45.7</v>
      </c>
      <c r="FD11" s="96">
        <f>FD7</f>
        <v>68.599999999999994</v>
      </c>
      <c r="FE11" s="85"/>
      <c r="FF11" s="85"/>
      <c r="FG11" s="85"/>
      <c r="FH11" s="85"/>
      <c r="FI11" s="95" t="s">
        <v>141</v>
      </c>
      <c r="FJ11" s="96">
        <f>FJ7</f>
        <v>24.2</v>
      </c>
      <c r="FK11" s="96">
        <f>FK7</f>
        <v>29.3</v>
      </c>
      <c r="FL11" s="96">
        <f>FL7</f>
        <v>3.1</v>
      </c>
      <c r="FM11" s="96">
        <f>FM7</f>
        <v>0.5</v>
      </c>
      <c r="FN11" s="96">
        <f>FN7</f>
        <v>0</v>
      </c>
      <c r="FO11" s="85"/>
      <c r="FP11" s="85"/>
      <c r="FQ11" s="85"/>
      <c r="FR11" s="85"/>
      <c r="FS11" s="95" t="s">
        <v>141</v>
      </c>
      <c r="FT11" s="96">
        <f>FT7</f>
        <v>0</v>
      </c>
      <c r="FU11" s="96">
        <f>FU7</f>
        <v>0</v>
      </c>
      <c r="FV11" s="96">
        <f>FV7</f>
        <v>0</v>
      </c>
      <c r="FW11" s="96">
        <f>FW7</f>
        <v>0</v>
      </c>
      <c r="FX11" s="96">
        <f>FX7</f>
        <v>0</v>
      </c>
      <c r="FY11" s="85"/>
      <c r="FZ11" s="85"/>
      <c r="GA11" s="85"/>
      <c r="GB11" s="85"/>
      <c r="GC11" s="95" t="s">
        <v>143</v>
      </c>
      <c r="GD11" s="96" t="str">
        <f>GD7</f>
        <v>-</v>
      </c>
      <c r="GE11" s="96" t="str">
        <f>GE7</f>
        <v>-</v>
      </c>
      <c r="GF11" s="96" t="str">
        <f>GF7</f>
        <v>-</v>
      </c>
      <c r="GG11" s="96" t="str">
        <f>GG7</f>
        <v>-</v>
      </c>
      <c r="GH11" s="96" t="str">
        <f>GH7</f>
        <v>-</v>
      </c>
      <c r="GI11" s="85"/>
      <c r="GJ11" s="85"/>
      <c r="GK11" s="85"/>
      <c r="GL11" s="85"/>
      <c r="GM11" s="95" t="s">
        <v>141</v>
      </c>
      <c r="GN11" s="96">
        <f>GN7</f>
        <v>0</v>
      </c>
      <c r="GO11" s="96">
        <f>GO7</f>
        <v>0</v>
      </c>
      <c r="GP11" s="96">
        <f>GP7</f>
        <v>0</v>
      </c>
      <c r="GQ11" s="96">
        <f>GQ7</f>
        <v>100</v>
      </c>
      <c r="GR11" s="96">
        <f>GR7</f>
        <v>100</v>
      </c>
      <c r="GS11" s="85"/>
      <c r="GT11" s="85"/>
      <c r="GU11" s="85"/>
      <c r="GV11" s="85"/>
      <c r="GW11" s="85"/>
      <c r="GX11" s="95" t="s">
        <v>142</v>
      </c>
      <c r="GY11" s="96" t="str">
        <f>GY7</f>
        <v>-</v>
      </c>
      <c r="GZ11" s="96" t="str">
        <f>GZ7</f>
        <v>-</v>
      </c>
      <c r="HA11" s="96" t="str">
        <f>HA7</f>
        <v>-</v>
      </c>
      <c r="HB11" s="96" t="str">
        <f>HB7</f>
        <v>-</v>
      </c>
      <c r="HC11" s="96" t="str">
        <f>HC7</f>
        <v>-</v>
      </c>
      <c r="HD11" s="85"/>
      <c r="HE11" s="85"/>
      <c r="HF11" s="85"/>
      <c r="HG11" s="85"/>
      <c r="HH11" s="95" t="s">
        <v>141</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141</v>
      </c>
      <c r="IC11" s="96" t="str">
        <f>IC7</f>
        <v>-</v>
      </c>
      <c r="ID11" s="96" t="str">
        <f>ID7</f>
        <v>-</v>
      </c>
      <c r="IE11" s="96" t="str">
        <f>IE7</f>
        <v>-</v>
      </c>
      <c r="IF11" s="96" t="str">
        <f>IF7</f>
        <v>-</v>
      </c>
      <c r="IG11" s="96" t="str">
        <f>IG7</f>
        <v>-</v>
      </c>
      <c r="IH11" s="85"/>
      <c r="II11" s="85"/>
      <c r="IJ11" s="85"/>
      <c r="IK11" s="85"/>
      <c r="IL11" s="95" t="s">
        <v>141</v>
      </c>
      <c r="IM11" s="96" t="str">
        <f>IM7</f>
        <v>-</v>
      </c>
      <c r="IN11" s="96" t="str">
        <f>IN7</f>
        <v>-</v>
      </c>
      <c r="IO11" s="96" t="str">
        <f>IO7</f>
        <v>-</v>
      </c>
      <c r="IP11" s="96" t="str">
        <f>IP7</f>
        <v>-</v>
      </c>
      <c r="IQ11" s="96" t="str">
        <f>IQ7</f>
        <v>-</v>
      </c>
      <c r="IR11" s="85"/>
      <c r="IS11" s="85"/>
      <c r="IT11" s="85"/>
      <c r="IU11" s="85"/>
      <c r="IV11" s="85"/>
      <c r="IW11" s="95" t="s">
        <v>141</v>
      </c>
      <c r="IX11" s="96" t="str">
        <f>IX7</f>
        <v>-</v>
      </c>
      <c r="IY11" s="96" t="str">
        <f>IY7</f>
        <v>-</v>
      </c>
      <c r="IZ11" s="96" t="str">
        <f>IZ7</f>
        <v>-</v>
      </c>
      <c r="JA11" s="96" t="str">
        <f>JA7</f>
        <v>-</v>
      </c>
      <c r="JB11" s="96" t="str">
        <f>JB7</f>
        <v>-</v>
      </c>
      <c r="JC11" s="85"/>
      <c r="JD11" s="85"/>
      <c r="JE11" s="85"/>
      <c r="JF11" s="85"/>
      <c r="JG11" s="95" t="s">
        <v>141</v>
      </c>
      <c r="JH11" s="96" t="str">
        <f>JH7</f>
        <v>-</v>
      </c>
      <c r="JI11" s="96" t="str">
        <f>JI7</f>
        <v>-</v>
      </c>
      <c r="JJ11" s="96" t="str">
        <f>JJ7</f>
        <v>-</v>
      </c>
      <c r="JK11" s="96" t="str">
        <f>JK7</f>
        <v>-</v>
      </c>
      <c r="JL11" s="96" t="str">
        <f>JL7</f>
        <v>-</v>
      </c>
      <c r="JM11" s="85"/>
      <c r="JN11" s="85"/>
      <c r="JO11" s="85"/>
      <c r="JP11" s="85"/>
      <c r="JQ11" s="95" t="s">
        <v>141</v>
      </c>
      <c r="JR11" s="96" t="str">
        <f>JR7</f>
        <v>-</v>
      </c>
      <c r="JS11" s="96" t="str">
        <f>JS7</f>
        <v>-</v>
      </c>
      <c r="JT11" s="96" t="str">
        <f>JT7</f>
        <v>-</v>
      </c>
      <c r="JU11" s="96" t="str">
        <f>JU7</f>
        <v>-</v>
      </c>
      <c r="JV11" s="96" t="str">
        <f>JV7</f>
        <v>-</v>
      </c>
      <c r="JW11" s="85"/>
      <c r="JX11" s="85"/>
      <c r="JY11" s="85"/>
      <c r="JZ11" s="85"/>
      <c r="KA11" s="95" t="s">
        <v>141</v>
      </c>
      <c r="KB11" s="96" t="str">
        <f>KB7</f>
        <v>-</v>
      </c>
      <c r="KC11" s="96" t="str">
        <f>KC7</f>
        <v>-</v>
      </c>
      <c r="KD11" s="96" t="str">
        <f>KD7</f>
        <v>-</v>
      </c>
      <c r="KE11" s="96" t="str">
        <f>KE7</f>
        <v>-</v>
      </c>
      <c r="KF11" s="96" t="str">
        <f>KF7</f>
        <v>-</v>
      </c>
      <c r="KG11" s="85"/>
      <c r="KH11" s="85"/>
      <c r="KI11" s="85"/>
      <c r="KJ11" s="85"/>
      <c r="KK11" s="95" t="s">
        <v>141</v>
      </c>
      <c r="KL11" s="96" t="str">
        <f>KL7</f>
        <v>-</v>
      </c>
      <c r="KM11" s="96" t="str">
        <f>KM7</f>
        <v>-</v>
      </c>
      <c r="KN11" s="96" t="str">
        <f>KN7</f>
        <v>-</v>
      </c>
      <c r="KO11" s="96" t="str">
        <f>KO7</f>
        <v>-</v>
      </c>
      <c r="KP11" s="96" t="str">
        <f>KP7</f>
        <v>-</v>
      </c>
      <c r="KQ11" s="85"/>
      <c r="KR11" s="85"/>
      <c r="KS11" s="85"/>
      <c r="KT11" s="85"/>
      <c r="KU11" s="85"/>
      <c r="KV11" s="95" t="s">
        <v>141</v>
      </c>
      <c r="KW11" s="96" t="str">
        <f>KW7</f>
        <v>-</v>
      </c>
      <c r="KX11" s="96" t="str">
        <f>KX7</f>
        <v>-</v>
      </c>
      <c r="KY11" s="96" t="str">
        <f>KY7</f>
        <v>-</v>
      </c>
      <c r="KZ11" s="96" t="str">
        <f>KZ7</f>
        <v>-</v>
      </c>
      <c r="LA11" s="96" t="str">
        <f>LA7</f>
        <v>-</v>
      </c>
      <c r="LB11" s="85"/>
      <c r="LC11" s="85"/>
      <c r="LD11" s="85"/>
      <c r="LE11" s="85"/>
      <c r="LF11" s="95" t="s">
        <v>141</v>
      </c>
      <c r="LG11" s="96" t="str">
        <f>LG7</f>
        <v>-</v>
      </c>
      <c r="LH11" s="96" t="str">
        <f>LH7</f>
        <v>-</v>
      </c>
      <c r="LI11" s="96" t="str">
        <f>LI7</f>
        <v>-</v>
      </c>
      <c r="LJ11" s="96" t="str">
        <f>LJ7</f>
        <v>-</v>
      </c>
      <c r="LK11" s="96" t="str">
        <f>LK7</f>
        <v>-</v>
      </c>
      <c r="LL11" s="85"/>
      <c r="LM11" s="85"/>
      <c r="LN11" s="85"/>
      <c r="LO11" s="85"/>
      <c r="LP11" s="95" t="s">
        <v>141</v>
      </c>
      <c r="LQ11" s="96" t="str">
        <f>LQ7</f>
        <v>-</v>
      </c>
      <c r="LR11" s="96" t="str">
        <f>LR7</f>
        <v>-</v>
      </c>
      <c r="LS11" s="96" t="str">
        <f>LS7</f>
        <v>-</v>
      </c>
      <c r="LT11" s="96" t="str">
        <f>LT7</f>
        <v>-</v>
      </c>
      <c r="LU11" s="96" t="str">
        <f>LU7</f>
        <v>-</v>
      </c>
      <c r="LV11" s="85"/>
      <c r="LW11" s="85"/>
      <c r="LX11" s="85"/>
      <c r="LY11" s="85"/>
      <c r="LZ11" s="95" t="s">
        <v>144</v>
      </c>
      <c r="MA11" s="96" t="str">
        <f>MA7</f>
        <v>-</v>
      </c>
      <c r="MB11" s="96" t="str">
        <f>MB7</f>
        <v>-</v>
      </c>
      <c r="MC11" s="96" t="str">
        <f>MC7</f>
        <v>-</v>
      </c>
      <c r="MD11" s="96" t="str">
        <f>MD7</f>
        <v>-</v>
      </c>
      <c r="ME11" s="96" t="str">
        <f>ME7</f>
        <v>-</v>
      </c>
      <c r="MF11" s="85"/>
      <c r="MG11" s="85"/>
      <c r="MH11" s="85"/>
      <c r="MI11" s="85"/>
      <c r="MJ11" s="95" t="s">
        <v>141</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2">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145</v>
      </c>
      <c r="AY12" s="96">
        <f>BD7</f>
        <v>179.6</v>
      </c>
      <c r="AZ12" s="96">
        <f>BE7</f>
        <v>164.1</v>
      </c>
      <c r="BA12" s="96">
        <f>BF7</f>
        <v>124.4</v>
      </c>
      <c r="BB12" s="96">
        <f>BG7</f>
        <v>118.8</v>
      </c>
      <c r="BC12" s="96">
        <f>BH7</f>
        <v>88.8</v>
      </c>
      <c r="BD12" s="85"/>
      <c r="BE12" s="85"/>
      <c r="BF12" s="85"/>
      <c r="BG12" s="85"/>
      <c r="BH12" s="85"/>
      <c r="BI12" s="95" t="s">
        <v>145</v>
      </c>
      <c r="BJ12" s="96">
        <f>BO7</f>
        <v>296.2</v>
      </c>
      <c r="BK12" s="96">
        <f>BP7</f>
        <v>366.9</v>
      </c>
      <c r="BL12" s="96">
        <f>BQ7</f>
        <v>324.60000000000002</v>
      </c>
      <c r="BM12" s="96">
        <f>BR7</f>
        <v>255.4</v>
      </c>
      <c r="BN12" s="96">
        <f>BS7</f>
        <v>269.8</v>
      </c>
      <c r="BO12" s="85"/>
      <c r="BP12" s="85"/>
      <c r="BQ12" s="85"/>
      <c r="BR12" s="85"/>
      <c r="BS12" s="85"/>
      <c r="BT12" s="95" t="s">
        <v>145</v>
      </c>
      <c r="BU12" s="96" t="str">
        <f>BZ7</f>
        <v>-</v>
      </c>
      <c r="BV12" s="96" t="str">
        <f>CA7</f>
        <v>-</v>
      </c>
      <c r="BW12" s="96" t="str">
        <f>CB7</f>
        <v>-</v>
      </c>
      <c r="BX12" s="96" t="str">
        <f>CC7</f>
        <v>-</v>
      </c>
      <c r="BY12" s="96" t="str">
        <f>CD7</f>
        <v>-</v>
      </c>
      <c r="BZ12" s="85"/>
      <c r="CA12" s="85"/>
      <c r="CB12" s="85"/>
      <c r="CC12" s="85"/>
      <c r="CD12" s="85"/>
      <c r="CE12" s="95" t="s">
        <v>145</v>
      </c>
      <c r="CF12" s="96">
        <f>CK7</f>
        <v>7095.7</v>
      </c>
      <c r="CG12" s="96">
        <f>CL7</f>
        <v>11717.4</v>
      </c>
      <c r="CH12" s="96">
        <f>CM7</f>
        <v>17642.5</v>
      </c>
      <c r="CI12" s="96">
        <f>CN7</f>
        <v>18815.8</v>
      </c>
      <c r="CJ12" s="96">
        <f>CO7</f>
        <v>22847.9</v>
      </c>
      <c r="CK12" s="85"/>
      <c r="CL12" s="85"/>
      <c r="CM12" s="85"/>
      <c r="CN12" s="85"/>
      <c r="CO12" s="95" t="s">
        <v>145</v>
      </c>
      <c r="CP12" s="97">
        <f>CU7</f>
        <v>120361</v>
      </c>
      <c r="CQ12" s="97">
        <f>CV7</f>
        <v>108538</v>
      </c>
      <c r="CR12" s="97">
        <f>CW7</f>
        <v>58539</v>
      </c>
      <c r="CS12" s="97">
        <f>CX7</f>
        <v>37685</v>
      </c>
      <c r="CT12" s="97">
        <f>CY7</f>
        <v>2390</v>
      </c>
      <c r="CU12" s="85"/>
      <c r="CV12" s="85"/>
      <c r="CW12" s="85"/>
      <c r="CX12" s="85"/>
      <c r="CY12" s="85"/>
      <c r="CZ12" s="95" t="s">
        <v>145</v>
      </c>
      <c r="DA12" s="96">
        <f>DF7</f>
        <v>42.7</v>
      </c>
      <c r="DB12" s="96">
        <f>DG7</f>
        <v>38.5</v>
      </c>
      <c r="DC12" s="96">
        <f>DH7</f>
        <v>37.700000000000003</v>
      </c>
      <c r="DD12" s="96">
        <f>DI7</f>
        <v>33.9</v>
      </c>
      <c r="DE12" s="96">
        <f>DJ7</f>
        <v>37.9</v>
      </c>
      <c r="DF12" s="85"/>
      <c r="DG12" s="85"/>
      <c r="DH12" s="85"/>
      <c r="DI12" s="85"/>
      <c r="DJ12" s="95" t="s">
        <v>145</v>
      </c>
      <c r="DK12" s="96">
        <f>DP7</f>
        <v>23.7</v>
      </c>
      <c r="DL12" s="96">
        <f>DQ7</f>
        <v>21.6</v>
      </c>
      <c r="DM12" s="96">
        <f>DR7</f>
        <v>13.7</v>
      </c>
      <c r="DN12" s="96">
        <f>DS7</f>
        <v>16.3</v>
      </c>
      <c r="DO12" s="96">
        <f>DT7</f>
        <v>14.2</v>
      </c>
      <c r="DP12" s="85"/>
      <c r="DQ12" s="85"/>
      <c r="DR12" s="85"/>
      <c r="DS12" s="85"/>
      <c r="DT12" s="95" t="s">
        <v>145</v>
      </c>
      <c r="DU12" s="96">
        <f>DZ7</f>
        <v>126.1</v>
      </c>
      <c r="DV12" s="96">
        <f>EA7</f>
        <v>102.3</v>
      </c>
      <c r="DW12" s="96">
        <f>EB7</f>
        <v>98.2</v>
      </c>
      <c r="DX12" s="96">
        <f>EC7</f>
        <v>100.3</v>
      </c>
      <c r="DY12" s="96">
        <f>ED7</f>
        <v>98.3</v>
      </c>
      <c r="DZ12" s="85"/>
      <c r="EA12" s="85"/>
      <c r="EB12" s="85"/>
      <c r="EC12" s="85"/>
      <c r="ED12" s="95" t="s">
        <v>145</v>
      </c>
      <c r="EE12" s="96" t="str">
        <f>EJ7</f>
        <v>-</v>
      </c>
      <c r="EF12" s="96" t="str">
        <f>EK7</f>
        <v>-</v>
      </c>
      <c r="EG12" s="96" t="str">
        <f>EL7</f>
        <v>-</v>
      </c>
      <c r="EH12" s="96" t="str">
        <f>EM7</f>
        <v>-</v>
      </c>
      <c r="EI12" s="96" t="str">
        <f>EN7</f>
        <v>-</v>
      </c>
      <c r="EJ12" s="85"/>
      <c r="EK12" s="85"/>
      <c r="EL12" s="85"/>
      <c r="EM12" s="85"/>
      <c r="EN12" s="95" t="s">
        <v>145</v>
      </c>
      <c r="EO12" s="96">
        <f>ET7</f>
        <v>22.1</v>
      </c>
      <c r="EP12" s="96">
        <f>EU7</f>
        <v>56.1</v>
      </c>
      <c r="EQ12" s="96">
        <f>EV7</f>
        <v>70.2</v>
      </c>
      <c r="ER12" s="96">
        <f>EW7</f>
        <v>73.099999999999994</v>
      </c>
      <c r="ES12" s="96">
        <f>EX7</f>
        <v>74.8</v>
      </c>
      <c r="ET12" s="85"/>
      <c r="EU12" s="85"/>
      <c r="EV12" s="85"/>
      <c r="EW12" s="85"/>
      <c r="EX12" s="85"/>
      <c r="EY12" s="95" t="s">
        <v>145</v>
      </c>
      <c r="EZ12" s="96">
        <f>IF($EZ$8,FE7,"-")</f>
        <v>67.5</v>
      </c>
      <c r="FA12" s="96">
        <f>IF($EZ$8,FF7,"-")</f>
        <v>64</v>
      </c>
      <c r="FB12" s="96">
        <f>IF($EZ$8,FG7,"-")</f>
        <v>56.1</v>
      </c>
      <c r="FC12" s="96">
        <f>IF($EZ$8,FH7,"-")</f>
        <v>61.8</v>
      </c>
      <c r="FD12" s="96">
        <f>IF($EZ$8,FI7,"-")</f>
        <v>61.6</v>
      </c>
      <c r="FE12" s="85"/>
      <c r="FF12" s="85"/>
      <c r="FG12" s="85"/>
      <c r="FH12" s="85"/>
      <c r="FI12" s="95" t="s">
        <v>145</v>
      </c>
      <c r="FJ12" s="96">
        <f>IF($FJ$8,FO7,"-")</f>
        <v>29.2</v>
      </c>
      <c r="FK12" s="96">
        <f>IF($FJ$8,FP7,"-")</f>
        <v>22.1</v>
      </c>
      <c r="FL12" s="96">
        <f>IF($FJ$8,FQ7,"-")</f>
        <v>16.7</v>
      </c>
      <c r="FM12" s="96">
        <f>IF($FJ$8,FR7,"-")</f>
        <v>8.6999999999999993</v>
      </c>
      <c r="FN12" s="96">
        <f>IF($FJ$8,FS7,"-")</f>
        <v>5.7</v>
      </c>
      <c r="FO12" s="85"/>
      <c r="FP12" s="85"/>
      <c r="FQ12" s="85"/>
      <c r="FR12" s="85"/>
      <c r="FS12" s="95" t="s">
        <v>145</v>
      </c>
      <c r="FT12" s="96">
        <f>IF($FT$8,FY7,"-")</f>
        <v>362.4</v>
      </c>
      <c r="FU12" s="96">
        <f>IF($FT$8,FZ7,"-")</f>
        <v>279.2</v>
      </c>
      <c r="FV12" s="96">
        <f>IF($FT$8,GA7,"-")</f>
        <v>333.7</v>
      </c>
      <c r="FW12" s="96">
        <f>IF($FT$8,GB7,"-")</f>
        <v>351.4</v>
      </c>
      <c r="FX12" s="96">
        <f>IF($FT$8,GC7,"-")</f>
        <v>390.3</v>
      </c>
      <c r="FY12" s="85"/>
      <c r="FZ12" s="85"/>
      <c r="GA12" s="85"/>
      <c r="GB12" s="85"/>
      <c r="GC12" s="95" t="s">
        <v>145</v>
      </c>
      <c r="GD12" s="96" t="str">
        <f>IF($GD$8,GI7,"-")</f>
        <v>-</v>
      </c>
      <c r="GE12" s="96" t="str">
        <f>IF($GD$8,GJ7,"-")</f>
        <v>-</v>
      </c>
      <c r="GF12" s="96" t="str">
        <f>IF($GD$8,GK7,"-")</f>
        <v>-</v>
      </c>
      <c r="GG12" s="96" t="str">
        <f>IF($GD$8,GL7,"-")</f>
        <v>-</v>
      </c>
      <c r="GH12" s="96" t="str">
        <f>IF($GD$8,GM7,"-")</f>
        <v>-</v>
      </c>
      <c r="GI12" s="85"/>
      <c r="GJ12" s="85"/>
      <c r="GK12" s="85"/>
      <c r="GL12" s="85"/>
      <c r="GM12" s="95" t="s">
        <v>145</v>
      </c>
      <c r="GN12" s="96">
        <f>IF($GN$8,GS7,"-")</f>
        <v>37.700000000000003</v>
      </c>
      <c r="GO12" s="96">
        <f>IF($GN$8,GT7,"-")</f>
        <v>56.2</v>
      </c>
      <c r="GP12" s="96">
        <f>IF($GN$8,GU7,"-")</f>
        <v>58.4</v>
      </c>
      <c r="GQ12" s="96">
        <f>IF($GN$8,GV7,"-")</f>
        <v>80.599999999999994</v>
      </c>
      <c r="GR12" s="96">
        <f>IF($GN$8,GW7,"-")</f>
        <v>85.6</v>
      </c>
      <c r="GS12" s="85"/>
      <c r="GT12" s="85"/>
      <c r="GU12" s="85"/>
      <c r="GV12" s="85"/>
      <c r="GW12" s="85"/>
      <c r="GX12" s="95" t="s">
        <v>145</v>
      </c>
      <c r="GY12" s="96" t="str">
        <f>IF($GY$8,HD7,"-")</f>
        <v>-</v>
      </c>
      <c r="GZ12" s="96" t="str">
        <f>IF($GY$8,HE7,"-")</f>
        <v>-</v>
      </c>
      <c r="HA12" s="96" t="str">
        <f>IF($GY$8,HF7,"-")</f>
        <v>-</v>
      </c>
      <c r="HB12" s="96" t="str">
        <f>IF($GY$8,HG7,"-")</f>
        <v>-</v>
      </c>
      <c r="HC12" s="96" t="str">
        <f>IF($GY$8,HH7,"-")</f>
        <v>-</v>
      </c>
      <c r="HD12" s="85"/>
      <c r="HE12" s="85"/>
      <c r="HF12" s="85"/>
      <c r="HG12" s="85"/>
      <c r="HH12" s="95" t="s">
        <v>145</v>
      </c>
      <c r="HI12" s="96" t="str">
        <f>IF($HI$8,HN7,"-")</f>
        <v>-</v>
      </c>
      <c r="HJ12" s="96" t="str">
        <f>IF($HI$8,HO7,"-")</f>
        <v>-</v>
      </c>
      <c r="HK12" s="96" t="str">
        <f>IF($HI$8,HP7,"-")</f>
        <v>-</v>
      </c>
      <c r="HL12" s="96" t="str">
        <f>IF($HI$8,HQ7,"-")</f>
        <v>-</v>
      </c>
      <c r="HM12" s="96" t="str">
        <f>IF($HI$8,HR7,"-")</f>
        <v>-</v>
      </c>
      <c r="HN12" s="85"/>
      <c r="HO12" s="85"/>
      <c r="HP12" s="85"/>
      <c r="HQ12" s="85"/>
      <c r="HR12" s="95" t="s">
        <v>145</v>
      </c>
      <c r="HS12" s="96" t="str">
        <f>IF($HS$8,HX7,"-")</f>
        <v>-</v>
      </c>
      <c r="HT12" s="96" t="str">
        <f>IF($HS$8,HY7,"-")</f>
        <v>-</v>
      </c>
      <c r="HU12" s="96" t="str">
        <f>IF($HS$8,HZ7,"-")</f>
        <v>-</v>
      </c>
      <c r="HV12" s="96" t="str">
        <f>IF($HS$8,IA7,"-")</f>
        <v>-</v>
      </c>
      <c r="HW12" s="96" t="str">
        <f>IF($HS$8,IB7,"-")</f>
        <v>-</v>
      </c>
      <c r="HX12" s="85"/>
      <c r="HY12" s="85"/>
      <c r="HZ12" s="85"/>
      <c r="IA12" s="85"/>
      <c r="IB12" s="95" t="s">
        <v>145</v>
      </c>
      <c r="IC12" s="96" t="str">
        <f>IF($IC$8,IH7,"-")</f>
        <v>-</v>
      </c>
      <c r="ID12" s="96" t="str">
        <f>IF($IC$8,II7,"-")</f>
        <v>-</v>
      </c>
      <c r="IE12" s="96" t="str">
        <f>IF($IC$8,IJ7,"-")</f>
        <v>-</v>
      </c>
      <c r="IF12" s="96" t="str">
        <f>IF($IC$8,IK7,"-")</f>
        <v>-</v>
      </c>
      <c r="IG12" s="96" t="str">
        <f>IF($IC$8,IL7,"-")</f>
        <v>-</v>
      </c>
      <c r="IH12" s="85"/>
      <c r="II12" s="85"/>
      <c r="IJ12" s="85"/>
      <c r="IK12" s="85"/>
      <c r="IL12" s="95" t="s">
        <v>145</v>
      </c>
      <c r="IM12" s="96" t="str">
        <f>IF($IM$8,IR7,"-")</f>
        <v>-</v>
      </c>
      <c r="IN12" s="96" t="str">
        <f>IF($IM$8,IS7,"-")</f>
        <v>-</v>
      </c>
      <c r="IO12" s="96" t="str">
        <f>IF($IM$8,IT7,"-")</f>
        <v>-</v>
      </c>
      <c r="IP12" s="96" t="str">
        <f>IF($IM$8,IU7,"-")</f>
        <v>-</v>
      </c>
      <c r="IQ12" s="96" t="str">
        <f>IF($IM$8,IV7,"-")</f>
        <v>-</v>
      </c>
      <c r="IR12" s="85"/>
      <c r="IS12" s="85"/>
      <c r="IT12" s="85"/>
      <c r="IU12" s="85"/>
      <c r="IV12" s="85"/>
      <c r="IW12" s="95" t="s">
        <v>145</v>
      </c>
      <c r="IX12" s="96" t="str">
        <f>IF($IX$8,JC7,"-")</f>
        <v>-</v>
      </c>
      <c r="IY12" s="96" t="str">
        <f>IF($IX$8,JD7,"-")</f>
        <v>-</v>
      </c>
      <c r="IZ12" s="96" t="str">
        <f>IF($IX$8,JE7,"-")</f>
        <v>-</v>
      </c>
      <c r="JA12" s="96" t="str">
        <f>IF($IX$8,JF7,"-")</f>
        <v>-</v>
      </c>
      <c r="JB12" s="96" t="str">
        <f>IF($IX$8,JG7,"-")</f>
        <v>-</v>
      </c>
      <c r="JC12" s="85"/>
      <c r="JD12" s="85"/>
      <c r="JE12" s="85"/>
      <c r="JF12" s="85"/>
      <c r="JG12" s="95" t="s">
        <v>145</v>
      </c>
      <c r="JH12" s="96" t="str">
        <f>IF($JH$8,JM7,"-")</f>
        <v>-</v>
      </c>
      <c r="JI12" s="96" t="str">
        <f>IF($JH$8,JN7,"-")</f>
        <v>-</v>
      </c>
      <c r="JJ12" s="96" t="str">
        <f>IF($JH$8,JO7,"-")</f>
        <v>-</v>
      </c>
      <c r="JK12" s="96" t="str">
        <f>IF($JH$8,JP7,"-")</f>
        <v>-</v>
      </c>
      <c r="JL12" s="96" t="str">
        <f>IF($JH$8,JQ7,"-")</f>
        <v>-</v>
      </c>
      <c r="JM12" s="85"/>
      <c r="JN12" s="85"/>
      <c r="JO12" s="85"/>
      <c r="JP12" s="85"/>
      <c r="JQ12" s="95" t="s">
        <v>145</v>
      </c>
      <c r="JR12" s="96" t="str">
        <f>IF($JR$8,JW7,"-")</f>
        <v>-</v>
      </c>
      <c r="JS12" s="96" t="str">
        <f>IF($JR$8,JX7,"-")</f>
        <v>-</v>
      </c>
      <c r="JT12" s="96" t="str">
        <f>IF($JR$8,JY7,"-")</f>
        <v>-</v>
      </c>
      <c r="JU12" s="96" t="str">
        <f>IF($JR$8,JZ7,"-")</f>
        <v>-</v>
      </c>
      <c r="JV12" s="96" t="str">
        <f>IF($JR$8,KA7,"-")</f>
        <v>-</v>
      </c>
      <c r="JW12" s="85"/>
      <c r="JX12" s="85"/>
      <c r="JY12" s="85"/>
      <c r="JZ12" s="85"/>
      <c r="KA12" s="95" t="s">
        <v>145</v>
      </c>
      <c r="KB12" s="96" t="str">
        <f>IF($KB$8,KG7,"-")</f>
        <v>-</v>
      </c>
      <c r="KC12" s="96" t="str">
        <f>IF($KB$8,KH7,"-")</f>
        <v>-</v>
      </c>
      <c r="KD12" s="96" t="str">
        <f>IF($KB$8,KI7,"-")</f>
        <v>-</v>
      </c>
      <c r="KE12" s="96" t="str">
        <f>IF($KB$8,KJ7,"-")</f>
        <v>-</v>
      </c>
      <c r="KF12" s="96" t="str">
        <f>IF($KB$8,KK7,"-")</f>
        <v>-</v>
      </c>
      <c r="KG12" s="85"/>
      <c r="KH12" s="85"/>
      <c r="KI12" s="85"/>
      <c r="KJ12" s="85"/>
      <c r="KK12" s="95" t="s">
        <v>145</v>
      </c>
      <c r="KL12" s="96" t="str">
        <f>IF($KL$8,KQ7,"-")</f>
        <v>-</v>
      </c>
      <c r="KM12" s="96" t="str">
        <f>IF($KL$8,KR7,"-")</f>
        <v>-</v>
      </c>
      <c r="KN12" s="96" t="str">
        <f>IF($KL$8,KS7,"-")</f>
        <v>-</v>
      </c>
      <c r="KO12" s="96" t="str">
        <f>IF($KL$8,KT7,"-")</f>
        <v>-</v>
      </c>
      <c r="KP12" s="96" t="str">
        <f>IF($KL$8,KU7,"-")</f>
        <v>-</v>
      </c>
      <c r="KQ12" s="85"/>
      <c r="KR12" s="85"/>
      <c r="KS12" s="85"/>
      <c r="KT12" s="85"/>
      <c r="KU12" s="85"/>
      <c r="KV12" s="95" t="s">
        <v>145</v>
      </c>
      <c r="KW12" s="96" t="str">
        <f>IF($KW$8,LB7,"-")</f>
        <v>-</v>
      </c>
      <c r="KX12" s="96" t="str">
        <f>IF($KW$8,LC7,"-")</f>
        <v>-</v>
      </c>
      <c r="KY12" s="96" t="str">
        <f>IF($KW$8,LD7,"-")</f>
        <v>-</v>
      </c>
      <c r="KZ12" s="96" t="str">
        <f>IF($KW$8,LE7,"-")</f>
        <v>-</v>
      </c>
      <c r="LA12" s="96" t="str">
        <f>IF($KW$8,LF7,"-")</f>
        <v>-</v>
      </c>
      <c r="LB12" s="85"/>
      <c r="LC12" s="85"/>
      <c r="LD12" s="85"/>
      <c r="LE12" s="85"/>
      <c r="LF12" s="95" t="s">
        <v>145</v>
      </c>
      <c r="LG12" s="96" t="str">
        <f>IF($LG$8,LL7,"-")</f>
        <v>-</v>
      </c>
      <c r="LH12" s="96" t="str">
        <f>IF($LG$8,LM7,"-")</f>
        <v>-</v>
      </c>
      <c r="LI12" s="96" t="str">
        <f>IF($LG$8,LN7,"-")</f>
        <v>-</v>
      </c>
      <c r="LJ12" s="96" t="str">
        <f>IF($LG$8,LO7,"-")</f>
        <v>-</v>
      </c>
      <c r="LK12" s="96" t="str">
        <f>IF($LG$8,LP7,"-")</f>
        <v>-</v>
      </c>
      <c r="LL12" s="85"/>
      <c r="LM12" s="85"/>
      <c r="LN12" s="85"/>
      <c r="LO12" s="85"/>
      <c r="LP12" s="95" t="s">
        <v>145</v>
      </c>
      <c r="LQ12" s="96" t="str">
        <f>IF($LQ$8,LV7,"-")</f>
        <v>-</v>
      </c>
      <c r="LR12" s="96" t="str">
        <f>IF($LQ$8,LW7,"-")</f>
        <v>-</v>
      </c>
      <c r="LS12" s="96" t="str">
        <f>IF($LQ$8,LX7,"-")</f>
        <v>-</v>
      </c>
      <c r="LT12" s="96" t="str">
        <f>IF($LQ$8,LY7,"-")</f>
        <v>-</v>
      </c>
      <c r="LU12" s="96" t="str">
        <f>IF($LQ$8,LZ7,"-")</f>
        <v>-</v>
      </c>
      <c r="LV12" s="85"/>
      <c r="LW12" s="85"/>
      <c r="LX12" s="85"/>
      <c r="LY12" s="85"/>
      <c r="LZ12" s="95" t="s">
        <v>145</v>
      </c>
      <c r="MA12" s="96" t="str">
        <f>IF($MA$8,MF7,"-")</f>
        <v>-</v>
      </c>
      <c r="MB12" s="96" t="str">
        <f>IF($MA$8,MG7,"-")</f>
        <v>-</v>
      </c>
      <c r="MC12" s="96" t="str">
        <f>IF($MA$8,MH7,"-")</f>
        <v>-</v>
      </c>
      <c r="MD12" s="96" t="str">
        <f>IF($MA$8,MI7,"-")</f>
        <v>-</v>
      </c>
      <c r="ME12" s="96" t="str">
        <f>IF($MA$8,MJ7,"-")</f>
        <v>-</v>
      </c>
      <c r="MF12" s="85"/>
      <c r="MG12" s="85"/>
      <c r="MH12" s="85"/>
      <c r="MI12" s="85"/>
      <c r="MJ12" s="95" t="s">
        <v>145</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2">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146</v>
      </c>
      <c r="AY13" s="96">
        <f>$BI$7</f>
        <v>100</v>
      </c>
      <c r="AZ13" s="96">
        <f>$BI$7</f>
        <v>100</v>
      </c>
      <c r="BA13" s="96">
        <f>$BI$7</f>
        <v>100</v>
      </c>
      <c r="BB13" s="96">
        <f>$BI$7</f>
        <v>100</v>
      </c>
      <c r="BC13" s="96">
        <f>$BI$7</f>
        <v>100</v>
      </c>
      <c r="BD13" s="85"/>
      <c r="BE13" s="85"/>
      <c r="BF13" s="85"/>
      <c r="BG13" s="85"/>
      <c r="BH13" s="85"/>
      <c r="BI13" s="95" t="s">
        <v>146</v>
      </c>
      <c r="BJ13" s="96">
        <f>$BT$7</f>
        <v>100</v>
      </c>
      <c r="BK13" s="96">
        <f>$BT$7</f>
        <v>100</v>
      </c>
      <c r="BL13" s="96">
        <f>$BT$7</f>
        <v>100</v>
      </c>
      <c r="BM13" s="96">
        <f>$BT$7</f>
        <v>100</v>
      </c>
      <c r="BN13" s="96">
        <f>$BT$7</f>
        <v>100</v>
      </c>
      <c r="BO13" s="85"/>
      <c r="BP13" s="85"/>
      <c r="BQ13" s="85"/>
      <c r="BR13" s="85"/>
      <c r="BS13" s="85"/>
      <c r="BT13" s="95" t="s">
        <v>146</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2">
      <c r="A14" s="98"/>
      <c r="B14" s="99" t="s">
        <v>147</v>
      </c>
      <c r="C14" s="100"/>
      <c r="D14" s="101"/>
      <c r="E14" s="100"/>
      <c r="F14" s="199" t="s">
        <v>148</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2">
      <c r="A15" s="98">
        <v>1</v>
      </c>
      <c r="B15" s="198" t="s">
        <v>149</v>
      </c>
      <c r="C15" s="198"/>
      <c r="D15" s="101"/>
      <c r="E15" s="98">
        <v>1</v>
      </c>
      <c r="F15" s="198" t="s">
        <v>150</v>
      </c>
      <c r="G15" s="198"/>
      <c r="H15" s="103" t="s">
        <v>151</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152</v>
      </c>
      <c r="AY15" s="104"/>
      <c r="AZ15" s="104"/>
      <c r="BA15" s="104"/>
      <c r="BB15" s="104"/>
      <c r="BC15" s="104"/>
      <c r="BD15" s="101"/>
      <c r="BE15" s="101"/>
      <c r="BF15" s="101"/>
      <c r="BG15" s="101"/>
      <c r="BH15" s="101"/>
      <c r="BI15" s="102" t="s">
        <v>152</v>
      </c>
      <c r="BJ15" s="104"/>
      <c r="BK15" s="104"/>
      <c r="BL15" s="104"/>
      <c r="BM15" s="104"/>
      <c r="BN15" s="104"/>
      <c r="BO15" s="101"/>
      <c r="BP15" s="101"/>
      <c r="BQ15" s="101"/>
      <c r="BR15" s="101"/>
      <c r="BS15" s="101"/>
      <c r="BT15" s="102" t="s">
        <v>152</v>
      </c>
      <c r="BU15" s="104"/>
      <c r="BV15" s="104"/>
      <c r="BW15" s="104"/>
      <c r="BX15" s="104"/>
      <c r="BY15" s="104"/>
      <c r="BZ15" s="101"/>
      <c r="CA15" s="101"/>
      <c r="CB15" s="101"/>
      <c r="CC15" s="101"/>
      <c r="CD15" s="101"/>
      <c r="CE15" s="102" t="s">
        <v>152</v>
      </c>
      <c r="CF15" s="104"/>
      <c r="CG15" s="104"/>
      <c r="CH15" s="104"/>
      <c r="CI15" s="104"/>
      <c r="CJ15" s="104"/>
      <c r="CK15" s="101"/>
      <c r="CL15" s="101"/>
      <c r="CM15" s="101"/>
      <c r="CN15" s="101"/>
      <c r="CO15" s="102" t="s">
        <v>152</v>
      </c>
      <c r="CP15" s="104"/>
      <c r="CQ15" s="104"/>
      <c r="CR15" s="104"/>
      <c r="CS15" s="104"/>
      <c r="CT15" s="104"/>
      <c r="CU15" s="101"/>
      <c r="CV15" s="101"/>
      <c r="CW15" s="101"/>
      <c r="CX15" s="101"/>
      <c r="CY15" s="101"/>
      <c r="CZ15" s="102" t="s">
        <v>152</v>
      </c>
      <c r="DA15" s="104"/>
      <c r="DB15" s="104"/>
      <c r="DC15" s="104"/>
      <c r="DD15" s="104"/>
      <c r="DE15" s="104"/>
      <c r="DF15" s="101"/>
      <c r="DG15" s="101"/>
      <c r="DH15" s="101"/>
      <c r="DI15" s="101"/>
      <c r="DJ15" s="102" t="s">
        <v>152</v>
      </c>
      <c r="DK15" s="104"/>
      <c r="DL15" s="104"/>
      <c r="DM15" s="104"/>
      <c r="DN15" s="104"/>
      <c r="DO15" s="104"/>
      <c r="DP15" s="101"/>
      <c r="DQ15" s="101"/>
      <c r="DR15" s="101"/>
      <c r="DS15" s="101"/>
      <c r="DT15" s="102" t="s">
        <v>152</v>
      </c>
      <c r="DU15" s="104"/>
      <c r="DV15" s="104"/>
      <c r="DW15" s="104"/>
      <c r="DX15" s="104"/>
      <c r="DY15" s="104"/>
      <c r="DZ15" s="101"/>
      <c r="EA15" s="101"/>
      <c r="EB15" s="101"/>
      <c r="EC15" s="101"/>
      <c r="ED15" s="102" t="s">
        <v>152</v>
      </c>
      <c r="EE15" s="104"/>
      <c r="EF15" s="104"/>
      <c r="EG15" s="104"/>
      <c r="EH15" s="104"/>
      <c r="EI15" s="104"/>
      <c r="EJ15" s="101"/>
      <c r="EK15" s="101"/>
      <c r="EL15" s="101"/>
      <c r="EM15" s="101"/>
      <c r="EN15" s="102" t="s">
        <v>152</v>
      </c>
      <c r="EO15" s="104"/>
      <c r="EP15" s="104"/>
      <c r="EQ15" s="104"/>
      <c r="ER15" s="104"/>
      <c r="ES15" s="104"/>
      <c r="ET15" s="101"/>
      <c r="EU15" s="101"/>
      <c r="EV15" s="101"/>
      <c r="EW15" s="101"/>
      <c r="EX15" s="101"/>
      <c r="EY15" s="102" t="s">
        <v>152</v>
      </c>
      <c r="EZ15" s="104"/>
      <c r="FA15" s="104"/>
      <c r="FB15" s="104"/>
      <c r="FC15" s="104"/>
      <c r="FD15" s="104"/>
      <c r="FE15" s="101"/>
      <c r="FF15" s="101"/>
      <c r="FG15" s="101"/>
      <c r="FH15" s="101"/>
      <c r="FI15" s="102" t="s">
        <v>152</v>
      </c>
      <c r="FJ15" s="104"/>
      <c r="FK15" s="104"/>
      <c r="FL15" s="104"/>
      <c r="FM15" s="104"/>
      <c r="FN15" s="104"/>
      <c r="FO15" s="101"/>
      <c r="FP15" s="101"/>
      <c r="FQ15" s="101"/>
      <c r="FR15" s="101"/>
      <c r="FS15" s="102" t="s">
        <v>152</v>
      </c>
      <c r="FT15" s="104"/>
      <c r="FU15" s="104"/>
      <c r="FV15" s="104"/>
      <c r="FW15" s="104"/>
      <c r="FX15" s="104"/>
      <c r="FY15" s="101"/>
      <c r="FZ15" s="101"/>
      <c r="GA15" s="101"/>
      <c r="GB15" s="101"/>
      <c r="GC15" s="102" t="s">
        <v>152</v>
      </c>
      <c r="GD15" s="104"/>
      <c r="GE15" s="104"/>
      <c r="GF15" s="104"/>
      <c r="GG15" s="104"/>
      <c r="GH15" s="104"/>
      <c r="GI15" s="101"/>
      <c r="GJ15" s="101"/>
      <c r="GK15" s="101"/>
      <c r="GL15" s="101"/>
      <c r="GM15" s="102" t="s">
        <v>152</v>
      </c>
      <c r="GN15" s="104"/>
      <c r="GO15" s="104"/>
      <c r="GP15" s="104"/>
      <c r="GQ15" s="104"/>
      <c r="GR15" s="104"/>
      <c r="GS15" s="101"/>
      <c r="GT15" s="101"/>
      <c r="GU15" s="101"/>
      <c r="GV15" s="101"/>
      <c r="GW15" s="101"/>
      <c r="GX15" s="102" t="s">
        <v>152</v>
      </c>
      <c r="GY15" s="104"/>
      <c r="GZ15" s="104"/>
      <c r="HA15" s="104"/>
      <c r="HB15" s="104"/>
      <c r="HC15" s="104"/>
      <c r="HD15" s="101"/>
      <c r="HE15" s="101"/>
      <c r="HF15" s="101"/>
      <c r="HG15" s="101"/>
      <c r="HH15" s="102" t="s">
        <v>152</v>
      </c>
      <c r="HI15" s="104"/>
      <c r="HJ15" s="104"/>
      <c r="HK15" s="104"/>
      <c r="HL15" s="104"/>
      <c r="HM15" s="104"/>
      <c r="HN15" s="101"/>
      <c r="HO15" s="101"/>
      <c r="HP15" s="101"/>
      <c r="HQ15" s="101"/>
      <c r="HR15" s="102" t="s">
        <v>152</v>
      </c>
      <c r="HS15" s="104"/>
      <c r="HT15" s="104"/>
      <c r="HU15" s="104"/>
      <c r="HV15" s="104"/>
      <c r="HW15" s="104"/>
      <c r="HX15" s="101"/>
      <c r="HY15" s="101"/>
      <c r="HZ15" s="101"/>
      <c r="IA15" s="101"/>
      <c r="IB15" s="102" t="s">
        <v>152</v>
      </c>
      <c r="IC15" s="104"/>
      <c r="ID15" s="104"/>
      <c r="IE15" s="104"/>
      <c r="IF15" s="104"/>
      <c r="IG15" s="104"/>
      <c r="IH15" s="101"/>
      <c r="II15" s="101"/>
      <c r="IJ15" s="101"/>
      <c r="IK15" s="101"/>
      <c r="IL15" s="102" t="s">
        <v>152</v>
      </c>
      <c r="IM15" s="104"/>
      <c r="IN15" s="104"/>
      <c r="IO15" s="104"/>
      <c r="IP15" s="104"/>
      <c r="IQ15" s="104"/>
      <c r="IR15" s="101"/>
      <c r="IS15" s="101"/>
      <c r="IT15" s="101"/>
      <c r="IU15" s="101"/>
      <c r="IV15" s="101"/>
      <c r="IW15" s="102" t="s">
        <v>152</v>
      </c>
      <c r="IX15" s="104"/>
      <c r="IY15" s="104"/>
      <c r="IZ15" s="104"/>
      <c r="JA15" s="104"/>
      <c r="JB15" s="104"/>
      <c r="JC15" s="101"/>
      <c r="JD15" s="101"/>
      <c r="JE15" s="101"/>
      <c r="JF15" s="101"/>
      <c r="JG15" s="102" t="s">
        <v>152</v>
      </c>
      <c r="JH15" s="104"/>
      <c r="JI15" s="104"/>
      <c r="JJ15" s="104"/>
      <c r="JK15" s="104"/>
      <c r="JL15" s="104"/>
      <c r="JM15" s="101"/>
      <c r="JN15" s="101"/>
      <c r="JO15" s="101"/>
      <c r="JP15" s="101"/>
      <c r="JQ15" s="102" t="s">
        <v>152</v>
      </c>
      <c r="JR15" s="104"/>
      <c r="JS15" s="104"/>
      <c r="JT15" s="104"/>
      <c r="JU15" s="104"/>
      <c r="JV15" s="104"/>
      <c r="JW15" s="101"/>
      <c r="JX15" s="101"/>
      <c r="JY15" s="101"/>
      <c r="JZ15" s="101"/>
      <c r="KA15" s="102" t="s">
        <v>152</v>
      </c>
      <c r="KB15" s="104"/>
      <c r="KC15" s="104"/>
      <c r="KD15" s="104"/>
      <c r="KE15" s="104"/>
      <c r="KF15" s="104"/>
      <c r="KG15" s="101"/>
      <c r="KH15" s="101"/>
      <c r="KI15" s="101"/>
      <c r="KJ15" s="101"/>
      <c r="KK15" s="102" t="s">
        <v>152</v>
      </c>
      <c r="KL15" s="104"/>
      <c r="KM15" s="104"/>
      <c r="KN15" s="104"/>
      <c r="KO15" s="104"/>
      <c r="KP15" s="104"/>
      <c r="KQ15" s="101"/>
      <c r="KR15" s="101"/>
      <c r="KS15" s="101"/>
      <c r="KT15" s="101"/>
      <c r="KU15" s="101"/>
      <c r="KV15" s="102" t="s">
        <v>152</v>
      </c>
      <c r="KW15" s="104"/>
      <c r="KX15" s="104"/>
      <c r="KY15" s="104"/>
      <c r="KZ15" s="104"/>
      <c r="LA15" s="104"/>
      <c r="LB15" s="101"/>
      <c r="LC15" s="101"/>
      <c r="LD15" s="101"/>
      <c r="LE15" s="101"/>
      <c r="LF15" s="102" t="s">
        <v>152</v>
      </c>
      <c r="LG15" s="104"/>
      <c r="LH15" s="104"/>
      <c r="LI15" s="104"/>
      <c r="LJ15" s="104"/>
      <c r="LK15" s="104"/>
      <c r="LL15" s="101"/>
      <c r="LM15" s="101"/>
      <c r="LN15" s="101"/>
      <c r="LO15" s="101"/>
      <c r="LP15" s="102" t="s">
        <v>152</v>
      </c>
      <c r="LQ15" s="104"/>
      <c r="LR15" s="104"/>
      <c r="LS15" s="104"/>
      <c r="LT15" s="104"/>
      <c r="LU15" s="104"/>
      <c r="LV15" s="101"/>
      <c r="LW15" s="101"/>
      <c r="LX15" s="101"/>
      <c r="LY15" s="101"/>
      <c r="LZ15" s="102" t="s">
        <v>152</v>
      </c>
      <c r="MA15" s="104"/>
      <c r="MB15" s="104"/>
      <c r="MC15" s="104"/>
      <c r="MD15" s="104"/>
      <c r="ME15" s="104"/>
      <c r="MF15" s="101"/>
      <c r="MG15" s="101"/>
      <c r="MH15" s="101"/>
      <c r="MI15" s="101"/>
      <c r="MJ15" s="102" t="s">
        <v>152</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2">
      <c r="A16" s="98">
        <f>A15+1</f>
        <v>2</v>
      </c>
      <c r="B16" s="198" t="s">
        <v>153</v>
      </c>
      <c r="C16" s="198"/>
      <c r="D16" s="101"/>
      <c r="E16" s="98">
        <f>E15+1</f>
        <v>2</v>
      </c>
      <c r="F16" s="198" t="s">
        <v>154</v>
      </c>
      <c r="G16" s="198"/>
      <c r="H16" s="103" t="s">
        <v>155</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2">
      <c r="A17" s="98">
        <f t="shared" ref="A17:A34" si="7">A16+1</f>
        <v>3</v>
      </c>
      <c r="B17" s="198" t="s">
        <v>156</v>
      </c>
      <c r="C17" s="198"/>
      <c r="D17" s="101"/>
      <c r="E17" s="98">
        <f t="shared" ref="E17" si="8">E16+1</f>
        <v>3</v>
      </c>
      <c r="F17" s="198" t="s">
        <v>157</v>
      </c>
      <c r="G17" s="198"/>
      <c r="H17" s="103" t="s">
        <v>158</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159</v>
      </c>
      <c r="AY17" s="107">
        <f>IF(AY7="-",NA(),AY7)</f>
        <v>142</v>
      </c>
      <c r="AZ17" s="107">
        <f t="shared" ref="AZ17:BC17" si="9">IF(AZ7="-",NA(),AZ7)</f>
        <v>87.1</v>
      </c>
      <c r="BA17" s="107">
        <f t="shared" si="9"/>
        <v>10.199999999999999</v>
      </c>
      <c r="BB17" s="107">
        <f t="shared" si="9"/>
        <v>142.69999999999999</v>
      </c>
      <c r="BC17" s="107">
        <f t="shared" si="9"/>
        <v>242.2</v>
      </c>
      <c r="BD17" s="101"/>
      <c r="BE17" s="101"/>
      <c r="BF17" s="101"/>
      <c r="BG17" s="101"/>
      <c r="BH17" s="101"/>
      <c r="BI17" s="106" t="s">
        <v>159</v>
      </c>
      <c r="BJ17" s="107">
        <f>IF(BJ7="-",NA(),BJ7)</f>
        <v>146.5</v>
      </c>
      <c r="BK17" s="107">
        <f t="shared" ref="BK17:BN17" si="10">IF(BK7="-",NA(),BK7)</f>
        <v>88.7</v>
      </c>
      <c r="BL17" s="107">
        <f t="shared" si="10"/>
        <v>60.7</v>
      </c>
      <c r="BM17" s="107">
        <f t="shared" si="10"/>
        <v>240.3</v>
      </c>
      <c r="BN17" s="107">
        <f t="shared" si="10"/>
        <v>476.2</v>
      </c>
      <c r="BO17" s="101"/>
      <c r="BP17" s="101"/>
      <c r="BQ17" s="101"/>
      <c r="BR17" s="101"/>
      <c r="BS17" s="101"/>
      <c r="BT17" s="106" t="s">
        <v>159</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159</v>
      </c>
      <c r="CF17" s="107">
        <f>IF(CF7="-",NA(),CF7)</f>
        <v>7136.4</v>
      </c>
      <c r="CG17" s="107">
        <f t="shared" ref="CG17:CJ17" si="12">IF(CG7="-",NA(),CG7)</f>
        <v>11622.2</v>
      </c>
      <c r="CH17" s="107">
        <f t="shared" si="12"/>
        <v>134196.6</v>
      </c>
      <c r="CI17" s="107">
        <f t="shared" si="12"/>
        <v>21919.3</v>
      </c>
      <c r="CJ17" s="107">
        <f t="shared" si="12"/>
        <v>12934.7</v>
      </c>
      <c r="CK17" s="101"/>
      <c r="CL17" s="101"/>
      <c r="CM17" s="101"/>
      <c r="CN17" s="101"/>
      <c r="CO17" s="106" t="s">
        <v>159</v>
      </c>
      <c r="CP17" s="108">
        <f>IF(CP7="-",NA(),CP7)</f>
        <v>11777</v>
      </c>
      <c r="CQ17" s="108">
        <f t="shared" ref="CQ17:CT17" si="13">IF(CQ7="-",NA(),CQ7)</f>
        <v>-3930</v>
      </c>
      <c r="CR17" s="108">
        <f t="shared" si="13"/>
        <v>-113427</v>
      </c>
      <c r="CS17" s="108">
        <f t="shared" si="13"/>
        <v>54714</v>
      </c>
      <c r="CT17" s="108">
        <f t="shared" si="13"/>
        <v>108336</v>
      </c>
      <c r="CU17" s="101"/>
      <c r="CV17" s="101"/>
      <c r="CW17" s="101"/>
      <c r="CX17" s="101"/>
      <c r="CY17" s="101"/>
      <c r="CZ17" s="106" t="s">
        <v>159</v>
      </c>
      <c r="DA17" s="107">
        <f>IF(DA7="-",NA(),DA7)</f>
        <v>63.9</v>
      </c>
      <c r="DB17" s="107">
        <f t="shared" ref="DB17:DE17" si="14">IF(DB7="-",NA(),DB7)</f>
        <v>43.9</v>
      </c>
      <c r="DC17" s="107">
        <f t="shared" si="14"/>
        <v>15.8</v>
      </c>
      <c r="DD17" s="107">
        <f t="shared" si="14"/>
        <v>45.7</v>
      </c>
      <c r="DE17" s="107">
        <f t="shared" si="14"/>
        <v>68.599999999999994</v>
      </c>
      <c r="DF17" s="101"/>
      <c r="DG17" s="101"/>
      <c r="DH17" s="101"/>
      <c r="DI17" s="101"/>
      <c r="DJ17" s="106" t="s">
        <v>159</v>
      </c>
      <c r="DK17" s="107">
        <f>IF(DK7="-",NA(),DK7)</f>
        <v>24.2</v>
      </c>
      <c r="DL17" s="107">
        <f t="shared" ref="DL17:DO17" si="15">IF(DL7="-",NA(),DL7)</f>
        <v>29.3</v>
      </c>
      <c r="DM17" s="107">
        <f t="shared" si="15"/>
        <v>3.1</v>
      </c>
      <c r="DN17" s="107">
        <f t="shared" si="15"/>
        <v>0.5</v>
      </c>
      <c r="DO17" s="107">
        <f t="shared" si="15"/>
        <v>0</v>
      </c>
      <c r="DP17" s="101"/>
      <c r="DQ17" s="101"/>
      <c r="DR17" s="101"/>
      <c r="DS17" s="101"/>
      <c r="DT17" s="106" t="s">
        <v>159</v>
      </c>
      <c r="DU17" s="107">
        <f>IF(DU7="-",NA(),DU7)</f>
        <v>0</v>
      </c>
      <c r="DV17" s="107">
        <f t="shared" ref="DV17:DY17" si="16">IF(DV7="-",NA(),DV7)</f>
        <v>0</v>
      </c>
      <c r="DW17" s="107">
        <f t="shared" si="16"/>
        <v>0</v>
      </c>
      <c r="DX17" s="107">
        <f t="shared" si="16"/>
        <v>0</v>
      </c>
      <c r="DY17" s="107">
        <f t="shared" si="16"/>
        <v>0</v>
      </c>
      <c r="DZ17" s="101"/>
      <c r="EA17" s="101"/>
      <c r="EB17" s="101"/>
      <c r="EC17" s="101"/>
      <c r="ED17" s="106" t="s">
        <v>159</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159</v>
      </c>
      <c r="EO17" s="107">
        <f>IF(EO7="-",NA(),EO7)</f>
        <v>0</v>
      </c>
      <c r="EP17" s="107">
        <f t="shared" ref="EP17:ES17" si="18">IF(EP7="-",NA(),EP7)</f>
        <v>0</v>
      </c>
      <c r="EQ17" s="107">
        <f t="shared" si="18"/>
        <v>0</v>
      </c>
      <c r="ER17" s="107">
        <f t="shared" si="18"/>
        <v>100</v>
      </c>
      <c r="ES17" s="107">
        <f t="shared" si="18"/>
        <v>100</v>
      </c>
      <c r="ET17" s="101"/>
      <c r="EU17" s="101"/>
      <c r="EV17" s="101"/>
      <c r="EW17" s="101"/>
      <c r="EX17" s="101"/>
      <c r="EY17" s="106" t="s">
        <v>159</v>
      </c>
      <c r="EZ17" s="107">
        <f>IF(EZ7="-",NA(),EZ7)</f>
        <v>63.9</v>
      </c>
      <c r="FA17" s="107">
        <f t="shared" ref="FA17:FD17" si="19">IF(FA7="-",NA(),FA7)</f>
        <v>43.9</v>
      </c>
      <c r="FB17" s="107">
        <f t="shared" si="19"/>
        <v>15.8</v>
      </c>
      <c r="FC17" s="107">
        <f t="shared" si="19"/>
        <v>45.7</v>
      </c>
      <c r="FD17" s="107">
        <f t="shared" si="19"/>
        <v>68.599999999999994</v>
      </c>
      <c r="FE17" s="101"/>
      <c r="FF17" s="101"/>
      <c r="FG17" s="101"/>
      <c r="FH17" s="101"/>
      <c r="FI17" s="106" t="s">
        <v>159</v>
      </c>
      <c r="FJ17" s="107">
        <f>IF(FJ7="-",NA(),FJ7)</f>
        <v>24.2</v>
      </c>
      <c r="FK17" s="107">
        <f t="shared" ref="FK17:FN17" si="20">IF(FK7="-",NA(),FK7)</f>
        <v>29.3</v>
      </c>
      <c r="FL17" s="107">
        <f t="shared" si="20"/>
        <v>3.1</v>
      </c>
      <c r="FM17" s="107">
        <f t="shared" si="20"/>
        <v>0.5</v>
      </c>
      <c r="FN17" s="107">
        <f t="shared" si="20"/>
        <v>0</v>
      </c>
      <c r="FO17" s="101"/>
      <c r="FP17" s="101"/>
      <c r="FQ17" s="101"/>
      <c r="FR17" s="101"/>
      <c r="FS17" s="106" t="s">
        <v>159</v>
      </c>
      <c r="FT17" s="107">
        <f>IF(FT7="-",NA(),FT7)</f>
        <v>0</v>
      </c>
      <c r="FU17" s="107">
        <f t="shared" ref="FU17:FX17" si="21">IF(FU7="-",NA(),FU7)</f>
        <v>0</v>
      </c>
      <c r="FV17" s="107">
        <f t="shared" si="21"/>
        <v>0</v>
      </c>
      <c r="FW17" s="107">
        <f t="shared" si="21"/>
        <v>0</v>
      </c>
      <c r="FX17" s="107">
        <f t="shared" si="21"/>
        <v>0</v>
      </c>
      <c r="FY17" s="101"/>
      <c r="FZ17" s="101"/>
      <c r="GA17" s="101"/>
      <c r="GB17" s="101"/>
      <c r="GC17" s="106" t="s">
        <v>159</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159</v>
      </c>
      <c r="GN17" s="107">
        <f>IF(GN7="-",NA(),GN7)</f>
        <v>0</v>
      </c>
      <c r="GO17" s="107">
        <f t="shared" ref="GO17:GR17" si="23">IF(GO7="-",NA(),GO7)</f>
        <v>0</v>
      </c>
      <c r="GP17" s="107">
        <f t="shared" si="23"/>
        <v>0</v>
      </c>
      <c r="GQ17" s="107">
        <f t="shared" si="23"/>
        <v>100</v>
      </c>
      <c r="GR17" s="107">
        <f t="shared" si="23"/>
        <v>100</v>
      </c>
      <c r="GS17" s="101"/>
      <c r="GT17" s="101"/>
      <c r="GU17" s="101"/>
      <c r="GV17" s="101"/>
      <c r="GW17" s="101"/>
      <c r="GX17" s="106" t="s">
        <v>159</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159</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159</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159</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159</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159</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159</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159</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159</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159</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159</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159</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159</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159</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159</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2">
      <c r="A18" s="98">
        <f t="shared" si="7"/>
        <v>4</v>
      </c>
      <c r="B18" s="198" t="s">
        <v>160</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161</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161</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161</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161</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161</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161</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161</v>
      </c>
      <c r="DK18" s="107">
        <f>IF(DP7="-",NA(),DP7)</f>
        <v>23.7</v>
      </c>
      <c r="DL18" s="107">
        <f t="shared" ref="DL18:DO18" si="45">IF(DQ7="-",NA(),DQ7)</f>
        <v>21.6</v>
      </c>
      <c r="DM18" s="107">
        <f t="shared" si="45"/>
        <v>13.7</v>
      </c>
      <c r="DN18" s="107">
        <f t="shared" si="45"/>
        <v>16.3</v>
      </c>
      <c r="DO18" s="107">
        <f t="shared" si="45"/>
        <v>14.2</v>
      </c>
      <c r="DP18" s="101"/>
      <c r="DQ18" s="101"/>
      <c r="DR18" s="101"/>
      <c r="DS18" s="101"/>
      <c r="DT18" s="106" t="s">
        <v>161</v>
      </c>
      <c r="DU18" s="107">
        <f>IF(DZ7="-",NA(),DZ7)</f>
        <v>126.1</v>
      </c>
      <c r="DV18" s="107">
        <f t="shared" ref="DV18:DY18" si="46">IF(EA7="-",NA(),EA7)</f>
        <v>102.3</v>
      </c>
      <c r="DW18" s="107">
        <f t="shared" si="46"/>
        <v>98.2</v>
      </c>
      <c r="DX18" s="107">
        <f t="shared" si="46"/>
        <v>100.3</v>
      </c>
      <c r="DY18" s="107">
        <f t="shared" si="46"/>
        <v>98.3</v>
      </c>
      <c r="DZ18" s="101"/>
      <c r="EA18" s="101"/>
      <c r="EB18" s="101"/>
      <c r="EC18" s="101"/>
      <c r="ED18" s="106" t="s">
        <v>161</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161</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161</v>
      </c>
      <c r="EZ18" s="107">
        <f>IF(OR(NOT($EZ$8),FE7="-"),NA(),FE7)</f>
        <v>67.5</v>
      </c>
      <c r="FA18" s="107">
        <f>IF(OR(NOT($EZ$8),FF7="-"),NA(),FF7)</f>
        <v>64</v>
      </c>
      <c r="FB18" s="107">
        <f>IF(OR(NOT($EZ$8),FG7="-"),NA(),FG7)</f>
        <v>56.1</v>
      </c>
      <c r="FC18" s="107">
        <f>IF(OR(NOT($EZ$8),FH7="-"),NA(),FH7)</f>
        <v>61.8</v>
      </c>
      <c r="FD18" s="107">
        <f>IF(OR(NOT($EZ$8),FI7="-"),NA(),FI7)</f>
        <v>61.6</v>
      </c>
      <c r="FE18" s="101"/>
      <c r="FF18" s="101"/>
      <c r="FG18" s="101"/>
      <c r="FH18" s="101"/>
      <c r="FI18" s="106" t="s">
        <v>161</v>
      </c>
      <c r="FJ18" s="107">
        <f>IF(OR(NOT($FJ$8),FO7="-"),NA(),FO7)</f>
        <v>29.2</v>
      </c>
      <c r="FK18" s="107">
        <f>IF(OR(NOT($FJ$8),FP7="-"),NA(),FP7)</f>
        <v>22.1</v>
      </c>
      <c r="FL18" s="107">
        <f>IF(OR(NOT($FJ$8),FQ7="-"),NA(),FQ7)</f>
        <v>16.7</v>
      </c>
      <c r="FM18" s="107">
        <f>IF(OR(NOT($FJ$8),FR7="-"),NA(),FR7)</f>
        <v>8.6999999999999993</v>
      </c>
      <c r="FN18" s="107">
        <f>IF(OR(NOT($FJ$8),FS7="-"),NA(),FS7)</f>
        <v>5.7</v>
      </c>
      <c r="FO18" s="101"/>
      <c r="FP18" s="101"/>
      <c r="FQ18" s="101"/>
      <c r="FR18" s="101"/>
      <c r="FS18" s="106" t="s">
        <v>161</v>
      </c>
      <c r="FT18" s="107">
        <f>IF(OR(NOT($FT$8),FY7="-"),NA(),FY7)</f>
        <v>362.4</v>
      </c>
      <c r="FU18" s="107">
        <f>IF(OR(NOT($FT$8),FZ7="-"),NA(),FZ7)</f>
        <v>279.2</v>
      </c>
      <c r="FV18" s="107">
        <f>IF(OR(NOT($FT$8),GA7="-"),NA(),GA7)</f>
        <v>333.7</v>
      </c>
      <c r="FW18" s="107">
        <f>IF(OR(NOT($FT$8),GB7="-"),NA(),GB7)</f>
        <v>351.4</v>
      </c>
      <c r="FX18" s="107">
        <f>IF(OR(NOT($FT$8),GC7="-"),NA(),GC7)</f>
        <v>390.3</v>
      </c>
      <c r="FY18" s="101"/>
      <c r="FZ18" s="101"/>
      <c r="GA18" s="101"/>
      <c r="GB18" s="101"/>
      <c r="GC18" s="106" t="s">
        <v>161</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161</v>
      </c>
      <c r="GN18" s="107">
        <f>IF(OR(NOT($GN$8),GS7="-"),NA(),GS7)</f>
        <v>37.700000000000003</v>
      </c>
      <c r="GO18" s="107">
        <f>IF(OR(NOT($GN$8),GT7="-"),NA(),GT7)</f>
        <v>56.2</v>
      </c>
      <c r="GP18" s="107">
        <f>IF(OR(NOT($GN$8),GU7="-"),NA(),GU7)</f>
        <v>58.4</v>
      </c>
      <c r="GQ18" s="107">
        <f>IF(OR(NOT($GN$8),GV7="-"),NA(),GV7)</f>
        <v>80.599999999999994</v>
      </c>
      <c r="GR18" s="107">
        <f>IF(OR(NOT($GN$8),GW7="-"),NA(),GW7)</f>
        <v>85.6</v>
      </c>
      <c r="GS18" s="101"/>
      <c r="GT18" s="101"/>
      <c r="GU18" s="101"/>
      <c r="GV18" s="101"/>
      <c r="GW18" s="101"/>
      <c r="GX18" s="106" t="s">
        <v>161</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161</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161</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161</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161</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161</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161</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161</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161</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161</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161</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161</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161</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161</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161</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2">
      <c r="A19" s="98">
        <f t="shared" si="7"/>
        <v>5</v>
      </c>
      <c r="B19" s="198" t="s">
        <v>162</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146</v>
      </c>
      <c r="AY19" s="107">
        <f>$BI$7</f>
        <v>100</v>
      </c>
      <c r="AZ19" s="107">
        <f t="shared" ref="AZ19:BC19" si="49">$BI$7</f>
        <v>100</v>
      </c>
      <c r="BA19" s="107">
        <f t="shared" si="49"/>
        <v>100</v>
      </c>
      <c r="BB19" s="107">
        <f t="shared" si="49"/>
        <v>100</v>
      </c>
      <c r="BC19" s="107">
        <f t="shared" si="49"/>
        <v>100</v>
      </c>
      <c r="BD19" s="101"/>
      <c r="BE19" s="101"/>
      <c r="BF19" s="101"/>
      <c r="BG19" s="101"/>
      <c r="BH19" s="101"/>
      <c r="BI19" s="109" t="s">
        <v>146</v>
      </c>
      <c r="BJ19" s="107">
        <f>$BT$7</f>
        <v>100</v>
      </c>
      <c r="BK19" s="107">
        <f>$BT$7</f>
        <v>100</v>
      </c>
      <c r="BL19" s="107">
        <f>$BT$7</f>
        <v>100</v>
      </c>
      <c r="BM19" s="107">
        <f>$BT$7</f>
        <v>100</v>
      </c>
      <c r="BN19" s="107">
        <f>$BT$7</f>
        <v>100</v>
      </c>
      <c r="BO19" s="101"/>
      <c r="BP19" s="101"/>
      <c r="BQ19" s="101"/>
      <c r="BR19" s="101"/>
      <c r="BS19" s="101"/>
      <c r="BT19" s="109" t="s">
        <v>146</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2">
      <c r="A20" s="98">
        <f t="shared" si="7"/>
        <v>6</v>
      </c>
      <c r="B20" s="198" t="s">
        <v>163</v>
      </c>
      <c r="C20" s="198"/>
      <c r="D20" s="101"/>
    </row>
    <row r="21" spans="1:374" x14ac:dyDescent="0.2">
      <c r="A21" s="98">
        <f t="shared" si="7"/>
        <v>7</v>
      </c>
      <c r="B21" s="198" t="s">
        <v>164</v>
      </c>
      <c r="C21" s="198"/>
      <c r="D21" s="101"/>
    </row>
    <row r="22" spans="1:374" x14ac:dyDescent="0.2">
      <c r="A22" s="98">
        <f t="shared" si="7"/>
        <v>8</v>
      </c>
      <c r="B22" s="198" t="s">
        <v>165</v>
      </c>
      <c r="C22" s="198"/>
      <c r="D22" s="101"/>
      <c r="E22" s="200" t="s">
        <v>166</v>
      </c>
      <c r="F22" s="201"/>
      <c r="G22" s="201"/>
      <c r="H22" s="201"/>
      <c r="I22" s="202"/>
    </row>
    <row r="23" spans="1:374" x14ac:dyDescent="0.2">
      <c r="A23" s="98">
        <f t="shared" si="7"/>
        <v>9</v>
      </c>
      <c r="B23" s="198" t="s">
        <v>167</v>
      </c>
      <c r="C23" s="198"/>
      <c r="D23" s="101"/>
      <c r="E23" s="203"/>
      <c r="F23" s="204"/>
      <c r="G23" s="204"/>
      <c r="H23" s="204"/>
      <c r="I23" s="205"/>
    </row>
    <row r="24" spans="1:374" x14ac:dyDescent="0.2">
      <c r="A24" s="98">
        <f t="shared" si="7"/>
        <v>10</v>
      </c>
      <c r="B24" s="198" t="s">
        <v>168</v>
      </c>
      <c r="C24" s="198"/>
      <c r="D24" s="101"/>
      <c r="E24" s="203"/>
      <c r="F24" s="204"/>
      <c r="G24" s="204"/>
      <c r="H24" s="204"/>
      <c r="I24" s="205"/>
    </row>
    <row r="25" spans="1:374" x14ac:dyDescent="0.2">
      <c r="A25" s="98">
        <f t="shared" si="7"/>
        <v>11</v>
      </c>
      <c r="B25" s="198" t="s">
        <v>169</v>
      </c>
      <c r="C25" s="198"/>
      <c r="D25" s="101"/>
      <c r="E25" s="203"/>
      <c r="F25" s="204"/>
      <c r="G25" s="204"/>
      <c r="H25" s="204"/>
      <c r="I25" s="205"/>
    </row>
    <row r="26" spans="1:374" x14ac:dyDescent="0.2">
      <c r="A26" s="98">
        <f t="shared" si="7"/>
        <v>12</v>
      </c>
      <c r="B26" s="198" t="s">
        <v>170</v>
      </c>
      <c r="C26" s="198"/>
      <c r="D26" s="101"/>
      <c r="E26" s="203"/>
      <c r="F26" s="204"/>
      <c r="G26" s="204"/>
      <c r="H26" s="204"/>
      <c r="I26" s="205"/>
    </row>
    <row r="27" spans="1:374" x14ac:dyDescent="0.2">
      <c r="A27" s="98">
        <f t="shared" si="7"/>
        <v>13</v>
      </c>
      <c r="B27" s="198" t="s">
        <v>171</v>
      </c>
      <c r="C27" s="198"/>
      <c r="D27" s="101"/>
      <c r="E27" s="203"/>
      <c r="F27" s="204"/>
      <c r="G27" s="204"/>
      <c r="H27" s="204"/>
      <c r="I27" s="205"/>
    </row>
    <row r="28" spans="1:374" x14ac:dyDescent="0.2">
      <c r="A28" s="98">
        <f t="shared" si="7"/>
        <v>14</v>
      </c>
      <c r="B28" s="198" t="s">
        <v>172</v>
      </c>
      <c r="C28" s="198"/>
      <c r="D28" s="101"/>
      <c r="E28" s="203"/>
      <c r="F28" s="204"/>
      <c r="G28" s="204"/>
      <c r="H28" s="204"/>
      <c r="I28" s="205"/>
    </row>
    <row r="29" spans="1:374" x14ac:dyDescent="0.2">
      <c r="A29" s="98">
        <f t="shared" si="7"/>
        <v>15</v>
      </c>
      <c r="B29" s="198" t="s">
        <v>173</v>
      </c>
      <c r="C29" s="198"/>
      <c r="D29" s="101"/>
      <c r="E29" s="203"/>
      <c r="F29" s="204"/>
      <c r="G29" s="204"/>
      <c r="H29" s="204"/>
      <c r="I29" s="205"/>
    </row>
    <row r="30" spans="1:374" x14ac:dyDescent="0.2">
      <c r="A30" s="98">
        <f t="shared" si="7"/>
        <v>16</v>
      </c>
      <c r="B30" s="198" t="s">
        <v>174</v>
      </c>
      <c r="C30" s="198"/>
      <c r="D30" s="101"/>
      <c r="E30" s="203"/>
      <c r="F30" s="204"/>
      <c r="G30" s="204"/>
      <c r="H30" s="204"/>
      <c r="I30" s="205"/>
    </row>
    <row r="31" spans="1:374" x14ac:dyDescent="0.2">
      <c r="A31" s="98">
        <f t="shared" si="7"/>
        <v>17</v>
      </c>
      <c r="B31" s="198" t="s">
        <v>175</v>
      </c>
      <c r="C31" s="198"/>
      <c r="D31" s="101"/>
      <c r="E31" s="203"/>
      <c r="F31" s="204"/>
      <c r="G31" s="204"/>
      <c r="H31" s="204"/>
      <c r="I31" s="205"/>
    </row>
    <row r="32" spans="1:374" x14ac:dyDescent="0.2">
      <c r="A32" s="98">
        <f t="shared" si="7"/>
        <v>18</v>
      </c>
      <c r="B32" s="198" t="s">
        <v>176</v>
      </c>
      <c r="C32" s="198"/>
      <c r="D32" s="101"/>
      <c r="E32" s="203"/>
      <c r="F32" s="204"/>
      <c r="G32" s="204"/>
      <c r="H32" s="204"/>
      <c r="I32" s="205"/>
    </row>
    <row r="33" spans="1:16" x14ac:dyDescent="0.2">
      <c r="A33" s="98">
        <f t="shared" si="7"/>
        <v>19</v>
      </c>
      <c r="B33" s="198" t="s">
        <v>177</v>
      </c>
      <c r="C33" s="198"/>
      <c r="D33" s="101"/>
      <c r="E33" s="203"/>
      <c r="F33" s="204"/>
      <c r="G33" s="204"/>
      <c r="H33" s="204"/>
      <c r="I33" s="205"/>
    </row>
    <row r="34" spans="1:16" x14ac:dyDescent="0.2">
      <c r="A34" s="98">
        <f t="shared" si="7"/>
        <v>20</v>
      </c>
      <c r="B34" s="198" t="s">
        <v>178</v>
      </c>
      <c r="C34" s="198"/>
      <c r="D34" s="101"/>
      <c r="E34" s="203"/>
      <c r="F34" s="204"/>
      <c r="G34" s="204"/>
      <c r="H34" s="204"/>
      <c r="I34" s="205"/>
    </row>
    <row r="35" spans="1:16" ht="25.5" customHeight="1" x14ac:dyDescent="0.2">
      <c r="E35" s="206"/>
      <c r="F35" s="207"/>
      <c r="G35" s="207"/>
      <c r="H35" s="207"/>
      <c r="I35" s="208"/>
    </row>
    <row r="37" spans="1:16" x14ac:dyDescent="0.2">
      <c r="L37" s="200" t="s">
        <v>166</v>
      </c>
      <c r="M37" s="201"/>
      <c r="N37" s="201"/>
      <c r="O37" s="201"/>
      <c r="P37" s="202"/>
    </row>
    <row r="38" spans="1:16" x14ac:dyDescent="0.2">
      <c r="L38" s="203"/>
      <c r="M38" s="204"/>
      <c r="N38" s="204"/>
      <c r="O38" s="204"/>
      <c r="P38" s="205"/>
    </row>
    <row r="39" spans="1:16" x14ac:dyDescent="0.2">
      <c r="L39" s="203"/>
      <c r="M39" s="204"/>
      <c r="N39" s="204"/>
      <c r="O39" s="204"/>
      <c r="P39" s="205"/>
    </row>
    <row r="40" spans="1:16" x14ac:dyDescent="0.2">
      <c r="L40" s="203"/>
      <c r="M40" s="204"/>
      <c r="N40" s="204"/>
      <c r="O40" s="204"/>
      <c r="P40" s="205"/>
    </row>
    <row r="41" spans="1:16" x14ac:dyDescent="0.2">
      <c r="L41" s="203"/>
      <c r="M41" s="204"/>
      <c r="N41" s="204"/>
      <c r="O41" s="204"/>
      <c r="P41" s="205"/>
    </row>
    <row r="42" spans="1:16" x14ac:dyDescent="0.2">
      <c r="L42" s="203"/>
      <c r="M42" s="204"/>
      <c r="N42" s="204"/>
      <c r="O42" s="204"/>
      <c r="P42" s="205"/>
    </row>
    <row r="43" spans="1:16" x14ac:dyDescent="0.2">
      <c r="L43" s="203"/>
      <c r="M43" s="204"/>
      <c r="N43" s="204"/>
      <c r="O43" s="204"/>
      <c r="P43" s="205"/>
    </row>
    <row r="44" spans="1:16" x14ac:dyDescent="0.2">
      <c r="L44" s="203"/>
      <c r="M44" s="204"/>
      <c r="N44" s="204"/>
      <c r="O44" s="204"/>
      <c r="P44" s="205"/>
    </row>
    <row r="45" spans="1:16" x14ac:dyDescent="0.2">
      <c r="L45" s="203"/>
      <c r="M45" s="204"/>
      <c r="N45" s="204"/>
      <c r="O45" s="204"/>
      <c r="P45" s="205"/>
    </row>
    <row r="46" spans="1:16" x14ac:dyDescent="0.2">
      <c r="L46" s="203"/>
      <c r="M46" s="204"/>
      <c r="N46" s="204"/>
      <c r="O46" s="204"/>
      <c r="P46" s="205"/>
    </row>
    <row r="47" spans="1:16" x14ac:dyDescent="0.2">
      <c r="L47" s="203"/>
      <c r="M47" s="204"/>
      <c r="N47" s="204"/>
      <c r="O47" s="204"/>
      <c r="P47" s="205"/>
    </row>
    <row r="48" spans="1:16" x14ac:dyDescent="0.2">
      <c r="L48" s="203"/>
      <c r="M48" s="204"/>
      <c r="N48" s="204"/>
      <c r="O48" s="204"/>
      <c r="P48" s="205"/>
    </row>
    <row r="49" spans="12:16" x14ac:dyDescent="0.2">
      <c r="L49" s="203"/>
      <c r="M49" s="204"/>
      <c r="N49" s="204"/>
      <c r="O49" s="204"/>
      <c r="P49" s="205"/>
    </row>
    <row r="50" spans="12:16" ht="26.25" customHeight="1" x14ac:dyDescent="0.2">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山住 晃平</cp:lastModifiedBy>
  <cp:lastPrinted>2018-02-15T07:58:44Z</cp:lastPrinted>
  <dcterms:created xsi:type="dcterms:W3CDTF">2017-12-18T07:02:48Z</dcterms:created>
  <dcterms:modified xsi:type="dcterms:W3CDTF">2018-02-16T00:13:18Z</dcterms:modified>
  <cp:category/>
</cp:coreProperties>
</file>