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s1221d\Desktop\"/>
    </mc:Choice>
  </mc:AlternateContent>
  <workbookProtection workbookPassword="B319" lockStructure="1"/>
  <bookViews>
    <workbookView xWindow="252" yWindow="60" windowWidth="14940" windowHeight="787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71027"/>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J5" i="4" s="1"/>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F5" i="4"/>
  <c r="B5" i="4"/>
  <c r="N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<sst xmlns="http://schemas.openxmlformats.org/spreadsheetml/2006/main" count="886" uniqueCount="185">
  <si>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</si>
  <si>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</si>
  <si>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</si>
  <si>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</si>
  <si>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</si>
  <si>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</si>
  <si>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</si>
  <si>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</si>
  <si>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 xml:space="preserve">電気事業により生じた剰余金は、将来の施設更新に充てるための椎葉村間柏原発電所施設建設改良基金（以下、改良基金）に積み立てることを基本としている。改良基金に積み立てた後、残額がある場合には、椎葉村間柏原発電所基金（以下、発電所基金）へ積み立てを行っている。発電所基金は、施設整備や一般会計に繰り出すことが可能で、一般会計各事業に活用することができることとしている。今後も剰余金が発生した場合は、事業運営に必要な財源を確保するため、改良基金に積立を行い、なお余剰がある場合には住民の福祉の向上に努めるため、発電所基金に積立を実施していきたい。
基金への積立
　名称：椎葉村間柏原発電所基金　　　　　　　　　　81,437千円
　目的：間柏原発電所施設整備等・緊急時や本村振興事業等への繰り出し金。
　名称：椎葉村間柏原発電所施設建設改良基金　21,385千円
　目的：間柏原発電所施設整備および更新における財源の積立。
翌年度への繰越し　57,233千円
　来年度当初の運転資金として使途している。
</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</si>
  <si>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</si>
  <si>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</si>
  <si>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</si>
  <si>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</si>
  <si>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</si>
  <si>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</si>
  <si>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</si>
  <si>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</si>
  <si>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</si>
  <si>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</si>
  <si>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</si>
  <si>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</si>
  <si>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</si>
  <si>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</si>
  <si>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</si>
  <si>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</si>
  <si>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</si>
  <si>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</si>
  <si>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</si>
  <si>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</si>
  <si>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</si>
  <si>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</si>
  <si>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</si>
  <si>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</si>
  <si>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</si>
  <si>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</si>
  <si>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</si>
  <si>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</si>
  <si>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</si>
  <si>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</si>
  <si>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</si>
  <si>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</si>
  <si>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</si>
  <si>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</si>
  <si>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</si>
  <si>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</si>
  <si>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</si>
  <si>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</si>
  <si>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</si>
  <si>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</si>
  <si>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</si>
  <si>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</si>
  <si>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</si>
  <si>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</si>
  <si>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</si>
  <si>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</si>
  <si>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</si>
  <si>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</si>
  <si>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</si>
  <si>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</si>
  <si>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</si>
  <si>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</si>
  <si>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</si>
  <si>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</si>
  <si>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</si>
  <si>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</si>
  <si>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</si>
  <si>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</si>
  <si>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</si>
  <si>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</si>
  <si>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</si>
  <si>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</si>
  <si>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</si>
  <si>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</si>
  <si>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</si>
  <si>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</si>
  <si>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</si>
  <si>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</si>
  <si>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</si>
  <si>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</si>
  <si>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</si>
  <si>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</si>
  <si>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</si>
  <si>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</si>
  <si>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</si>
  <si>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</si>
  <si>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</si>
  <si>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</si>
  <si>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</si>
  <si>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</si>
  <si>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</si>
  <si>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</si>
  <si>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</si>
  <si>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</si>
  <si>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</si>
  <si>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</si>
  <si>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</si>
  <si>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</si>
  <si>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</si>
  <si>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</si>
  <si>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</si>
  <si>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</si>
  <si>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</si>
  <si>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</si>
  <si>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</si>
  <si>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</si>
  <si>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</si>
  <si>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</si>
  <si>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</si>
  <si>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</si>
  <si>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</si>
  <si>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</si>
  <si>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</si>
  <si>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</si>
  <si>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</si>
  <si>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</si>
  <si>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</si>
  <si>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</si>
  <si>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454303</t>
  </si>
  <si>
    <t>47</t>
  </si>
  <si>
    <t>04</t>
  </si>
  <si>
    <t>0</t>
  </si>
  <si>
    <t>000</t>
  </si>
  <si>
    <t>宮崎県　椎葉村</t>
  </si>
  <si>
    <t>法非適用</t>
  </si>
  <si>
    <t>電気事業</t>
  </si>
  <si>
    <t/>
  </si>
  <si>
    <t>該当数値なし</t>
  </si>
  <si>
    <t>-</t>
  </si>
  <si>
    <t>平成３０年９月３０日　間柏原発電所</t>
  </si>
  <si>
    <t>平成４６年６月２８日　間柏原発電所</t>
  </si>
  <si>
    <t>無</t>
  </si>
  <si>
    <t>九州電力株式会社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</si>
  <si>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</si>
  <si>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</si>
  <si>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</si>
  <si>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</si>
  <si>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</si>
  <si>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</si>
  <si>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</si>
  <si>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</si>
  <si>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</si>
  <si>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</si>
  <si>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</si>
  <si>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</si>
  <si>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</si>
  <si>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</si>
  <si>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</si>
  <si>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</si>
  <si>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</si>
  <si>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</si>
  <si>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</si>
  <si>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</si>
  <si>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</si>
  <si>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</si>
  <si>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</si>
  <si>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</si>
  <si>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</si>
  <si>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</si>
  <si>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</si>
  <si>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</si>
  <si>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</si>
  <si>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</si>
  <si>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</si>
  <si>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</si>
  <si>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</si>
  <si>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</si>
  <si>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</si>
  <si>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</si>
  <si>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</si>
  <si>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</si>
  <si>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</si>
  <si>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</si>
  <si>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</si>
  <si>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</si>
  <si>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</si>
  <si>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</si>
  <si>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</si>
  <si>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</si>
  <si>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</si>
  <si>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</si>
  <si>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経営の健全性・効率性については、全般的には概ね良好な数値を示している。
　平成２８年度の収益的収支比率については、全国平均と比較すると高い値を示している。これはFIT移行と発電施設の更新によるものである。本村では引き続きこの形態を維持していくこととしている。
　営業収支比率については全国平均と比較すると高い値を示している。これはFIT移行と発電施設の更新によるものである。本村では引き続きこの形態を維持していくこととしている。
　EBITDAについては全国平均と比較すると高い値を示している。これはFIT移行と発電施設の更新による影響が今年度より十分に経営状況へ反映している証拠である。本村では引き続きこの形態を維持していくこととしている。
　平成２６年度は各数値が平均値から大きく離れているが、これは更新工事による、施設の運転を停止したためである。
　発電所の更新により良好となった発電効率を今後も維持し、指標値の向上に努めていく。</t>
    <rPh sb="267" eb="269">
      <t>エイキョウ</t>
    </rPh>
    <rPh sb="270" eb="273">
      <t>コンネンド</t>
    </rPh>
    <rPh sb="275" eb="277">
      <t>ジュウブン</t>
    </rPh>
    <rPh sb="278" eb="280">
      <t>ケイエイ</t>
    </rPh>
    <rPh sb="280" eb="282">
      <t>ジョウキョウ</t>
    </rPh>
    <rPh sb="283" eb="285">
      <t>ハンエイ</t>
    </rPh>
    <rPh sb="289" eb="291">
      <t>ショウコ</t>
    </rPh>
    <phoneticPr fontId="3"/>
  </si>
  <si>
    <t xml:space="preserve"> 平成２８年度における全体の各数値については、全国平均と比較すると良好な値を示している。
　また、平成２７年度から該当するFIT収入割合も、初年度から全国平均以上の値を示している。これは更新工事と、FIT移行により、今後の経営において良好な状態を維持していると推察している。
　本村における今後の課題としては、FIT期間終了後に収入割合の下落が想定されるため、平成２９年度を目処に策定を予定している経営戦略のなかで現状に甘んじることなく効果的な事業運営に努め、経営状況を更に高めていく。</t>
    <phoneticPr fontId="3"/>
  </si>
  <si>
    <t>平成２９年９月３０日　間柏原発電所</t>
    <phoneticPr fontId="3"/>
  </si>
  <si>
    <t>平成４７年６月２８日　間柏原発電所</t>
    <phoneticPr fontId="3"/>
  </si>
  <si>
    <t>　経営のリスクについては全般的には概ね良好な数値を示している。
　平成２８年度の設備利用率については、全国平均と比較すると大幅に高い値を示しているが、修繕費率については、0.0%と全国平均と比較すると大幅に低い値を示している。これは平成２６年度に発電所施設の更新工事が完了し、修繕費の大幅な減少とFIT移行による収入の増加によるものであり、総合的に本村の電気事業における経営のリスクは最少であると推察する。
　企業債残高対料金収入費率については初期投資に要する経費について企業債を活用せず、村の一般会計を長期借入れを行い、電力料収入で分割して支払っているため、企業債残高対料金収入比率が算出されない。
　FIT収入割合については100%となっているが、FIT適用終了（平成４７年６月）後の事業のあり方については、現時点で方針は定まっていないが、平成３０年度までに様々な可能性を調査し、FIT終了による電力料収入の変動リスクも視野に入れ、今後の方針を予定している。加えて、発電効率においても更新工事前に比べて大幅に改善されている。
　今後も計画的な施設更新を進めるとともに、震災等における被害の極小化に努めていく。</t>
    <rPh sb="64" eb="65">
      <t>タカ</t>
    </rPh>
    <rPh sb="100" eb="102">
      <t>オオハバ</t>
    </rPh>
    <rPh sb="170" eb="173">
      <t>ソウゴウテキ</t>
    </rPh>
    <rPh sb="372" eb="374">
      <t>ヘイセイ</t>
    </rPh>
    <rPh sb="431" eb="432">
      <t>クワ</t>
    </rPh>
    <rPh sb="435" eb="437">
      <t>ハツデン</t>
    </rPh>
    <rPh sb="437" eb="439">
      <t>コウリツ</t>
    </rPh>
    <rPh sb="444" eb="446">
      <t>コウシン</t>
    </rPh>
    <rPh sb="446" eb="448">
      <t>コウジ</t>
    </rPh>
    <rPh sb="448" eb="449">
      <t>マエ</t>
    </rPh>
    <rPh sb="450" eb="451">
      <t>クラ</t>
    </rPh>
    <rPh sb="453" eb="455">
      <t>オオハバ</t>
    </rPh>
    <rPh sb="456" eb="458">
      <t>カイゼン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</si>
</sst>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142</c:v>
                </c:pt>
                <c:pt idx="1">
                  <c:v>87.1</c:v>
                </c:pt>
                <c:pt idx="2">
                  <c:v>10.199999999999999</c:v>
                </c:pt>
                <c:pt idx="3">
                  <c:v>142.69999999999999</c:v>
                </c:pt>
                <c:pt idx="4">
                  <c:v>242.2</c:v>
                </c:pt>
              </c:numCache>
            </c:numRef>
          </c:val>
          <c:extLst>
            <c:ext xmlns:c16="http://schemas.microsoft.com/office/drawing/2014/chart" uri="{C3380CC4-5D6E-409C-BE32-E72D297353CC}">
              <c16:uniqueId val="{00000000-045E-44ED-99BB-D236C98D0C71}"/>
            </c:ext>
          </c:extLst>
        </c:ser>
        <c:dLbls>
          <c:showLegendKey val="0"/>
          <c:showVal val="0"/>
          <c:showCatName val="0"/>
          <c:showSerName val="0"/>
          <c:showPercent val="0"/>
          <c:showBubbleSize val="0"/>
        </c:dLbls>
        <c:gapWidth val="180"/>
        <c:overlap val="-90"/>
        <c:axId val="571960456"/>
        <c:axId val="38358678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c:ext xmlns:c16="http://schemas.microsoft.com/office/drawing/2014/chart" uri="{C3380CC4-5D6E-409C-BE32-E72D297353CC}">
              <c16:uniqueId val="{00000001-045E-44ED-99BB-D236C98D0C7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045E-44ED-99BB-D236C98D0C71}"/>
            </c:ext>
          </c:extLst>
        </c:ser>
        <c:dLbls>
          <c:showLegendKey val="0"/>
          <c:showVal val="0"/>
          <c:showCatName val="0"/>
          <c:showSerName val="0"/>
          <c:showPercent val="0"/>
          <c:showBubbleSize val="0"/>
        </c:dLbls>
        <c:marker val="1"/>
        <c:smooth val="0"/>
        <c:axId val="571960456"/>
        <c:axId val="383586784"/>
      </c:lineChart>
      <c:catAx>
        <c:axId val="571960456"/>
        <c:scaling>
          <c:orientation val="minMax"/>
        </c:scaling>
        <c:delete val="0"/>
        <c:axPos val="b"/>
        <c:numFmt formatCode="ge" sourceLinked="1"/>
        <c:majorTickMark val="none"/>
        <c:minorTickMark val="none"/>
        <c:tickLblPos val="none"/>
        <c:crossAx val="383586784"/>
        <c:crosses val="autoZero"/>
        <c:auto val="0"/>
        <c:lblAlgn val="ctr"/>
        <c:lblOffset val="100"/>
        <c:noMultiLvlLbl val="1"/>
      </c:catAx>
      <c:valAx>
        <c:axId val="38358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71960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0</c:v>
                </c:pt>
                <c:pt idx="3">
                  <c:v>100</c:v>
                </c:pt>
                <c:pt idx="4">
                  <c:v>100</c:v>
                </c:pt>
              </c:numCache>
            </c:numRef>
          </c:val>
          <c:extLst>
            <c:ext xmlns:c16="http://schemas.microsoft.com/office/drawing/2014/chart" uri="{C3380CC4-5D6E-409C-BE32-E72D297353CC}">
              <c16:uniqueId val="{00000000-6D5E-4EFB-B27F-AEC5024A9E3B}"/>
            </c:ext>
          </c:extLst>
        </c:ser>
        <c:dLbls>
          <c:showLegendKey val="0"/>
          <c:showVal val="0"/>
          <c:showCatName val="0"/>
          <c:showSerName val="0"/>
          <c:showPercent val="0"/>
          <c:showBubbleSize val="0"/>
        </c:dLbls>
        <c:gapWidth val="180"/>
        <c:overlap val="-90"/>
        <c:axId val="573713312"/>
        <c:axId val="57371370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c:ext xmlns:c16="http://schemas.microsoft.com/office/drawing/2014/chart" uri="{C3380CC4-5D6E-409C-BE32-E72D297353CC}">
              <c16:uniqueId val="{00000001-6D5E-4EFB-B27F-AEC5024A9E3B}"/>
            </c:ext>
          </c:extLst>
        </c:ser>
        <c:dLbls>
          <c:showLegendKey val="0"/>
          <c:showVal val="0"/>
          <c:showCatName val="0"/>
          <c:showSerName val="0"/>
          <c:showPercent val="0"/>
          <c:showBubbleSize val="0"/>
        </c:dLbls>
        <c:marker val="1"/>
        <c:smooth val="0"/>
        <c:axId val="573713312"/>
        <c:axId val="573713704"/>
      </c:lineChart>
      <c:catAx>
        <c:axId val="573713312"/>
        <c:scaling>
          <c:orientation val="minMax"/>
        </c:scaling>
        <c:delete val="0"/>
        <c:axPos val="b"/>
        <c:numFmt formatCode="ge" sourceLinked="1"/>
        <c:majorTickMark val="none"/>
        <c:minorTickMark val="none"/>
        <c:tickLblPos val="none"/>
        <c:crossAx val="573713704"/>
        <c:crosses val="autoZero"/>
        <c:auto val="0"/>
        <c:lblAlgn val="ctr"/>
        <c:lblOffset val="100"/>
        <c:noMultiLvlLbl val="1"/>
      </c:catAx>
      <c:valAx>
        <c:axId val="573713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7371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63.9</c:v>
                </c:pt>
                <c:pt idx="1">
                  <c:v>43.9</c:v>
                </c:pt>
                <c:pt idx="2">
                  <c:v>15.8</c:v>
                </c:pt>
                <c:pt idx="3">
                  <c:v>45.7</c:v>
                </c:pt>
                <c:pt idx="4">
                  <c:v>68.599999999999994</c:v>
                </c:pt>
              </c:numCache>
            </c:numRef>
          </c:val>
          <c:extLst>
            <c:ext xmlns:c16="http://schemas.microsoft.com/office/drawing/2014/chart" uri="{C3380CC4-5D6E-409C-BE32-E72D297353CC}">
              <c16:uniqueId val="{00000000-89FC-4C55-87CE-E4CE1FC9B875}"/>
            </c:ext>
          </c:extLst>
        </c:ser>
        <c:dLbls>
          <c:showLegendKey val="0"/>
          <c:showVal val="0"/>
          <c:showCatName val="0"/>
          <c:showSerName val="0"/>
          <c:showPercent val="0"/>
          <c:showBubbleSize val="0"/>
        </c:dLbls>
        <c:gapWidth val="180"/>
        <c:overlap val="-90"/>
        <c:axId val="573714488"/>
        <c:axId val="57371488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67.5</c:v>
                </c:pt>
                <c:pt idx="1">
                  <c:v>64</c:v>
                </c:pt>
                <c:pt idx="2">
                  <c:v>56.1</c:v>
                </c:pt>
                <c:pt idx="3">
                  <c:v>61.8</c:v>
                </c:pt>
                <c:pt idx="4">
                  <c:v>61.6</c:v>
                </c:pt>
              </c:numCache>
            </c:numRef>
          </c:val>
          <c:smooth val="0"/>
          <c:extLst>
            <c:ext xmlns:c16="http://schemas.microsoft.com/office/drawing/2014/chart" uri="{C3380CC4-5D6E-409C-BE32-E72D297353CC}">
              <c16:uniqueId val="{00000001-89FC-4C55-87CE-E4CE1FC9B875}"/>
            </c:ext>
          </c:extLst>
        </c:ser>
        <c:dLbls>
          <c:showLegendKey val="0"/>
          <c:showVal val="0"/>
          <c:showCatName val="0"/>
          <c:showSerName val="0"/>
          <c:showPercent val="0"/>
          <c:showBubbleSize val="0"/>
        </c:dLbls>
        <c:marker val="1"/>
        <c:smooth val="0"/>
        <c:axId val="573714488"/>
        <c:axId val="573714880"/>
      </c:lineChart>
      <c:catAx>
        <c:axId val="573714488"/>
        <c:scaling>
          <c:orientation val="minMax"/>
        </c:scaling>
        <c:delete val="0"/>
        <c:axPos val="b"/>
        <c:numFmt formatCode="ge" sourceLinked="1"/>
        <c:majorTickMark val="none"/>
        <c:minorTickMark val="none"/>
        <c:tickLblPos val="none"/>
        <c:crossAx val="573714880"/>
        <c:crosses val="autoZero"/>
        <c:auto val="0"/>
        <c:lblAlgn val="ctr"/>
        <c:lblOffset val="100"/>
        <c:noMultiLvlLbl val="1"/>
      </c:catAx>
      <c:valAx>
        <c:axId val="57371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73714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24.2</c:v>
                </c:pt>
                <c:pt idx="1">
                  <c:v>29.3</c:v>
                </c:pt>
                <c:pt idx="2">
                  <c:v>3.1</c:v>
                </c:pt>
                <c:pt idx="3">
                  <c:v>0.5</c:v>
                </c:pt>
                <c:pt idx="4">
                  <c:v>0</c:v>
                </c:pt>
              </c:numCache>
            </c:numRef>
          </c:val>
          <c:extLst>
            <c:ext xmlns:c16="http://schemas.microsoft.com/office/drawing/2014/chart" uri="{C3380CC4-5D6E-409C-BE32-E72D297353CC}">
              <c16:uniqueId val="{00000000-1DAE-4E27-A0BE-6FDCACF94124}"/>
            </c:ext>
          </c:extLst>
        </c:ser>
        <c:dLbls>
          <c:showLegendKey val="0"/>
          <c:showVal val="0"/>
          <c:showCatName val="0"/>
          <c:showSerName val="0"/>
          <c:showPercent val="0"/>
          <c:showBubbleSize val="0"/>
        </c:dLbls>
        <c:gapWidth val="180"/>
        <c:overlap val="-90"/>
        <c:axId val="387566928"/>
        <c:axId val="38756732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29.2</c:v>
                </c:pt>
                <c:pt idx="1">
                  <c:v>22.1</c:v>
                </c:pt>
                <c:pt idx="2">
                  <c:v>16.7</c:v>
                </c:pt>
                <c:pt idx="3">
                  <c:v>8.6999999999999993</c:v>
                </c:pt>
                <c:pt idx="4">
                  <c:v>5.7</c:v>
                </c:pt>
              </c:numCache>
            </c:numRef>
          </c:val>
          <c:smooth val="0"/>
          <c:extLst>
            <c:ext xmlns:c16="http://schemas.microsoft.com/office/drawing/2014/chart" uri="{C3380CC4-5D6E-409C-BE32-E72D297353CC}">
              <c16:uniqueId val="{00000001-1DAE-4E27-A0BE-6FDCACF94124}"/>
            </c:ext>
          </c:extLst>
        </c:ser>
        <c:dLbls>
          <c:showLegendKey val="0"/>
          <c:showVal val="0"/>
          <c:showCatName val="0"/>
          <c:showSerName val="0"/>
          <c:showPercent val="0"/>
          <c:showBubbleSize val="0"/>
        </c:dLbls>
        <c:marker val="1"/>
        <c:smooth val="0"/>
        <c:axId val="387566928"/>
        <c:axId val="387567320"/>
      </c:lineChart>
      <c:catAx>
        <c:axId val="387566928"/>
        <c:scaling>
          <c:orientation val="minMax"/>
        </c:scaling>
        <c:delete val="0"/>
        <c:axPos val="b"/>
        <c:numFmt formatCode="ge" sourceLinked="1"/>
        <c:majorTickMark val="none"/>
        <c:minorTickMark val="none"/>
        <c:tickLblPos val="none"/>
        <c:crossAx val="387567320"/>
        <c:crosses val="autoZero"/>
        <c:auto val="0"/>
        <c:lblAlgn val="ctr"/>
        <c:lblOffset val="100"/>
        <c:noMultiLvlLbl val="1"/>
      </c:catAx>
      <c:valAx>
        <c:axId val="387567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756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4C4-4228-ACA6-ECE37455CE6A}"/>
            </c:ext>
          </c:extLst>
        </c:ser>
        <c:dLbls>
          <c:showLegendKey val="0"/>
          <c:showVal val="0"/>
          <c:showCatName val="0"/>
          <c:showSerName val="0"/>
          <c:showPercent val="0"/>
          <c:showBubbleSize val="0"/>
        </c:dLbls>
        <c:gapWidth val="180"/>
        <c:overlap val="-90"/>
        <c:axId val="387568104"/>
        <c:axId val="41898762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362.4</c:v>
                </c:pt>
                <c:pt idx="1">
                  <c:v>279.2</c:v>
                </c:pt>
                <c:pt idx="2">
                  <c:v>333.7</c:v>
                </c:pt>
                <c:pt idx="3">
                  <c:v>351.4</c:v>
                </c:pt>
                <c:pt idx="4">
                  <c:v>390.3</c:v>
                </c:pt>
              </c:numCache>
            </c:numRef>
          </c:val>
          <c:smooth val="0"/>
          <c:extLst>
            <c:ext xmlns:c16="http://schemas.microsoft.com/office/drawing/2014/chart" uri="{C3380CC4-5D6E-409C-BE32-E72D297353CC}">
              <c16:uniqueId val="{00000001-64C4-4228-ACA6-ECE37455CE6A}"/>
            </c:ext>
          </c:extLst>
        </c:ser>
        <c:dLbls>
          <c:showLegendKey val="0"/>
          <c:showVal val="0"/>
          <c:showCatName val="0"/>
          <c:showSerName val="0"/>
          <c:showPercent val="0"/>
          <c:showBubbleSize val="0"/>
        </c:dLbls>
        <c:marker val="1"/>
        <c:smooth val="0"/>
        <c:axId val="387568104"/>
        <c:axId val="418987624"/>
      </c:lineChart>
      <c:catAx>
        <c:axId val="387568104"/>
        <c:scaling>
          <c:orientation val="minMax"/>
        </c:scaling>
        <c:delete val="0"/>
        <c:axPos val="b"/>
        <c:numFmt formatCode="ge" sourceLinked="1"/>
        <c:majorTickMark val="none"/>
        <c:minorTickMark val="none"/>
        <c:tickLblPos val="none"/>
        <c:crossAx val="418987624"/>
        <c:crosses val="autoZero"/>
        <c:auto val="0"/>
        <c:lblAlgn val="ctr"/>
        <c:lblOffset val="100"/>
        <c:noMultiLvlLbl val="1"/>
      </c:catAx>
      <c:valAx>
        <c:axId val="418987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7568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F-46C0-927D-B0224DDD7280}"/>
            </c:ext>
          </c:extLst>
        </c:ser>
        <c:dLbls>
          <c:showLegendKey val="0"/>
          <c:showVal val="0"/>
          <c:showCatName val="0"/>
          <c:showSerName val="0"/>
          <c:showPercent val="0"/>
          <c:showBubbleSize val="0"/>
        </c:dLbls>
        <c:gapWidth val="180"/>
        <c:overlap val="-90"/>
        <c:axId val="418988408"/>
        <c:axId val="4189888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F-46C0-927D-B0224DDD7280}"/>
            </c:ext>
          </c:extLst>
        </c:ser>
        <c:dLbls>
          <c:showLegendKey val="0"/>
          <c:showVal val="0"/>
          <c:showCatName val="0"/>
          <c:showSerName val="0"/>
          <c:showPercent val="0"/>
          <c:showBubbleSize val="0"/>
        </c:dLbls>
        <c:marker val="1"/>
        <c:smooth val="0"/>
        <c:axId val="418988408"/>
        <c:axId val="418988800"/>
      </c:lineChart>
      <c:catAx>
        <c:axId val="418988408"/>
        <c:scaling>
          <c:orientation val="minMax"/>
        </c:scaling>
        <c:delete val="0"/>
        <c:axPos val="b"/>
        <c:numFmt formatCode="ge" sourceLinked="1"/>
        <c:majorTickMark val="none"/>
        <c:minorTickMark val="none"/>
        <c:tickLblPos val="none"/>
        <c:crossAx val="418988800"/>
        <c:crosses val="autoZero"/>
        <c:auto val="0"/>
        <c:lblAlgn val="ctr"/>
        <c:lblOffset val="100"/>
        <c:noMultiLvlLbl val="1"/>
      </c:catAx>
      <c:valAx>
        <c:axId val="418988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988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100</c:v>
                </c:pt>
                <c:pt idx="4">
                  <c:v>100</c:v>
                </c:pt>
              </c:numCache>
            </c:numRef>
          </c:val>
          <c:extLst>
            <c:ext xmlns:c16="http://schemas.microsoft.com/office/drawing/2014/chart" uri="{C3380CC4-5D6E-409C-BE32-E72D297353CC}">
              <c16:uniqueId val="{00000000-7394-4AC0-9CE1-EACB9F15DF8A}"/>
            </c:ext>
          </c:extLst>
        </c:ser>
        <c:dLbls>
          <c:showLegendKey val="0"/>
          <c:showVal val="0"/>
          <c:showCatName val="0"/>
          <c:showSerName val="0"/>
          <c:showPercent val="0"/>
          <c:showBubbleSize val="0"/>
        </c:dLbls>
        <c:gapWidth val="180"/>
        <c:overlap val="-90"/>
        <c:axId val="245670984"/>
        <c:axId val="24567137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37.700000000000003</c:v>
                </c:pt>
                <c:pt idx="1">
                  <c:v>56.2</c:v>
                </c:pt>
                <c:pt idx="2">
                  <c:v>58.4</c:v>
                </c:pt>
                <c:pt idx="3">
                  <c:v>80.599999999999994</c:v>
                </c:pt>
                <c:pt idx="4">
                  <c:v>85.6</c:v>
                </c:pt>
              </c:numCache>
            </c:numRef>
          </c:val>
          <c:smooth val="0"/>
          <c:extLst>
            <c:ext xmlns:c16="http://schemas.microsoft.com/office/drawing/2014/chart" uri="{C3380CC4-5D6E-409C-BE32-E72D297353CC}">
              <c16:uniqueId val="{00000001-7394-4AC0-9CE1-EACB9F15DF8A}"/>
            </c:ext>
          </c:extLst>
        </c:ser>
        <c:dLbls>
          <c:showLegendKey val="0"/>
          <c:showVal val="0"/>
          <c:showCatName val="0"/>
          <c:showSerName val="0"/>
          <c:showPercent val="0"/>
          <c:showBubbleSize val="0"/>
        </c:dLbls>
        <c:marker val="1"/>
        <c:smooth val="0"/>
        <c:axId val="245670984"/>
        <c:axId val="245671376"/>
      </c:lineChart>
      <c:catAx>
        <c:axId val="245670984"/>
        <c:scaling>
          <c:orientation val="minMax"/>
        </c:scaling>
        <c:delete val="0"/>
        <c:axPos val="b"/>
        <c:numFmt formatCode="ge" sourceLinked="1"/>
        <c:majorTickMark val="none"/>
        <c:minorTickMark val="none"/>
        <c:tickLblPos val="none"/>
        <c:crossAx val="245671376"/>
        <c:crosses val="autoZero"/>
        <c:auto val="0"/>
        <c:lblAlgn val="ctr"/>
        <c:lblOffset val="100"/>
        <c:noMultiLvlLbl val="1"/>
      </c:catAx>
      <c:valAx>
        <c:axId val="24567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7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B-4E61-A53E-D378055D15E2}"/>
            </c:ext>
          </c:extLst>
        </c:ser>
        <c:dLbls>
          <c:showLegendKey val="0"/>
          <c:showVal val="0"/>
          <c:showCatName val="0"/>
          <c:showSerName val="0"/>
          <c:showPercent val="0"/>
          <c:showBubbleSize val="0"/>
        </c:dLbls>
        <c:gapWidth val="180"/>
        <c:overlap val="-90"/>
        <c:axId val="245672160"/>
        <c:axId val="24567255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B-4E61-A53E-D378055D15E2}"/>
            </c:ext>
          </c:extLst>
        </c:ser>
        <c:dLbls>
          <c:showLegendKey val="0"/>
          <c:showVal val="0"/>
          <c:showCatName val="0"/>
          <c:showSerName val="0"/>
          <c:showPercent val="0"/>
          <c:showBubbleSize val="0"/>
        </c:dLbls>
        <c:marker val="1"/>
        <c:smooth val="0"/>
        <c:axId val="245672160"/>
        <c:axId val="245672552"/>
      </c:lineChart>
      <c:catAx>
        <c:axId val="245672160"/>
        <c:scaling>
          <c:orientation val="minMax"/>
        </c:scaling>
        <c:delete val="0"/>
        <c:axPos val="b"/>
        <c:numFmt formatCode="ge" sourceLinked="1"/>
        <c:majorTickMark val="none"/>
        <c:minorTickMark val="none"/>
        <c:tickLblPos val="none"/>
        <c:crossAx val="245672552"/>
        <c:crosses val="autoZero"/>
        <c:auto val="0"/>
        <c:lblAlgn val="ctr"/>
        <c:lblOffset val="100"/>
        <c:noMultiLvlLbl val="1"/>
      </c:catAx>
      <c:valAx>
        <c:axId val="24567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72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A-41F5-8E6E-4B6F2E5ABCEA}"/>
            </c:ext>
          </c:extLst>
        </c:ser>
        <c:dLbls>
          <c:showLegendKey val="0"/>
          <c:showVal val="0"/>
          <c:showCatName val="0"/>
          <c:showSerName val="0"/>
          <c:showPercent val="0"/>
          <c:showBubbleSize val="0"/>
        </c:dLbls>
        <c:gapWidth val="180"/>
        <c:overlap val="-90"/>
        <c:axId val="399907312"/>
        <c:axId val="3999077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A-41F5-8E6E-4B6F2E5ABCEA}"/>
            </c:ext>
          </c:extLst>
        </c:ser>
        <c:dLbls>
          <c:showLegendKey val="0"/>
          <c:showVal val="0"/>
          <c:showCatName val="0"/>
          <c:showSerName val="0"/>
          <c:showPercent val="0"/>
          <c:showBubbleSize val="0"/>
        </c:dLbls>
        <c:marker val="1"/>
        <c:smooth val="0"/>
        <c:axId val="399907312"/>
        <c:axId val="399907704"/>
      </c:lineChart>
      <c:catAx>
        <c:axId val="399907312"/>
        <c:scaling>
          <c:orientation val="minMax"/>
        </c:scaling>
        <c:delete val="0"/>
        <c:axPos val="b"/>
        <c:numFmt formatCode="ge" sourceLinked="1"/>
        <c:majorTickMark val="none"/>
        <c:minorTickMark val="none"/>
        <c:tickLblPos val="none"/>
        <c:crossAx val="399907704"/>
        <c:crosses val="autoZero"/>
        <c:auto val="0"/>
        <c:lblAlgn val="ctr"/>
        <c:lblOffset val="100"/>
        <c:noMultiLvlLbl val="1"/>
      </c:catAx>
      <c:valAx>
        <c:axId val="399907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990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A5-4962-8E97-CB9901DBD8BD}"/>
            </c:ext>
          </c:extLst>
        </c:ser>
        <c:dLbls>
          <c:showLegendKey val="0"/>
          <c:showVal val="0"/>
          <c:showCatName val="0"/>
          <c:showSerName val="0"/>
          <c:showPercent val="0"/>
          <c:showBubbleSize val="0"/>
        </c:dLbls>
        <c:gapWidth val="180"/>
        <c:overlap val="-90"/>
        <c:axId val="415551048"/>
        <c:axId val="41555144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5-4962-8E97-CB9901DBD8BD}"/>
            </c:ext>
          </c:extLst>
        </c:ser>
        <c:dLbls>
          <c:showLegendKey val="0"/>
          <c:showVal val="0"/>
          <c:showCatName val="0"/>
          <c:showSerName val="0"/>
          <c:showPercent val="0"/>
          <c:showBubbleSize val="0"/>
        </c:dLbls>
        <c:marker val="1"/>
        <c:smooth val="0"/>
        <c:axId val="415551048"/>
        <c:axId val="415551440"/>
      </c:lineChart>
      <c:catAx>
        <c:axId val="415551048"/>
        <c:scaling>
          <c:orientation val="minMax"/>
        </c:scaling>
        <c:delete val="0"/>
        <c:axPos val="b"/>
        <c:numFmt formatCode="ge" sourceLinked="1"/>
        <c:majorTickMark val="none"/>
        <c:minorTickMark val="none"/>
        <c:tickLblPos val="none"/>
        <c:crossAx val="415551440"/>
        <c:crosses val="autoZero"/>
        <c:auto val="0"/>
        <c:lblAlgn val="ctr"/>
        <c:lblOffset val="100"/>
        <c:noMultiLvlLbl val="1"/>
      </c:catAx>
      <c:valAx>
        <c:axId val="41555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1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5-4221-98B8-4132E1F5E0C1}"/>
            </c:ext>
          </c:extLst>
        </c:ser>
        <c:dLbls>
          <c:showLegendKey val="0"/>
          <c:showVal val="0"/>
          <c:showCatName val="0"/>
          <c:showSerName val="0"/>
          <c:showPercent val="0"/>
          <c:showBubbleSize val="0"/>
        </c:dLbls>
        <c:gapWidth val="180"/>
        <c:overlap val="-90"/>
        <c:axId val="415551832"/>
        <c:axId val="4155522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5-4221-98B8-4132E1F5E0C1}"/>
            </c:ext>
          </c:extLst>
        </c:ser>
        <c:dLbls>
          <c:showLegendKey val="0"/>
          <c:showVal val="0"/>
          <c:showCatName val="0"/>
          <c:showSerName val="0"/>
          <c:showPercent val="0"/>
          <c:showBubbleSize val="0"/>
        </c:dLbls>
        <c:marker val="1"/>
        <c:smooth val="0"/>
        <c:axId val="415551832"/>
        <c:axId val="415552224"/>
      </c:lineChart>
      <c:catAx>
        <c:axId val="415551832"/>
        <c:scaling>
          <c:orientation val="minMax"/>
        </c:scaling>
        <c:delete val="0"/>
        <c:axPos val="b"/>
        <c:numFmt formatCode="ge" sourceLinked="1"/>
        <c:majorTickMark val="none"/>
        <c:minorTickMark val="none"/>
        <c:tickLblPos val="none"/>
        <c:crossAx val="415552224"/>
        <c:crosses val="autoZero"/>
        <c:auto val="0"/>
        <c:lblAlgn val="ctr"/>
        <c:lblOffset val="100"/>
        <c:noMultiLvlLbl val="1"/>
      </c:catAx>
      <c:valAx>
        <c:axId val="41555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1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146.5</c:v>
                </c:pt>
                <c:pt idx="1">
                  <c:v>88.7</c:v>
                </c:pt>
                <c:pt idx="2">
                  <c:v>60.7</c:v>
                </c:pt>
                <c:pt idx="3">
                  <c:v>240.3</c:v>
                </c:pt>
                <c:pt idx="4">
                  <c:v>476.2</c:v>
                </c:pt>
              </c:numCache>
            </c:numRef>
          </c:val>
          <c:extLst>
            <c:ext xmlns:c16="http://schemas.microsoft.com/office/drawing/2014/chart" uri="{C3380CC4-5D6E-409C-BE32-E72D297353CC}">
              <c16:uniqueId val="{00000000-184B-41B9-9CDD-81B89157E695}"/>
            </c:ext>
          </c:extLst>
        </c:ser>
        <c:dLbls>
          <c:showLegendKey val="0"/>
          <c:showVal val="0"/>
          <c:showCatName val="0"/>
          <c:showSerName val="0"/>
          <c:showPercent val="0"/>
          <c:showBubbleSize val="0"/>
        </c:dLbls>
        <c:gapWidth val="180"/>
        <c:overlap val="-90"/>
        <c:axId val="418678944"/>
        <c:axId val="41867933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c:ext xmlns:c16="http://schemas.microsoft.com/office/drawing/2014/chart" uri="{C3380CC4-5D6E-409C-BE32-E72D297353CC}">
              <c16:uniqueId val="{00000001-184B-41B9-9CDD-81B89157E69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184B-41B9-9CDD-81B89157E695}"/>
            </c:ext>
          </c:extLst>
        </c:ser>
        <c:dLbls>
          <c:showLegendKey val="0"/>
          <c:showVal val="0"/>
          <c:showCatName val="0"/>
          <c:showSerName val="0"/>
          <c:showPercent val="0"/>
          <c:showBubbleSize val="0"/>
        </c:dLbls>
        <c:marker val="1"/>
        <c:smooth val="0"/>
        <c:axId val="418678944"/>
        <c:axId val="418679336"/>
      </c:lineChart>
      <c:catAx>
        <c:axId val="418678944"/>
        <c:scaling>
          <c:orientation val="minMax"/>
        </c:scaling>
        <c:delete val="0"/>
        <c:axPos val="b"/>
        <c:numFmt formatCode="ge" sourceLinked="1"/>
        <c:majorTickMark val="none"/>
        <c:minorTickMark val="none"/>
        <c:tickLblPos val="none"/>
        <c:crossAx val="418679336"/>
        <c:crosses val="autoZero"/>
        <c:auto val="0"/>
        <c:lblAlgn val="ctr"/>
        <c:lblOffset val="100"/>
        <c:noMultiLvlLbl val="1"/>
      </c:catAx>
      <c:valAx>
        <c:axId val="418679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7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C-4A1A-8C05-5947FB3E810B}"/>
            </c:ext>
          </c:extLst>
        </c:ser>
        <c:dLbls>
          <c:showLegendKey val="0"/>
          <c:showVal val="0"/>
          <c:showCatName val="0"/>
          <c:showSerName val="0"/>
          <c:showPercent val="0"/>
          <c:showBubbleSize val="0"/>
        </c:dLbls>
        <c:gapWidth val="180"/>
        <c:overlap val="-90"/>
        <c:axId val="411673176"/>
        <c:axId val="41167356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C-4A1A-8C05-5947FB3E810B}"/>
            </c:ext>
          </c:extLst>
        </c:ser>
        <c:dLbls>
          <c:showLegendKey val="0"/>
          <c:showVal val="0"/>
          <c:showCatName val="0"/>
          <c:showSerName val="0"/>
          <c:showPercent val="0"/>
          <c:showBubbleSize val="0"/>
        </c:dLbls>
        <c:marker val="1"/>
        <c:smooth val="0"/>
        <c:axId val="411673176"/>
        <c:axId val="411673568"/>
      </c:lineChart>
      <c:catAx>
        <c:axId val="411673176"/>
        <c:scaling>
          <c:orientation val="minMax"/>
        </c:scaling>
        <c:delete val="0"/>
        <c:axPos val="b"/>
        <c:numFmt formatCode="ge" sourceLinked="1"/>
        <c:majorTickMark val="none"/>
        <c:minorTickMark val="none"/>
        <c:tickLblPos val="none"/>
        <c:crossAx val="411673568"/>
        <c:crosses val="autoZero"/>
        <c:auto val="0"/>
        <c:lblAlgn val="ctr"/>
        <c:lblOffset val="100"/>
        <c:noMultiLvlLbl val="1"/>
      </c:catAx>
      <c:valAx>
        <c:axId val="41167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673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2-4E24-B129-745C7BE071AB}"/>
            </c:ext>
          </c:extLst>
        </c:ser>
        <c:dLbls>
          <c:showLegendKey val="0"/>
          <c:showVal val="0"/>
          <c:showCatName val="0"/>
          <c:showSerName val="0"/>
          <c:showPercent val="0"/>
          <c:showBubbleSize val="0"/>
        </c:dLbls>
        <c:gapWidth val="180"/>
        <c:overlap val="-90"/>
        <c:axId val="411674352"/>
        <c:axId val="41167474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2-4E24-B129-745C7BE071AB}"/>
            </c:ext>
          </c:extLst>
        </c:ser>
        <c:dLbls>
          <c:showLegendKey val="0"/>
          <c:showVal val="0"/>
          <c:showCatName val="0"/>
          <c:showSerName val="0"/>
          <c:showPercent val="0"/>
          <c:showBubbleSize val="0"/>
        </c:dLbls>
        <c:marker val="1"/>
        <c:smooth val="0"/>
        <c:axId val="411674352"/>
        <c:axId val="411674744"/>
      </c:lineChart>
      <c:catAx>
        <c:axId val="411674352"/>
        <c:scaling>
          <c:orientation val="minMax"/>
        </c:scaling>
        <c:delete val="0"/>
        <c:axPos val="b"/>
        <c:numFmt formatCode="ge" sourceLinked="1"/>
        <c:majorTickMark val="none"/>
        <c:minorTickMark val="none"/>
        <c:tickLblPos val="none"/>
        <c:crossAx val="411674744"/>
        <c:crosses val="autoZero"/>
        <c:auto val="0"/>
        <c:lblAlgn val="ctr"/>
        <c:lblOffset val="100"/>
        <c:noMultiLvlLbl val="1"/>
      </c:catAx>
      <c:valAx>
        <c:axId val="411674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167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9-4F7D-A041-7AE17547AE32}"/>
            </c:ext>
          </c:extLst>
        </c:ser>
        <c:dLbls>
          <c:showLegendKey val="0"/>
          <c:showVal val="0"/>
          <c:showCatName val="0"/>
          <c:showSerName val="0"/>
          <c:showPercent val="0"/>
          <c:showBubbleSize val="0"/>
        </c:dLbls>
        <c:gapWidth val="180"/>
        <c:overlap val="-90"/>
        <c:axId val="573627104"/>
        <c:axId val="57362749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9-4F7D-A041-7AE17547AE32}"/>
            </c:ext>
          </c:extLst>
        </c:ser>
        <c:dLbls>
          <c:showLegendKey val="0"/>
          <c:showVal val="0"/>
          <c:showCatName val="0"/>
          <c:showSerName val="0"/>
          <c:showPercent val="0"/>
          <c:showBubbleSize val="0"/>
        </c:dLbls>
        <c:marker val="1"/>
        <c:smooth val="0"/>
        <c:axId val="573627104"/>
        <c:axId val="573627496"/>
      </c:lineChart>
      <c:catAx>
        <c:axId val="573627104"/>
        <c:scaling>
          <c:orientation val="minMax"/>
        </c:scaling>
        <c:delete val="0"/>
        <c:axPos val="b"/>
        <c:numFmt formatCode="ge" sourceLinked="1"/>
        <c:majorTickMark val="none"/>
        <c:minorTickMark val="none"/>
        <c:tickLblPos val="none"/>
        <c:crossAx val="573627496"/>
        <c:crosses val="autoZero"/>
        <c:auto val="0"/>
        <c:lblAlgn val="ctr"/>
        <c:lblOffset val="100"/>
        <c:noMultiLvlLbl val="1"/>
      </c:catAx>
      <c:valAx>
        <c:axId val="573627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7362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4-4201-B800-37B30E0177EB}"/>
            </c:ext>
          </c:extLst>
        </c:ser>
        <c:dLbls>
          <c:showLegendKey val="0"/>
          <c:showVal val="0"/>
          <c:showCatName val="0"/>
          <c:showSerName val="0"/>
          <c:showPercent val="0"/>
          <c:showBubbleSize val="0"/>
        </c:dLbls>
        <c:gapWidth val="180"/>
        <c:overlap val="-90"/>
        <c:axId val="573628280"/>
        <c:axId val="38375951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4-4201-B800-37B30E0177EB}"/>
            </c:ext>
          </c:extLst>
        </c:ser>
        <c:dLbls>
          <c:showLegendKey val="0"/>
          <c:showVal val="0"/>
          <c:showCatName val="0"/>
          <c:showSerName val="0"/>
          <c:showPercent val="0"/>
          <c:showBubbleSize val="0"/>
        </c:dLbls>
        <c:marker val="1"/>
        <c:smooth val="0"/>
        <c:axId val="573628280"/>
        <c:axId val="383759512"/>
      </c:lineChart>
      <c:catAx>
        <c:axId val="573628280"/>
        <c:scaling>
          <c:orientation val="minMax"/>
        </c:scaling>
        <c:delete val="0"/>
        <c:axPos val="b"/>
        <c:numFmt formatCode="ge" sourceLinked="1"/>
        <c:majorTickMark val="none"/>
        <c:minorTickMark val="none"/>
        <c:tickLblPos val="none"/>
        <c:crossAx val="383759512"/>
        <c:crosses val="autoZero"/>
        <c:auto val="0"/>
        <c:lblAlgn val="ctr"/>
        <c:lblOffset val="100"/>
        <c:noMultiLvlLbl val="1"/>
      </c:catAx>
      <c:valAx>
        <c:axId val="383759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73628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E-47ED-8EE4-6F370ADA5CA0}"/>
            </c:ext>
          </c:extLst>
        </c:ser>
        <c:dLbls>
          <c:showLegendKey val="0"/>
          <c:showVal val="0"/>
          <c:showCatName val="0"/>
          <c:showSerName val="0"/>
          <c:showPercent val="0"/>
          <c:showBubbleSize val="0"/>
        </c:dLbls>
        <c:gapWidth val="180"/>
        <c:overlap val="-90"/>
        <c:axId val="383760296"/>
        <c:axId val="38376068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E-47ED-8EE4-6F370ADA5CA0}"/>
            </c:ext>
          </c:extLst>
        </c:ser>
        <c:dLbls>
          <c:showLegendKey val="0"/>
          <c:showVal val="0"/>
          <c:showCatName val="0"/>
          <c:showSerName val="0"/>
          <c:showPercent val="0"/>
          <c:showBubbleSize val="0"/>
        </c:dLbls>
        <c:marker val="1"/>
        <c:smooth val="0"/>
        <c:axId val="383760296"/>
        <c:axId val="383760688"/>
      </c:lineChart>
      <c:catAx>
        <c:axId val="383760296"/>
        <c:scaling>
          <c:orientation val="minMax"/>
        </c:scaling>
        <c:delete val="0"/>
        <c:axPos val="b"/>
        <c:numFmt formatCode="ge" sourceLinked="1"/>
        <c:majorTickMark val="none"/>
        <c:minorTickMark val="none"/>
        <c:tickLblPos val="none"/>
        <c:crossAx val="383760688"/>
        <c:crosses val="autoZero"/>
        <c:auto val="0"/>
        <c:lblAlgn val="ctr"/>
        <c:lblOffset val="100"/>
        <c:noMultiLvlLbl val="1"/>
      </c:catAx>
      <c:valAx>
        <c:axId val="383760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37602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68-4F50-AED4-95E7573E875C}"/>
            </c:ext>
          </c:extLst>
        </c:ser>
        <c:dLbls>
          <c:showLegendKey val="0"/>
          <c:showVal val="0"/>
          <c:showCatName val="0"/>
          <c:showSerName val="0"/>
          <c:showPercent val="0"/>
          <c:showBubbleSize val="0"/>
        </c:dLbls>
        <c:gapWidth val="180"/>
        <c:overlap val="-90"/>
        <c:axId val="567688264"/>
        <c:axId val="56768865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68-4F50-AED4-95E7573E875C}"/>
            </c:ext>
          </c:extLst>
        </c:ser>
        <c:dLbls>
          <c:showLegendKey val="0"/>
          <c:showVal val="0"/>
          <c:showCatName val="0"/>
          <c:showSerName val="0"/>
          <c:showPercent val="0"/>
          <c:showBubbleSize val="0"/>
        </c:dLbls>
        <c:marker val="1"/>
        <c:smooth val="0"/>
        <c:axId val="567688264"/>
        <c:axId val="567688656"/>
      </c:lineChart>
      <c:catAx>
        <c:axId val="567688264"/>
        <c:scaling>
          <c:orientation val="minMax"/>
        </c:scaling>
        <c:delete val="0"/>
        <c:axPos val="b"/>
        <c:numFmt formatCode="ge" sourceLinked="1"/>
        <c:majorTickMark val="none"/>
        <c:minorTickMark val="none"/>
        <c:tickLblPos val="none"/>
        <c:crossAx val="567688656"/>
        <c:crosses val="autoZero"/>
        <c:auto val="0"/>
        <c:lblAlgn val="ctr"/>
        <c:lblOffset val="100"/>
        <c:noMultiLvlLbl val="1"/>
      </c:catAx>
      <c:valAx>
        <c:axId val="56768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68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93-42DC-84AA-B6F85E033FFD}"/>
            </c:ext>
          </c:extLst>
        </c:ser>
        <c:dLbls>
          <c:showLegendKey val="0"/>
          <c:showVal val="0"/>
          <c:showCatName val="0"/>
          <c:showSerName val="0"/>
          <c:showPercent val="0"/>
          <c:showBubbleSize val="0"/>
        </c:dLbls>
        <c:gapWidth val="180"/>
        <c:overlap val="-90"/>
        <c:axId val="567689440"/>
        <c:axId val="56768983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93-42DC-84AA-B6F85E033FFD}"/>
            </c:ext>
          </c:extLst>
        </c:ser>
        <c:dLbls>
          <c:showLegendKey val="0"/>
          <c:showVal val="0"/>
          <c:showCatName val="0"/>
          <c:showSerName val="0"/>
          <c:showPercent val="0"/>
          <c:showBubbleSize val="0"/>
        </c:dLbls>
        <c:marker val="1"/>
        <c:smooth val="0"/>
        <c:axId val="567689440"/>
        <c:axId val="567689832"/>
      </c:lineChart>
      <c:catAx>
        <c:axId val="567689440"/>
        <c:scaling>
          <c:orientation val="minMax"/>
        </c:scaling>
        <c:delete val="0"/>
        <c:axPos val="b"/>
        <c:numFmt formatCode="ge" sourceLinked="1"/>
        <c:majorTickMark val="none"/>
        <c:minorTickMark val="none"/>
        <c:tickLblPos val="none"/>
        <c:crossAx val="567689832"/>
        <c:crosses val="autoZero"/>
        <c:auto val="0"/>
        <c:lblAlgn val="ctr"/>
        <c:lblOffset val="100"/>
        <c:noMultiLvlLbl val="1"/>
      </c:catAx>
      <c:valAx>
        <c:axId val="567689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768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D-4C4B-A52D-EEBC483F7627}"/>
            </c:ext>
          </c:extLst>
        </c:ser>
        <c:dLbls>
          <c:showLegendKey val="0"/>
          <c:showVal val="0"/>
          <c:showCatName val="0"/>
          <c:showSerName val="0"/>
          <c:showPercent val="0"/>
          <c:showBubbleSize val="0"/>
        </c:dLbls>
        <c:gapWidth val="180"/>
        <c:overlap val="-90"/>
        <c:axId val="409679472"/>
        <c:axId val="40967986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D-4C4B-A52D-EEBC483F7627}"/>
            </c:ext>
          </c:extLst>
        </c:ser>
        <c:dLbls>
          <c:showLegendKey val="0"/>
          <c:showVal val="0"/>
          <c:showCatName val="0"/>
          <c:showSerName val="0"/>
          <c:showPercent val="0"/>
          <c:showBubbleSize val="0"/>
        </c:dLbls>
        <c:marker val="1"/>
        <c:smooth val="0"/>
        <c:axId val="409679472"/>
        <c:axId val="409679864"/>
      </c:lineChart>
      <c:catAx>
        <c:axId val="409679472"/>
        <c:scaling>
          <c:orientation val="minMax"/>
        </c:scaling>
        <c:delete val="0"/>
        <c:axPos val="b"/>
        <c:numFmt formatCode="ge" sourceLinked="1"/>
        <c:majorTickMark val="none"/>
        <c:minorTickMark val="none"/>
        <c:tickLblPos val="none"/>
        <c:crossAx val="409679864"/>
        <c:crosses val="autoZero"/>
        <c:auto val="0"/>
        <c:lblAlgn val="ctr"/>
        <c:lblOffset val="100"/>
        <c:noMultiLvlLbl val="1"/>
      </c:catAx>
      <c:valAx>
        <c:axId val="409679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7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F-45E3-8DE0-D849366466DE}"/>
            </c:ext>
          </c:extLst>
        </c:ser>
        <c:dLbls>
          <c:showLegendKey val="0"/>
          <c:showVal val="0"/>
          <c:showCatName val="0"/>
          <c:showSerName val="0"/>
          <c:showPercent val="0"/>
          <c:showBubbleSize val="0"/>
        </c:dLbls>
        <c:gapWidth val="180"/>
        <c:overlap val="-90"/>
        <c:axId val="409680648"/>
        <c:axId val="25044896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F-45E3-8DE0-D849366466DE}"/>
            </c:ext>
          </c:extLst>
        </c:ser>
        <c:dLbls>
          <c:showLegendKey val="0"/>
          <c:showVal val="0"/>
          <c:showCatName val="0"/>
          <c:showSerName val="0"/>
          <c:showPercent val="0"/>
          <c:showBubbleSize val="0"/>
        </c:dLbls>
        <c:marker val="1"/>
        <c:smooth val="0"/>
        <c:axId val="409680648"/>
        <c:axId val="250448960"/>
      </c:lineChart>
      <c:catAx>
        <c:axId val="409680648"/>
        <c:scaling>
          <c:orientation val="minMax"/>
        </c:scaling>
        <c:delete val="0"/>
        <c:axPos val="b"/>
        <c:numFmt formatCode="ge" sourceLinked="1"/>
        <c:majorTickMark val="none"/>
        <c:minorTickMark val="none"/>
        <c:tickLblPos val="none"/>
        <c:crossAx val="250448960"/>
        <c:crosses val="autoZero"/>
        <c:auto val="0"/>
        <c:lblAlgn val="ctr"/>
        <c:lblOffset val="100"/>
        <c:noMultiLvlLbl val="1"/>
      </c:catAx>
      <c:valAx>
        <c:axId val="25044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9680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3-42CE-864A-2682F89B3F7D}"/>
            </c:ext>
          </c:extLst>
        </c:ser>
        <c:dLbls>
          <c:showLegendKey val="0"/>
          <c:showVal val="0"/>
          <c:showCatName val="0"/>
          <c:showSerName val="0"/>
          <c:showPercent val="0"/>
          <c:showBubbleSize val="0"/>
        </c:dLbls>
        <c:gapWidth val="180"/>
        <c:overlap val="-90"/>
        <c:axId val="250449744"/>
        <c:axId val="25045013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3-42CE-864A-2682F89B3F7D}"/>
            </c:ext>
          </c:extLst>
        </c:ser>
        <c:dLbls>
          <c:showLegendKey val="0"/>
          <c:showVal val="0"/>
          <c:showCatName val="0"/>
          <c:showSerName val="0"/>
          <c:showPercent val="0"/>
          <c:showBubbleSize val="0"/>
        </c:dLbls>
        <c:marker val="1"/>
        <c:smooth val="0"/>
        <c:axId val="250449744"/>
        <c:axId val="250450136"/>
      </c:lineChart>
      <c:catAx>
        <c:axId val="250449744"/>
        <c:scaling>
          <c:orientation val="minMax"/>
        </c:scaling>
        <c:delete val="0"/>
        <c:axPos val="b"/>
        <c:numFmt formatCode="ge" sourceLinked="1"/>
        <c:majorTickMark val="none"/>
        <c:minorTickMark val="none"/>
        <c:tickLblPos val="none"/>
        <c:crossAx val="250450136"/>
        <c:crosses val="autoZero"/>
        <c:auto val="0"/>
        <c:lblAlgn val="ctr"/>
        <c:lblOffset val="100"/>
        <c:noMultiLvlLbl val="1"/>
      </c:catAx>
      <c:valAx>
        <c:axId val="250450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044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4-4343-94C6-F5321CF36511}"/>
            </c:ext>
          </c:extLst>
        </c:ser>
        <c:dLbls>
          <c:showLegendKey val="0"/>
          <c:showVal val="0"/>
          <c:showCatName val="0"/>
          <c:showSerName val="0"/>
          <c:showPercent val="0"/>
          <c:showBubbleSize val="0"/>
        </c:dLbls>
        <c:gapWidth val="180"/>
        <c:overlap val="-90"/>
        <c:axId val="418680120"/>
        <c:axId val="24470328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4-4343-94C6-F5321CF3651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6E04-4343-94C6-F5321CF36511}"/>
            </c:ext>
          </c:extLst>
        </c:ser>
        <c:dLbls>
          <c:showLegendKey val="0"/>
          <c:showVal val="0"/>
          <c:showCatName val="0"/>
          <c:showSerName val="0"/>
          <c:showPercent val="0"/>
          <c:showBubbleSize val="0"/>
        </c:dLbls>
        <c:marker val="1"/>
        <c:smooth val="0"/>
        <c:axId val="418680120"/>
        <c:axId val="244703280"/>
      </c:lineChart>
      <c:catAx>
        <c:axId val="418680120"/>
        <c:scaling>
          <c:orientation val="minMax"/>
        </c:scaling>
        <c:delete val="0"/>
        <c:axPos val="b"/>
        <c:numFmt formatCode="ge" sourceLinked="1"/>
        <c:majorTickMark val="none"/>
        <c:minorTickMark val="none"/>
        <c:tickLblPos val="none"/>
        <c:crossAx val="244703280"/>
        <c:crosses val="autoZero"/>
        <c:auto val="0"/>
        <c:lblAlgn val="ctr"/>
        <c:lblOffset val="100"/>
        <c:noMultiLvlLbl val="1"/>
      </c:catAx>
      <c:valAx>
        <c:axId val="24470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8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1-42D5-80A3-92899D8E4453}"/>
            </c:ext>
          </c:extLst>
        </c:ser>
        <c:dLbls>
          <c:showLegendKey val="0"/>
          <c:showVal val="0"/>
          <c:showCatName val="0"/>
          <c:showSerName val="0"/>
          <c:showPercent val="0"/>
          <c:showBubbleSize val="0"/>
        </c:dLbls>
        <c:gapWidth val="180"/>
        <c:overlap val="-90"/>
        <c:axId val="390349184"/>
        <c:axId val="39034957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1-42D5-80A3-92899D8E4453}"/>
            </c:ext>
          </c:extLst>
        </c:ser>
        <c:dLbls>
          <c:showLegendKey val="0"/>
          <c:showVal val="0"/>
          <c:showCatName val="0"/>
          <c:showSerName val="0"/>
          <c:showPercent val="0"/>
          <c:showBubbleSize val="0"/>
        </c:dLbls>
        <c:marker val="1"/>
        <c:smooth val="0"/>
        <c:axId val="390349184"/>
        <c:axId val="390349576"/>
      </c:lineChart>
      <c:catAx>
        <c:axId val="390349184"/>
        <c:scaling>
          <c:orientation val="minMax"/>
        </c:scaling>
        <c:delete val="0"/>
        <c:axPos val="b"/>
        <c:numFmt formatCode="ge" sourceLinked="1"/>
        <c:majorTickMark val="none"/>
        <c:minorTickMark val="none"/>
        <c:tickLblPos val="none"/>
        <c:crossAx val="390349576"/>
        <c:crosses val="autoZero"/>
        <c:auto val="0"/>
        <c:lblAlgn val="ctr"/>
        <c:lblOffset val="100"/>
        <c:noMultiLvlLbl val="1"/>
      </c:catAx>
      <c:valAx>
        <c:axId val="390349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034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7136.4</c:v>
                </c:pt>
                <c:pt idx="1">
                  <c:v>11622.2</c:v>
                </c:pt>
                <c:pt idx="2">
                  <c:v>134196.6</c:v>
                </c:pt>
                <c:pt idx="3">
                  <c:v>21919.3</c:v>
                </c:pt>
                <c:pt idx="4">
                  <c:v>12934.7</c:v>
                </c:pt>
              </c:numCache>
            </c:numRef>
          </c:val>
          <c:extLst>
            <c:ext xmlns:c16="http://schemas.microsoft.com/office/drawing/2014/chart" uri="{C3380CC4-5D6E-409C-BE32-E72D297353CC}">
              <c16:uniqueId val="{00000000-AE2B-4ED9-A6B7-59A7116D0811}"/>
            </c:ext>
          </c:extLst>
        </c:ser>
        <c:dLbls>
          <c:showLegendKey val="0"/>
          <c:showVal val="0"/>
          <c:showCatName val="0"/>
          <c:showSerName val="0"/>
          <c:showPercent val="0"/>
          <c:showBubbleSize val="0"/>
        </c:dLbls>
        <c:gapWidth val="180"/>
        <c:overlap val="-90"/>
        <c:axId val="244704064"/>
        <c:axId val="24470445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c:ext xmlns:c16="http://schemas.microsoft.com/office/drawing/2014/chart" uri="{C3380CC4-5D6E-409C-BE32-E72D297353CC}">
              <c16:uniqueId val="{00000001-AE2B-4ED9-A6B7-59A7116D0811}"/>
            </c:ext>
          </c:extLst>
        </c:ser>
        <c:dLbls>
          <c:showLegendKey val="0"/>
          <c:showVal val="0"/>
          <c:showCatName val="0"/>
          <c:showSerName val="0"/>
          <c:showPercent val="0"/>
          <c:showBubbleSize val="0"/>
        </c:dLbls>
        <c:marker val="1"/>
        <c:smooth val="0"/>
        <c:axId val="244704064"/>
        <c:axId val="244704456"/>
      </c:lineChart>
      <c:catAx>
        <c:axId val="244704064"/>
        <c:scaling>
          <c:orientation val="minMax"/>
        </c:scaling>
        <c:delete val="0"/>
        <c:axPos val="b"/>
        <c:numFmt formatCode="ge" sourceLinked="1"/>
        <c:majorTickMark val="none"/>
        <c:minorTickMark val="none"/>
        <c:tickLblPos val="none"/>
        <c:crossAx val="244704456"/>
        <c:crosses val="autoZero"/>
        <c:auto val="0"/>
        <c:lblAlgn val="ctr"/>
        <c:lblOffset val="100"/>
        <c:noMultiLvlLbl val="1"/>
      </c:catAx>
      <c:valAx>
        <c:axId val="244704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470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11777</c:v>
                </c:pt>
                <c:pt idx="1">
                  <c:v>-3930</c:v>
                </c:pt>
                <c:pt idx="2">
                  <c:v>-113427</c:v>
                </c:pt>
                <c:pt idx="3">
                  <c:v>54714</c:v>
                </c:pt>
                <c:pt idx="4">
                  <c:v>108336</c:v>
                </c:pt>
              </c:numCache>
            </c:numRef>
          </c:val>
          <c:extLst>
            <c:ext xmlns:c16="http://schemas.microsoft.com/office/drawing/2014/chart" uri="{C3380CC4-5D6E-409C-BE32-E72D297353CC}">
              <c16:uniqueId val="{00000000-9134-4A0A-AF06-712B2ECD91DF}"/>
            </c:ext>
          </c:extLst>
        </c:ser>
        <c:dLbls>
          <c:showLegendKey val="0"/>
          <c:showVal val="0"/>
          <c:showCatName val="0"/>
          <c:showSerName val="0"/>
          <c:showPercent val="0"/>
          <c:showBubbleSize val="0"/>
        </c:dLbls>
        <c:gapWidth val="180"/>
        <c:overlap val="-90"/>
        <c:axId val="193397824"/>
        <c:axId val="19339821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c:ext xmlns:c16="http://schemas.microsoft.com/office/drawing/2014/chart" uri="{C3380CC4-5D6E-409C-BE32-E72D297353CC}">
              <c16:uniqueId val="{00000001-9134-4A0A-AF06-712B2ECD91DF}"/>
            </c:ext>
          </c:extLst>
        </c:ser>
        <c:dLbls>
          <c:showLegendKey val="0"/>
          <c:showVal val="0"/>
          <c:showCatName val="0"/>
          <c:showSerName val="0"/>
          <c:showPercent val="0"/>
          <c:showBubbleSize val="0"/>
        </c:dLbls>
        <c:marker val="1"/>
        <c:smooth val="0"/>
        <c:axId val="193397824"/>
        <c:axId val="193398216"/>
      </c:lineChart>
      <c:catAx>
        <c:axId val="193397824"/>
        <c:scaling>
          <c:orientation val="minMax"/>
        </c:scaling>
        <c:delete val="0"/>
        <c:axPos val="b"/>
        <c:numFmt formatCode="ge" sourceLinked="1"/>
        <c:majorTickMark val="none"/>
        <c:minorTickMark val="none"/>
        <c:tickLblPos val="none"/>
        <c:crossAx val="193398216"/>
        <c:crosses val="autoZero"/>
        <c:auto val="0"/>
        <c:lblAlgn val="ctr"/>
        <c:lblOffset val="100"/>
        <c:noMultiLvlLbl val="1"/>
      </c:catAx>
      <c:valAx>
        <c:axId val="1933982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9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63.9</c:v>
                </c:pt>
                <c:pt idx="1">
                  <c:v>43.9</c:v>
                </c:pt>
                <c:pt idx="2">
                  <c:v>15.8</c:v>
                </c:pt>
                <c:pt idx="3">
                  <c:v>45.7</c:v>
                </c:pt>
                <c:pt idx="4">
                  <c:v>68.599999999999994</c:v>
                </c:pt>
              </c:numCache>
            </c:numRef>
          </c:val>
          <c:extLst>
            <c:ext xmlns:c16="http://schemas.microsoft.com/office/drawing/2014/chart" uri="{C3380CC4-5D6E-409C-BE32-E72D297353CC}">
              <c16:uniqueId val="{00000000-A318-4363-BC97-91A05040B831}"/>
            </c:ext>
          </c:extLst>
        </c:ser>
        <c:dLbls>
          <c:showLegendKey val="0"/>
          <c:showVal val="0"/>
          <c:showCatName val="0"/>
          <c:showSerName val="0"/>
          <c:showPercent val="0"/>
          <c:showBubbleSize val="0"/>
        </c:dLbls>
        <c:gapWidth val="180"/>
        <c:overlap val="-90"/>
        <c:axId val="193399392"/>
        <c:axId val="41040300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c:ext xmlns:c16="http://schemas.microsoft.com/office/drawing/2014/chart" uri="{C3380CC4-5D6E-409C-BE32-E72D297353CC}">
              <c16:uniqueId val="{00000001-A318-4363-BC97-91A05040B831}"/>
            </c:ext>
          </c:extLst>
        </c:ser>
        <c:dLbls>
          <c:showLegendKey val="0"/>
          <c:showVal val="0"/>
          <c:showCatName val="0"/>
          <c:showSerName val="0"/>
          <c:showPercent val="0"/>
          <c:showBubbleSize val="0"/>
        </c:dLbls>
        <c:marker val="1"/>
        <c:smooth val="0"/>
        <c:axId val="193399392"/>
        <c:axId val="410403008"/>
      </c:lineChart>
      <c:catAx>
        <c:axId val="193399392"/>
        <c:scaling>
          <c:orientation val="minMax"/>
        </c:scaling>
        <c:delete val="0"/>
        <c:axPos val="b"/>
        <c:numFmt formatCode="ge" sourceLinked="1"/>
        <c:majorTickMark val="none"/>
        <c:minorTickMark val="none"/>
        <c:tickLblPos val="none"/>
        <c:crossAx val="410403008"/>
        <c:crosses val="autoZero"/>
        <c:auto val="0"/>
        <c:lblAlgn val="ctr"/>
        <c:lblOffset val="100"/>
        <c:noMultiLvlLbl val="1"/>
      </c:catAx>
      <c:valAx>
        <c:axId val="41040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99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24.2</c:v>
                </c:pt>
                <c:pt idx="1">
                  <c:v>29.3</c:v>
                </c:pt>
                <c:pt idx="2">
                  <c:v>3.1</c:v>
                </c:pt>
                <c:pt idx="3">
                  <c:v>0.5</c:v>
                </c:pt>
                <c:pt idx="4">
                  <c:v>0</c:v>
                </c:pt>
              </c:numCache>
            </c:numRef>
          </c:val>
          <c:extLst>
            <c:ext xmlns:c16="http://schemas.microsoft.com/office/drawing/2014/chart" uri="{C3380CC4-5D6E-409C-BE32-E72D297353CC}">
              <c16:uniqueId val="{00000000-BAA4-4CF1-8586-3CC3895AAC89}"/>
            </c:ext>
          </c:extLst>
        </c:ser>
        <c:dLbls>
          <c:showLegendKey val="0"/>
          <c:showVal val="0"/>
          <c:showCatName val="0"/>
          <c:showSerName val="0"/>
          <c:showPercent val="0"/>
          <c:showBubbleSize val="0"/>
        </c:dLbls>
        <c:gapWidth val="180"/>
        <c:overlap val="-90"/>
        <c:axId val="193399000"/>
        <c:axId val="41040379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c:ext xmlns:c16="http://schemas.microsoft.com/office/drawing/2014/chart" uri="{C3380CC4-5D6E-409C-BE32-E72D297353CC}">
              <c16:uniqueId val="{00000001-BAA4-4CF1-8586-3CC3895AAC89}"/>
            </c:ext>
          </c:extLst>
        </c:ser>
        <c:dLbls>
          <c:showLegendKey val="0"/>
          <c:showVal val="0"/>
          <c:showCatName val="0"/>
          <c:showSerName val="0"/>
          <c:showPercent val="0"/>
          <c:showBubbleSize val="0"/>
        </c:dLbls>
        <c:marker val="1"/>
        <c:smooth val="0"/>
        <c:axId val="193399000"/>
        <c:axId val="410403792"/>
      </c:lineChart>
      <c:catAx>
        <c:axId val="193399000"/>
        <c:scaling>
          <c:orientation val="minMax"/>
        </c:scaling>
        <c:delete val="0"/>
        <c:axPos val="b"/>
        <c:numFmt formatCode="ge" sourceLinked="1"/>
        <c:majorTickMark val="none"/>
        <c:minorTickMark val="none"/>
        <c:tickLblPos val="none"/>
        <c:crossAx val="410403792"/>
        <c:crosses val="autoZero"/>
        <c:auto val="0"/>
        <c:lblAlgn val="ctr"/>
        <c:lblOffset val="100"/>
        <c:noMultiLvlLbl val="1"/>
      </c:catAx>
      <c:valAx>
        <c:axId val="41040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99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666-458D-BEF9-34E64AB95DB8}"/>
            </c:ext>
          </c:extLst>
        </c:ser>
        <c:dLbls>
          <c:showLegendKey val="0"/>
          <c:showVal val="0"/>
          <c:showCatName val="0"/>
          <c:showSerName val="0"/>
          <c:showPercent val="0"/>
          <c:showBubbleSize val="0"/>
        </c:dLbls>
        <c:gapWidth val="180"/>
        <c:overlap val="-90"/>
        <c:axId val="410404576"/>
        <c:axId val="57040784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c:ext xmlns:c16="http://schemas.microsoft.com/office/drawing/2014/chart" uri="{C3380CC4-5D6E-409C-BE32-E72D297353CC}">
              <c16:uniqueId val="{00000001-6666-458D-BEF9-34E64AB95DB8}"/>
            </c:ext>
          </c:extLst>
        </c:ser>
        <c:dLbls>
          <c:showLegendKey val="0"/>
          <c:showVal val="0"/>
          <c:showCatName val="0"/>
          <c:showSerName val="0"/>
          <c:showPercent val="0"/>
          <c:showBubbleSize val="0"/>
        </c:dLbls>
        <c:marker val="1"/>
        <c:smooth val="0"/>
        <c:axId val="410404576"/>
        <c:axId val="570407848"/>
      </c:lineChart>
      <c:catAx>
        <c:axId val="410404576"/>
        <c:scaling>
          <c:orientation val="minMax"/>
        </c:scaling>
        <c:delete val="0"/>
        <c:axPos val="b"/>
        <c:numFmt formatCode="ge" sourceLinked="1"/>
        <c:majorTickMark val="none"/>
        <c:minorTickMark val="none"/>
        <c:tickLblPos val="none"/>
        <c:crossAx val="570407848"/>
        <c:crosses val="autoZero"/>
        <c:auto val="0"/>
        <c:lblAlgn val="ctr"/>
        <c:lblOffset val="100"/>
        <c:noMultiLvlLbl val="1"/>
      </c:catAx>
      <c:valAx>
        <c:axId val="570407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40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5-470F-82E3-BF0061DDC4D0}"/>
            </c:ext>
          </c:extLst>
        </c:ser>
        <c:dLbls>
          <c:showLegendKey val="0"/>
          <c:showVal val="0"/>
          <c:showCatName val="0"/>
          <c:showSerName val="0"/>
          <c:showPercent val="0"/>
          <c:showBubbleSize val="0"/>
        </c:dLbls>
        <c:gapWidth val="180"/>
        <c:overlap val="-90"/>
        <c:axId val="570408632"/>
        <c:axId val="5704090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5-470F-82E3-BF0061DDC4D0}"/>
            </c:ext>
          </c:extLst>
        </c:ser>
        <c:dLbls>
          <c:showLegendKey val="0"/>
          <c:showVal val="0"/>
          <c:showCatName val="0"/>
          <c:showSerName val="0"/>
          <c:showPercent val="0"/>
          <c:showBubbleSize val="0"/>
        </c:dLbls>
        <c:marker val="1"/>
        <c:smooth val="0"/>
        <c:axId val="570408632"/>
        <c:axId val="570409024"/>
      </c:lineChart>
      <c:catAx>
        <c:axId val="570408632"/>
        <c:scaling>
          <c:orientation val="minMax"/>
        </c:scaling>
        <c:delete val="0"/>
        <c:axPos val="b"/>
        <c:numFmt formatCode="ge" sourceLinked="1"/>
        <c:majorTickMark val="none"/>
        <c:minorTickMark val="none"/>
        <c:tickLblPos val="none"/>
        <c:crossAx val="570409024"/>
        <c:crosses val="autoZero"/>
        <c:auto val="0"/>
        <c:lblAlgn val="ctr"/>
        <c:lblOffset val="100"/>
        <c:noMultiLvlLbl val="1"/>
      </c:catAx>
      <c:valAx>
        <c:axId val="57040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704086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a:extLst>
            <a:ext uri="{FF2B5EF4-FFF2-40B4-BE49-F238E27FC236}">
              <a16:creationId xmlns:a16="http://schemas.microsoft.com/office/drawing/2014/main" id="{00000000-0008-0000-0000-000013000000}"/>
            </a:ext>
          </a:extLst>
        </xdr:cNvPr>
        <xdr:cNvSpPr/>
      </xdr:nvSpPr>
      <xdr:spPr>
        <a:xfrm>
          <a:off x="2793280"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a:extLst>
            <a:ext uri="{FF2B5EF4-FFF2-40B4-BE49-F238E27FC236}">
              <a16:creationId xmlns:a16="http://schemas.microsoft.com/office/drawing/2014/main" id="{00000000-0008-0000-0000-000015000000}"/>
            </a:ext>
          </a:extLst>
        </xdr:cNvPr>
        <xdr:cNvSpPr/>
      </xdr:nvSpPr>
      <xdr:spPr>
        <a:xfrm>
          <a:off x="9168236"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a:extLst>
            <a:ext uri="{FF2B5EF4-FFF2-40B4-BE49-F238E27FC236}">
              <a16:creationId xmlns:a16="http://schemas.microsoft.com/office/drawing/2014/main" id="{00000000-0008-0000-0000-000017000000}"/>
            </a:ext>
          </a:extLst>
        </xdr:cNvPr>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a:extLst>
            <a:ext uri="{FF2B5EF4-FFF2-40B4-BE49-F238E27FC236}">
              <a16:creationId xmlns:a16="http://schemas.microsoft.com/office/drawing/2014/main" id="{00000000-0008-0000-0000-000019000000}"/>
            </a:ext>
          </a:extLst>
        </xdr:cNvPr>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a:extLst>
            <a:ext uri="{FF2B5EF4-FFF2-40B4-BE49-F238E27FC236}">
              <a16:creationId xmlns:a16="http://schemas.microsoft.com/office/drawing/2014/main" id="{00000000-0008-0000-0000-00001B000000}"/>
            </a:ext>
          </a:extLst>
        </xdr:cNvPr>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337723" y="12210802"/>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337723" y="15269689"/>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6337723" y="18337480"/>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337723" y="21387955"/>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6337723" y="24404783"/>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682854" y="12210802"/>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1682854" y="15269689"/>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682854" y="18337480"/>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1682854" y="21387955"/>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1682854" y="24404783"/>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6917890"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6917890"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6917890"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6917890"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6917890"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29889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29889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29889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229889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229889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61"/>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61"/>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61"/>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61"/>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61"/>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61"/>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61"/>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61"/>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61"/>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61"/>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61"/>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61"/>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S34" zoomScale="70" zoomScaleNormal="70" workbookViewId="0">
      <selection activeCell="AK40" sqref="AK40:AQ96"/>
    </sheetView>
  </sheetViews>
  <sheetFormatPr defaultColWidth="9" defaultRowHeight="13.2"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椎葉村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2">
      <c r="A3" s="1"/>
      <c r="B3" s="128" t="str">
        <f>データ!I6</f>
        <v>法非適用</v>
      </c>
      <c r="C3" s="129"/>
      <c r="D3" s="129"/>
      <c r="E3" s="129"/>
      <c r="F3" s="129" t="str">
        <f>データ!J6</f>
        <v>電気事業</v>
      </c>
      <c r="G3" s="129"/>
      <c r="H3" s="129"/>
      <c r="I3" s="129"/>
      <c r="J3" s="130" t="s">
        <v>179</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x14ac:dyDescent="0.2">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2">
      <c r="A5" s="1"/>
      <c r="B5" s="142">
        <f>データ!M6</f>
        <v>1</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2">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2">
      <c r="A7" s="1"/>
      <c r="B7" s="146" t="str">
        <f>データ!Q6</f>
        <v>-</v>
      </c>
      <c r="C7" s="144"/>
      <c r="D7" s="144"/>
      <c r="E7" s="144"/>
      <c r="F7" s="147" t="s">
        <v>182</v>
      </c>
      <c r="G7" s="148"/>
      <c r="H7" s="148"/>
      <c r="I7" s="148"/>
      <c r="J7" s="149" t="s">
        <v>183</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2">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5">
      <c r="A9" s="1"/>
      <c r="B9" s="154" t="s">
        <v>131</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15" customHeight="1" thickBot="1" x14ac:dyDescent="0.25">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2">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2">
      <c r="A12" s="1"/>
      <c r="B12" s="125" t="s">
        <v>22</v>
      </c>
      <c r="C12" s="126"/>
      <c r="D12" s="126"/>
      <c r="E12" s="126"/>
      <c r="F12" s="163">
        <f>データ!W6</f>
        <v>3805</v>
      </c>
      <c r="G12" s="164"/>
      <c r="H12" s="163">
        <f>データ!X6</f>
        <v>2618</v>
      </c>
      <c r="I12" s="164"/>
      <c r="J12" s="163">
        <f>データ!Y6</f>
        <v>941</v>
      </c>
      <c r="K12" s="164"/>
      <c r="L12" s="163">
        <f>データ!Z6</f>
        <v>3010</v>
      </c>
      <c r="M12" s="164"/>
      <c r="N12" s="152">
        <f>データ!AA6</f>
        <v>4505</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2">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2">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2">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5">
      <c r="A16" s="1"/>
      <c r="B16" s="176" t="s">
        <v>26</v>
      </c>
      <c r="C16" s="177"/>
      <c r="D16" s="177"/>
      <c r="E16" s="178"/>
      <c r="F16" s="179">
        <f>データ!AQ6</f>
        <v>3805</v>
      </c>
      <c r="G16" s="179"/>
      <c r="H16" s="179">
        <f>データ!AR6</f>
        <v>2618</v>
      </c>
      <c r="I16" s="179"/>
      <c r="J16" s="179">
        <f>データ!AS6</f>
        <v>941</v>
      </c>
      <c r="K16" s="179"/>
      <c r="L16" s="179">
        <f>データ!AT6</f>
        <v>3010</v>
      </c>
      <c r="M16" s="179"/>
      <c r="N16" s="168">
        <f>データ!AU6</f>
        <v>4505</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5">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2">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5">
      <c r="A19" s="1"/>
      <c r="B19" s="176" t="s">
        <v>29</v>
      </c>
      <c r="C19" s="177"/>
      <c r="D19" s="177"/>
      <c r="E19" s="178"/>
      <c r="F19" s="182" t="str">
        <f>データ!AV6</f>
        <v>-</v>
      </c>
      <c r="G19" s="182"/>
      <c r="H19" s="182"/>
      <c r="I19" s="182">
        <f>データ!AW6</f>
        <v>141105</v>
      </c>
      <c r="J19" s="182"/>
      <c r="K19" s="182"/>
      <c r="L19" s="182">
        <f>データ!AX6</f>
        <v>141105</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15"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55" customHeight="1" x14ac:dyDescent="0.2">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55" customHeight="1" x14ac:dyDescent="0.2">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184</v>
      </c>
      <c r="AL40" s="120"/>
      <c r="AM40" s="120"/>
      <c r="AN40" s="120"/>
      <c r="AO40" s="120"/>
      <c r="AP40" s="120"/>
      <c r="AQ40" s="121"/>
    </row>
    <row r="41" spans="1:43" ht="29.55" customHeight="1" x14ac:dyDescent="0.2">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2">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181</v>
      </c>
      <c r="AL99" s="193"/>
      <c r="AM99" s="193"/>
      <c r="AN99" s="193"/>
      <c r="AO99" s="193"/>
      <c r="AP99" s="193"/>
      <c r="AQ99" s="194"/>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15" customHeight="1" x14ac:dyDescent="0.2">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2" x14ac:dyDescent="0.2"/>
  <cols>
    <col min="1" max="1" width="9" style="49"/>
    <col min="2" max="6" width="11.88671875" style="49" customWidth="1"/>
    <col min="7" max="7" width="18.33203125" style="49" bestFit="1" customWidth="1"/>
    <col min="8" max="8" width="12.109375" style="49" customWidth="1"/>
    <col min="9" max="9" width="14.77734375" style="49" customWidth="1"/>
    <col min="10" max="15" width="12.109375" style="49" customWidth="1"/>
    <col min="16" max="16" width="27"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x14ac:dyDescent="0.2">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2">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2">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2">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2.8" x14ac:dyDescent="0.2">
      <c r="A6" s="50" t="s">
        <v>115</v>
      </c>
      <c r="B6" s="68" t="str">
        <f>B7</f>
        <v>2016</v>
      </c>
      <c r="C6" s="68" t="str">
        <f t="shared" ref="C6:AX6" si="6">C7</f>
        <v>454303</v>
      </c>
      <c r="D6" s="68" t="str">
        <f t="shared" si="6"/>
        <v>47</v>
      </c>
      <c r="E6" s="68" t="str">
        <f t="shared" si="6"/>
        <v>04</v>
      </c>
      <c r="F6" s="68" t="str">
        <f t="shared" si="6"/>
        <v>0</v>
      </c>
      <c r="G6" s="68" t="str">
        <f t="shared" si="6"/>
        <v>000</v>
      </c>
      <c r="H6" s="68" t="str">
        <f t="shared" si="6"/>
        <v>宮崎県　椎葉村</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平成３０年９月３０日　間柏原発電所</v>
      </c>
      <c r="S6" s="72" t="str">
        <f t="shared" si="6"/>
        <v>平成４６年６月２８日　間柏原発電所</v>
      </c>
      <c r="T6" s="68" t="str">
        <f t="shared" si="6"/>
        <v>無</v>
      </c>
      <c r="U6" s="72" t="str">
        <f t="shared" si="6"/>
        <v>九州電力株式会社</v>
      </c>
      <c r="V6" s="69" t="str">
        <f t="shared" si="6"/>
        <v>-</v>
      </c>
      <c r="W6" s="70">
        <f>W7</f>
        <v>3805</v>
      </c>
      <c r="X6" s="70">
        <f t="shared" si="6"/>
        <v>2618</v>
      </c>
      <c r="Y6" s="70">
        <f t="shared" si="6"/>
        <v>941</v>
      </c>
      <c r="Z6" s="70">
        <f t="shared" si="6"/>
        <v>3010</v>
      </c>
      <c r="AA6" s="70">
        <f t="shared" si="6"/>
        <v>4505</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3805</v>
      </c>
      <c r="AR6" s="70">
        <f t="shared" si="6"/>
        <v>2618</v>
      </c>
      <c r="AS6" s="70">
        <f t="shared" si="6"/>
        <v>941</v>
      </c>
      <c r="AT6" s="70">
        <f t="shared" si="6"/>
        <v>3010</v>
      </c>
      <c r="AU6" s="70">
        <f t="shared" si="6"/>
        <v>4505</v>
      </c>
      <c r="AV6" s="70" t="str">
        <f t="shared" si="6"/>
        <v>-</v>
      </c>
      <c r="AW6" s="70">
        <f t="shared" si="6"/>
        <v>141105</v>
      </c>
      <c r="AX6" s="70">
        <f t="shared" si="6"/>
        <v>141105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x14ac:dyDescent="0.2">
      <c r="A7" s="50"/>
      <c r="B7" s="78" t="s">
        <v>116</v>
      </c>
      <c r="C7" s="78" t="s">
        <v>117</v>
      </c>
      <c r="D7" s="78" t="s">
        <v>118</v>
      </c>
      <c r="E7" s="78" t="s">
        <v>119</v>
      </c>
      <c r="F7" s="78" t="s">
        <v>120</v>
      </c>
      <c r="G7" s="78" t="s">
        <v>121</v>
      </c>
      <c r="H7" s="78" t="s">
        <v>122</v>
      </c>
      <c r="I7" s="78" t="s">
        <v>123</v>
      </c>
      <c r="J7" s="78" t="s">
        <v>124</v>
      </c>
      <c r="K7" s="78" t="s">
        <v>125</v>
      </c>
      <c r="L7" s="79" t="s">
        <v>126</v>
      </c>
      <c r="M7" s="80">
        <v>1</v>
      </c>
      <c r="N7" s="80" t="s">
        <v>127</v>
      </c>
      <c r="O7" s="81" t="s">
        <v>127</v>
      </c>
      <c r="P7" s="81" t="s">
        <v>127</v>
      </c>
      <c r="Q7" s="81" t="s">
        <v>127</v>
      </c>
      <c r="R7" s="82" t="s">
        <v>128</v>
      </c>
      <c r="S7" s="82" t="s">
        <v>129</v>
      </c>
      <c r="T7" s="83" t="s">
        <v>130</v>
      </c>
      <c r="U7" s="82" t="s">
        <v>131</v>
      </c>
      <c r="V7" s="79" t="s">
        <v>127</v>
      </c>
      <c r="W7" s="81">
        <v>3805</v>
      </c>
      <c r="X7" s="81">
        <v>2618</v>
      </c>
      <c r="Y7" s="81">
        <v>941</v>
      </c>
      <c r="Z7" s="81">
        <v>3010</v>
      </c>
      <c r="AA7" s="81">
        <v>4505</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v>3805</v>
      </c>
      <c r="AR7" s="81">
        <v>2618</v>
      </c>
      <c r="AS7" s="81">
        <v>941</v>
      </c>
      <c r="AT7" s="81">
        <v>3010</v>
      </c>
      <c r="AU7" s="81">
        <v>4505</v>
      </c>
      <c r="AV7" s="81" t="s">
        <v>127</v>
      </c>
      <c r="AW7" s="81">
        <v>141105</v>
      </c>
      <c r="AX7" s="81">
        <v>141105</v>
      </c>
      <c r="AY7" s="84">
        <v>142</v>
      </c>
      <c r="AZ7" s="84">
        <v>87.1</v>
      </c>
      <c r="BA7" s="84">
        <v>10.199999999999999</v>
      </c>
      <c r="BB7" s="84">
        <v>142.69999999999999</v>
      </c>
      <c r="BC7" s="84">
        <v>242.2</v>
      </c>
      <c r="BD7" s="84">
        <v>179.6</v>
      </c>
      <c r="BE7" s="84">
        <v>164.1</v>
      </c>
      <c r="BF7" s="84">
        <v>124.4</v>
      </c>
      <c r="BG7" s="84">
        <v>118.8</v>
      </c>
      <c r="BH7" s="84">
        <v>88.8</v>
      </c>
      <c r="BI7" s="84">
        <v>100</v>
      </c>
      <c r="BJ7" s="84">
        <v>146.5</v>
      </c>
      <c r="BK7" s="84">
        <v>88.7</v>
      </c>
      <c r="BL7" s="84">
        <v>60.7</v>
      </c>
      <c r="BM7" s="84">
        <v>240.3</v>
      </c>
      <c r="BN7" s="84">
        <v>476.2</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7136.4</v>
      </c>
      <c r="CG7" s="84">
        <v>11622.2</v>
      </c>
      <c r="CH7" s="84">
        <v>134196.6</v>
      </c>
      <c r="CI7" s="84">
        <v>21919.3</v>
      </c>
      <c r="CJ7" s="84">
        <v>12934.7</v>
      </c>
      <c r="CK7" s="84">
        <v>7095.7</v>
      </c>
      <c r="CL7" s="84">
        <v>11717.4</v>
      </c>
      <c r="CM7" s="84">
        <v>17642.5</v>
      </c>
      <c r="CN7" s="84">
        <v>18815.8</v>
      </c>
      <c r="CO7" s="84">
        <v>22847.9</v>
      </c>
      <c r="CP7" s="81">
        <v>11777</v>
      </c>
      <c r="CQ7" s="81">
        <v>-3930</v>
      </c>
      <c r="CR7" s="81">
        <v>-113427</v>
      </c>
      <c r="CS7" s="81">
        <v>54714</v>
      </c>
      <c r="CT7" s="81">
        <v>108336</v>
      </c>
      <c r="CU7" s="81">
        <v>120361</v>
      </c>
      <c r="CV7" s="81">
        <v>108538</v>
      </c>
      <c r="CW7" s="81">
        <v>58539</v>
      </c>
      <c r="CX7" s="81">
        <v>37685</v>
      </c>
      <c r="CY7" s="81">
        <v>2390</v>
      </c>
      <c r="CZ7" s="81">
        <v>750</v>
      </c>
      <c r="DA7" s="84">
        <v>63.9</v>
      </c>
      <c r="DB7" s="84">
        <v>43.9</v>
      </c>
      <c r="DC7" s="84">
        <v>15.8</v>
      </c>
      <c r="DD7" s="84">
        <v>45.7</v>
      </c>
      <c r="DE7" s="84">
        <v>68.599999999999994</v>
      </c>
      <c r="DF7" s="84">
        <v>42.7</v>
      </c>
      <c r="DG7" s="84">
        <v>38.5</v>
      </c>
      <c r="DH7" s="84">
        <v>37.700000000000003</v>
      </c>
      <c r="DI7" s="84">
        <v>33.9</v>
      </c>
      <c r="DJ7" s="84">
        <v>37.9</v>
      </c>
      <c r="DK7" s="84">
        <v>24.2</v>
      </c>
      <c r="DL7" s="84">
        <v>29.3</v>
      </c>
      <c r="DM7" s="84">
        <v>3.1</v>
      </c>
      <c r="DN7" s="84">
        <v>0.5</v>
      </c>
      <c r="DO7" s="84">
        <v>0</v>
      </c>
      <c r="DP7" s="84">
        <v>23.7</v>
      </c>
      <c r="DQ7" s="84">
        <v>21.6</v>
      </c>
      <c r="DR7" s="84">
        <v>13.7</v>
      </c>
      <c r="DS7" s="84">
        <v>16.3</v>
      </c>
      <c r="DT7" s="84">
        <v>14.2</v>
      </c>
      <c r="DU7" s="84">
        <v>0</v>
      </c>
      <c r="DV7" s="84">
        <v>0</v>
      </c>
      <c r="DW7" s="84">
        <v>0</v>
      </c>
      <c r="DX7" s="84">
        <v>0</v>
      </c>
      <c r="DY7" s="84">
        <v>0</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0</v>
      </c>
      <c r="EP7" s="84">
        <v>0</v>
      </c>
      <c r="EQ7" s="84">
        <v>0</v>
      </c>
      <c r="ER7" s="84">
        <v>100</v>
      </c>
      <c r="ES7" s="84">
        <v>100</v>
      </c>
      <c r="ET7" s="84">
        <v>22.1</v>
      </c>
      <c r="EU7" s="84">
        <v>56.1</v>
      </c>
      <c r="EV7" s="84">
        <v>70.2</v>
      </c>
      <c r="EW7" s="84">
        <v>73.099999999999994</v>
      </c>
      <c r="EX7" s="84">
        <v>74.8</v>
      </c>
      <c r="EY7" s="81">
        <v>750</v>
      </c>
      <c r="EZ7" s="84">
        <v>63.9</v>
      </c>
      <c r="FA7" s="84">
        <v>43.9</v>
      </c>
      <c r="FB7" s="84">
        <v>15.8</v>
      </c>
      <c r="FC7" s="84">
        <v>45.7</v>
      </c>
      <c r="FD7" s="84">
        <v>68.599999999999994</v>
      </c>
      <c r="FE7" s="84">
        <v>67.5</v>
      </c>
      <c r="FF7" s="84">
        <v>64</v>
      </c>
      <c r="FG7" s="84">
        <v>56.1</v>
      </c>
      <c r="FH7" s="84">
        <v>61.8</v>
      </c>
      <c r="FI7" s="84">
        <v>61.6</v>
      </c>
      <c r="FJ7" s="84">
        <v>24.2</v>
      </c>
      <c r="FK7" s="84">
        <v>29.3</v>
      </c>
      <c r="FL7" s="84">
        <v>3.1</v>
      </c>
      <c r="FM7" s="84">
        <v>0.5</v>
      </c>
      <c r="FN7" s="84">
        <v>0</v>
      </c>
      <c r="FO7" s="84">
        <v>29.2</v>
      </c>
      <c r="FP7" s="84">
        <v>22.1</v>
      </c>
      <c r="FQ7" s="84">
        <v>16.7</v>
      </c>
      <c r="FR7" s="84">
        <v>8.6999999999999993</v>
      </c>
      <c r="FS7" s="84">
        <v>5.7</v>
      </c>
      <c r="FT7" s="84">
        <v>0</v>
      </c>
      <c r="FU7" s="84">
        <v>0</v>
      </c>
      <c r="FV7" s="84">
        <v>0</v>
      </c>
      <c r="FW7" s="84">
        <v>0</v>
      </c>
      <c r="FX7" s="84">
        <v>0</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v>0</v>
      </c>
      <c r="GO7" s="84">
        <v>0</v>
      </c>
      <c r="GP7" s="84">
        <v>0</v>
      </c>
      <c r="GQ7" s="84">
        <v>100</v>
      </c>
      <c r="GR7" s="84">
        <v>100</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t="s">
        <v>127</v>
      </c>
      <c r="IX7" s="84" t="s">
        <v>127</v>
      </c>
      <c r="IY7" s="84" t="s">
        <v>127</v>
      </c>
      <c r="IZ7" s="84" t="s">
        <v>127</v>
      </c>
      <c r="JA7" s="84" t="s">
        <v>127</v>
      </c>
      <c r="JB7" s="84" t="s">
        <v>127</v>
      </c>
      <c r="JC7" s="84">
        <v>19.2</v>
      </c>
      <c r="JD7" s="84">
        <v>19.600000000000001</v>
      </c>
      <c r="JE7" s="84">
        <v>18.5</v>
      </c>
      <c r="JF7" s="84">
        <v>16.100000000000001</v>
      </c>
      <c r="JG7" s="84">
        <v>19.600000000000001</v>
      </c>
      <c r="JH7" s="84" t="s">
        <v>127</v>
      </c>
      <c r="JI7" s="84" t="s">
        <v>127</v>
      </c>
      <c r="JJ7" s="84" t="s">
        <v>127</v>
      </c>
      <c r="JK7" s="84" t="s">
        <v>127</v>
      </c>
      <c r="JL7" s="84" t="s">
        <v>127</v>
      </c>
      <c r="JM7" s="84">
        <v>44.6</v>
      </c>
      <c r="JN7" s="84">
        <v>42.6</v>
      </c>
      <c r="JO7" s="84">
        <v>43.7</v>
      </c>
      <c r="JP7" s="84">
        <v>45.4</v>
      </c>
      <c r="JQ7" s="84">
        <v>48.2</v>
      </c>
      <c r="JR7" s="84" t="s">
        <v>127</v>
      </c>
      <c r="JS7" s="84" t="s">
        <v>127</v>
      </c>
      <c r="JT7" s="84" t="s">
        <v>127</v>
      </c>
      <c r="JU7" s="84" t="s">
        <v>127</v>
      </c>
      <c r="JV7" s="84" t="s">
        <v>127</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v>1</v>
      </c>
      <c r="MV7" s="84">
        <v>1</v>
      </c>
      <c r="MW7" s="84">
        <v>1</v>
      </c>
      <c r="MX7" s="84">
        <v>1</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x14ac:dyDescent="0.2">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132</v>
      </c>
      <c r="FB8" s="86"/>
      <c r="FC8" s="86"/>
      <c r="FD8" s="86"/>
      <c r="FE8" s="86"/>
      <c r="FF8" s="87"/>
      <c r="FG8" s="86"/>
      <c r="FH8" s="86"/>
      <c r="FI8" s="86" t="str">
        <f>FJ4</f>
        <v>修繕費比率（％）</v>
      </c>
      <c r="FJ8" s="86" t="b">
        <f>IF(SUM($M$6,$MU$7:$MX$7)=0,FALSE,TRUE)</f>
        <v>1</v>
      </c>
      <c r="FK8" s="88" t="s">
        <v>132</v>
      </c>
      <c r="FL8" s="86"/>
      <c r="FM8" s="86"/>
      <c r="FN8" s="86"/>
      <c r="FO8" s="86"/>
      <c r="FP8" s="86"/>
      <c r="FQ8" s="87"/>
      <c r="FR8" s="86"/>
      <c r="FS8" s="86" t="str">
        <f>FT4</f>
        <v>企業債残高対料金収入比率（％）</v>
      </c>
      <c r="FT8" s="86" t="b">
        <f>IF(SUM($M$6,$MU$7:$MX$7)=0,FALSE,TRUE)</f>
        <v>1</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1</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2">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（最大出力合計750kW）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（最大出力合計750kW）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2">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2">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f>AY7</f>
        <v>142</v>
      </c>
      <c r="AZ11" s="96">
        <f>AZ7</f>
        <v>87.1</v>
      </c>
      <c r="BA11" s="96">
        <f>BA7</f>
        <v>10.199999999999999</v>
      </c>
      <c r="BB11" s="96">
        <f>BB7</f>
        <v>142.69999999999999</v>
      </c>
      <c r="BC11" s="96">
        <f>BC7</f>
        <v>242.2</v>
      </c>
      <c r="BD11" s="85"/>
      <c r="BE11" s="85"/>
      <c r="BF11" s="85"/>
      <c r="BG11" s="85"/>
      <c r="BH11" s="85"/>
      <c r="BI11" s="95" t="s">
        <v>141</v>
      </c>
      <c r="BJ11" s="96">
        <f>BJ7</f>
        <v>146.5</v>
      </c>
      <c r="BK11" s="96">
        <f>BK7</f>
        <v>88.7</v>
      </c>
      <c r="BL11" s="96">
        <f>BL7</f>
        <v>60.7</v>
      </c>
      <c r="BM11" s="96">
        <f>BM7</f>
        <v>240.3</v>
      </c>
      <c r="BN11" s="96">
        <f>BN7</f>
        <v>476.2</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f>CF7</f>
        <v>7136.4</v>
      </c>
      <c r="CG11" s="96">
        <f>CG7</f>
        <v>11622.2</v>
      </c>
      <c r="CH11" s="96">
        <f>CH7</f>
        <v>134196.6</v>
      </c>
      <c r="CI11" s="96">
        <f>CI7</f>
        <v>21919.3</v>
      </c>
      <c r="CJ11" s="96">
        <f>CJ7</f>
        <v>12934.7</v>
      </c>
      <c r="CK11" s="85"/>
      <c r="CL11" s="85"/>
      <c r="CM11" s="85"/>
      <c r="CN11" s="85"/>
      <c r="CO11" s="95" t="s">
        <v>142</v>
      </c>
      <c r="CP11" s="97">
        <f>CP7</f>
        <v>11777</v>
      </c>
      <c r="CQ11" s="97">
        <f>CQ7</f>
        <v>-3930</v>
      </c>
      <c r="CR11" s="97">
        <f>CR7</f>
        <v>-113427</v>
      </c>
      <c r="CS11" s="97">
        <f>CS7</f>
        <v>54714</v>
      </c>
      <c r="CT11" s="97">
        <f>CT7</f>
        <v>108336</v>
      </c>
      <c r="CU11" s="85"/>
      <c r="CV11" s="85"/>
      <c r="CW11" s="85"/>
      <c r="CX11" s="85"/>
      <c r="CY11" s="85"/>
      <c r="CZ11" s="95" t="s">
        <v>141</v>
      </c>
      <c r="DA11" s="96">
        <f>DA7</f>
        <v>63.9</v>
      </c>
      <c r="DB11" s="96">
        <f>DB7</f>
        <v>43.9</v>
      </c>
      <c r="DC11" s="96">
        <f>DC7</f>
        <v>15.8</v>
      </c>
      <c r="DD11" s="96">
        <f>DD7</f>
        <v>45.7</v>
      </c>
      <c r="DE11" s="96">
        <f>DE7</f>
        <v>68.599999999999994</v>
      </c>
      <c r="DF11" s="85"/>
      <c r="DG11" s="85"/>
      <c r="DH11" s="85"/>
      <c r="DI11" s="85"/>
      <c r="DJ11" s="95" t="s">
        <v>141</v>
      </c>
      <c r="DK11" s="96">
        <f>DK7</f>
        <v>24.2</v>
      </c>
      <c r="DL11" s="96">
        <f>DL7</f>
        <v>29.3</v>
      </c>
      <c r="DM11" s="96">
        <f>DM7</f>
        <v>3.1</v>
      </c>
      <c r="DN11" s="96">
        <f>DN7</f>
        <v>0.5</v>
      </c>
      <c r="DO11" s="96">
        <f>DO7</f>
        <v>0</v>
      </c>
      <c r="DP11" s="85"/>
      <c r="DQ11" s="85"/>
      <c r="DR11" s="85"/>
      <c r="DS11" s="85"/>
      <c r="DT11" s="95" t="s">
        <v>141</v>
      </c>
      <c r="DU11" s="96">
        <f>DU7</f>
        <v>0</v>
      </c>
      <c r="DV11" s="96">
        <f>DV7</f>
        <v>0</v>
      </c>
      <c r="DW11" s="96">
        <f>DW7</f>
        <v>0</v>
      </c>
      <c r="DX11" s="96">
        <f>DX7</f>
        <v>0</v>
      </c>
      <c r="DY11" s="96">
        <f>DY7</f>
        <v>0</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f>EO7</f>
        <v>0</v>
      </c>
      <c r="EP11" s="96">
        <f>EP7</f>
        <v>0</v>
      </c>
      <c r="EQ11" s="96">
        <f>EQ7</f>
        <v>0</v>
      </c>
      <c r="ER11" s="96">
        <f>ER7</f>
        <v>100</v>
      </c>
      <c r="ES11" s="96">
        <f>ES7</f>
        <v>100</v>
      </c>
      <c r="ET11" s="85"/>
      <c r="EU11" s="85"/>
      <c r="EV11" s="85"/>
      <c r="EW11" s="85"/>
      <c r="EX11" s="85"/>
      <c r="EY11" s="95" t="s">
        <v>141</v>
      </c>
      <c r="EZ11" s="96">
        <f>EZ7</f>
        <v>63.9</v>
      </c>
      <c r="FA11" s="96">
        <f>FA7</f>
        <v>43.9</v>
      </c>
      <c r="FB11" s="96">
        <f>FB7</f>
        <v>15.8</v>
      </c>
      <c r="FC11" s="96">
        <f>FC7</f>
        <v>45.7</v>
      </c>
      <c r="FD11" s="96">
        <f>FD7</f>
        <v>68.599999999999994</v>
      </c>
      <c r="FE11" s="85"/>
      <c r="FF11" s="85"/>
      <c r="FG11" s="85"/>
      <c r="FH11" s="85"/>
      <c r="FI11" s="95" t="s">
        <v>141</v>
      </c>
      <c r="FJ11" s="96">
        <f>FJ7</f>
        <v>24.2</v>
      </c>
      <c r="FK11" s="96">
        <f>FK7</f>
        <v>29.3</v>
      </c>
      <c r="FL11" s="96">
        <f>FL7</f>
        <v>3.1</v>
      </c>
      <c r="FM11" s="96">
        <f>FM7</f>
        <v>0.5</v>
      </c>
      <c r="FN11" s="96">
        <f>FN7</f>
        <v>0</v>
      </c>
      <c r="FO11" s="85"/>
      <c r="FP11" s="85"/>
      <c r="FQ11" s="85"/>
      <c r="FR11" s="85"/>
      <c r="FS11" s="95" t="s">
        <v>141</v>
      </c>
      <c r="FT11" s="96">
        <f>FT7</f>
        <v>0</v>
      </c>
      <c r="FU11" s="96">
        <f>FU7</f>
        <v>0</v>
      </c>
      <c r="FV11" s="96">
        <f>FV7</f>
        <v>0</v>
      </c>
      <c r="FW11" s="96">
        <f>FW7</f>
        <v>0</v>
      </c>
      <c r="FX11" s="96">
        <f>FX7</f>
        <v>0</v>
      </c>
      <c r="FY11" s="85"/>
      <c r="FZ11" s="85"/>
      <c r="GA11" s="85"/>
      <c r="GB11" s="85"/>
      <c r="GC11" s="95" t="s">
        <v>143</v>
      </c>
      <c r="GD11" s="96" t="str">
        <f>GD7</f>
        <v>-</v>
      </c>
      <c r="GE11" s="96" t="str">
        <f>GE7</f>
        <v>-</v>
      </c>
      <c r="GF11" s="96" t="str">
        <f>GF7</f>
        <v>-</v>
      </c>
      <c r="GG11" s="96" t="str">
        <f>GG7</f>
        <v>-</v>
      </c>
      <c r="GH11" s="96" t="str">
        <f>GH7</f>
        <v>-</v>
      </c>
      <c r="GI11" s="85"/>
      <c r="GJ11" s="85"/>
      <c r="GK11" s="85"/>
      <c r="GL11" s="85"/>
      <c r="GM11" s="95" t="s">
        <v>141</v>
      </c>
      <c r="GN11" s="96">
        <f>GN7</f>
        <v>0</v>
      </c>
      <c r="GO11" s="96">
        <f>GO7</f>
        <v>0</v>
      </c>
      <c r="GP11" s="96">
        <f>GP7</f>
        <v>0</v>
      </c>
      <c r="GQ11" s="96">
        <f>GQ7</f>
        <v>100</v>
      </c>
      <c r="GR11" s="96">
        <f>GR7</f>
        <v>100</v>
      </c>
      <c r="GS11" s="85"/>
      <c r="GT11" s="85"/>
      <c r="GU11" s="85"/>
      <c r="GV11" s="85"/>
      <c r="GW11" s="85"/>
      <c r="GX11" s="95" t="s">
        <v>142</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141</v>
      </c>
      <c r="LQ11" s="96" t="str">
        <f>LQ7</f>
        <v>-</v>
      </c>
      <c r="LR11" s="96" t="str">
        <f>LR7</f>
        <v>-</v>
      </c>
      <c r="LS11" s="96" t="str">
        <f>LS7</f>
        <v>-</v>
      </c>
      <c r="LT11" s="96" t="str">
        <f>LT7</f>
        <v>-</v>
      </c>
      <c r="LU11" s="96" t="str">
        <f>LU7</f>
        <v>-</v>
      </c>
      <c r="LV11" s="85"/>
      <c r="LW11" s="85"/>
      <c r="LX11" s="85"/>
      <c r="LY11" s="85"/>
      <c r="LZ11" s="95" t="s">
        <v>144</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2">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179.6</v>
      </c>
      <c r="AZ12" s="96">
        <f>BE7</f>
        <v>164.1</v>
      </c>
      <c r="BA12" s="96">
        <f>BF7</f>
        <v>124.4</v>
      </c>
      <c r="BB12" s="96">
        <f>BG7</f>
        <v>118.8</v>
      </c>
      <c r="BC12" s="96">
        <f>BH7</f>
        <v>88.8</v>
      </c>
      <c r="BD12" s="85"/>
      <c r="BE12" s="85"/>
      <c r="BF12" s="85"/>
      <c r="BG12" s="85"/>
      <c r="BH12" s="85"/>
      <c r="BI12" s="95" t="s">
        <v>145</v>
      </c>
      <c r="BJ12" s="96">
        <f>BO7</f>
        <v>296.2</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f>CK7</f>
        <v>7095.7</v>
      </c>
      <c r="CG12" s="96">
        <f>CL7</f>
        <v>11717.4</v>
      </c>
      <c r="CH12" s="96">
        <f>CM7</f>
        <v>17642.5</v>
      </c>
      <c r="CI12" s="96">
        <f>CN7</f>
        <v>18815.8</v>
      </c>
      <c r="CJ12" s="96">
        <f>CO7</f>
        <v>22847.9</v>
      </c>
      <c r="CK12" s="85"/>
      <c r="CL12" s="85"/>
      <c r="CM12" s="85"/>
      <c r="CN12" s="85"/>
      <c r="CO12" s="95" t="s">
        <v>145</v>
      </c>
      <c r="CP12" s="97">
        <f>CU7</f>
        <v>120361</v>
      </c>
      <c r="CQ12" s="97">
        <f>CV7</f>
        <v>108538</v>
      </c>
      <c r="CR12" s="97">
        <f>CW7</f>
        <v>58539</v>
      </c>
      <c r="CS12" s="97">
        <f>CX7</f>
        <v>37685</v>
      </c>
      <c r="CT12" s="97">
        <f>CY7</f>
        <v>2390</v>
      </c>
      <c r="CU12" s="85"/>
      <c r="CV12" s="85"/>
      <c r="CW12" s="85"/>
      <c r="CX12" s="85"/>
      <c r="CY12" s="85"/>
      <c r="CZ12" s="95" t="s">
        <v>145</v>
      </c>
      <c r="DA12" s="96">
        <f>DF7</f>
        <v>42.7</v>
      </c>
      <c r="DB12" s="96">
        <f>DG7</f>
        <v>38.5</v>
      </c>
      <c r="DC12" s="96">
        <f>DH7</f>
        <v>37.700000000000003</v>
      </c>
      <c r="DD12" s="96">
        <f>DI7</f>
        <v>33.9</v>
      </c>
      <c r="DE12" s="96">
        <f>DJ7</f>
        <v>37.9</v>
      </c>
      <c r="DF12" s="85"/>
      <c r="DG12" s="85"/>
      <c r="DH12" s="85"/>
      <c r="DI12" s="85"/>
      <c r="DJ12" s="95" t="s">
        <v>145</v>
      </c>
      <c r="DK12" s="96">
        <f>DP7</f>
        <v>23.7</v>
      </c>
      <c r="DL12" s="96">
        <f>DQ7</f>
        <v>21.6</v>
      </c>
      <c r="DM12" s="96">
        <f>DR7</f>
        <v>13.7</v>
      </c>
      <c r="DN12" s="96">
        <f>DS7</f>
        <v>16.3</v>
      </c>
      <c r="DO12" s="96">
        <f>DT7</f>
        <v>14.2</v>
      </c>
      <c r="DP12" s="85"/>
      <c r="DQ12" s="85"/>
      <c r="DR12" s="85"/>
      <c r="DS12" s="85"/>
      <c r="DT12" s="95" t="s">
        <v>145</v>
      </c>
      <c r="DU12" s="96">
        <f>DZ7</f>
        <v>126.1</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145</v>
      </c>
      <c r="EO12" s="96">
        <f>ET7</f>
        <v>22.1</v>
      </c>
      <c r="EP12" s="96">
        <f>EU7</f>
        <v>56.1</v>
      </c>
      <c r="EQ12" s="96">
        <f>EV7</f>
        <v>70.2</v>
      </c>
      <c r="ER12" s="96">
        <f>EW7</f>
        <v>73.099999999999994</v>
      </c>
      <c r="ES12" s="96">
        <f>EX7</f>
        <v>74.8</v>
      </c>
      <c r="ET12" s="85"/>
      <c r="EU12" s="85"/>
      <c r="EV12" s="85"/>
      <c r="EW12" s="85"/>
      <c r="EX12" s="85"/>
      <c r="EY12" s="95" t="s">
        <v>145</v>
      </c>
      <c r="EZ12" s="96">
        <f>IF($EZ$8,FE7,"-")</f>
        <v>67.5</v>
      </c>
      <c r="FA12" s="96">
        <f>IF($EZ$8,FF7,"-")</f>
        <v>64</v>
      </c>
      <c r="FB12" s="96">
        <f>IF($EZ$8,FG7,"-")</f>
        <v>56.1</v>
      </c>
      <c r="FC12" s="96">
        <f>IF($EZ$8,FH7,"-")</f>
        <v>61.8</v>
      </c>
      <c r="FD12" s="96">
        <f>IF($EZ$8,FI7,"-")</f>
        <v>61.6</v>
      </c>
      <c r="FE12" s="85"/>
      <c r="FF12" s="85"/>
      <c r="FG12" s="85"/>
      <c r="FH12" s="85"/>
      <c r="FI12" s="95" t="s">
        <v>145</v>
      </c>
      <c r="FJ12" s="96">
        <f>IF($FJ$8,FO7,"-")</f>
        <v>29.2</v>
      </c>
      <c r="FK12" s="96">
        <f>IF($FJ$8,FP7,"-")</f>
        <v>22.1</v>
      </c>
      <c r="FL12" s="96">
        <f>IF($FJ$8,FQ7,"-")</f>
        <v>16.7</v>
      </c>
      <c r="FM12" s="96">
        <f>IF($FJ$8,FR7,"-")</f>
        <v>8.6999999999999993</v>
      </c>
      <c r="FN12" s="96">
        <f>IF($FJ$8,FS7,"-")</f>
        <v>5.7</v>
      </c>
      <c r="FO12" s="85"/>
      <c r="FP12" s="85"/>
      <c r="FQ12" s="85"/>
      <c r="FR12" s="85"/>
      <c r="FS12" s="95" t="s">
        <v>145</v>
      </c>
      <c r="FT12" s="96">
        <f>IF($FT$8,FY7,"-")</f>
        <v>362.4</v>
      </c>
      <c r="FU12" s="96">
        <f>IF($FT$8,FZ7,"-")</f>
        <v>279.2</v>
      </c>
      <c r="FV12" s="96">
        <f>IF($FT$8,GA7,"-")</f>
        <v>333.7</v>
      </c>
      <c r="FW12" s="96">
        <f>IF($FT$8,GB7,"-")</f>
        <v>351.4</v>
      </c>
      <c r="FX12" s="96">
        <f>IF($FT$8,GC7,"-")</f>
        <v>390.3</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f>IF($GN$8,GS7,"-")</f>
        <v>37.700000000000003</v>
      </c>
      <c r="GO12" s="96">
        <f>IF($GN$8,GT7,"-")</f>
        <v>56.2</v>
      </c>
      <c r="GP12" s="96">
        <f>IF($GN$8,GU7,"-")</f>
        <v>58.4</v>
      </c>
      <c r="GQ12" s="96">
        <f>IF($GN$8,GV7,"-")</f>
        <v>80.599999999999994</v>
      </c>
      <c r="GR12" s="96">
        <f>IF($GN$8,GW7,"-")</f>
        <v>85.6</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t="str">
        <f>IF($IX$8,JC7,"-")</f>
        <v>-</v>
      </c>
      <c r="IY12" s="96" t="str">
        <f>IF($IX$8,JD7,"-")</f>
        <v>-</v>
      </c>
      <c r="IZ12" s="96" t="str">
        <f>IF($IX$8,JE7,"-")</f>
        <v>-</v>
      </c>
      <c r="JA12" s="96" t="str">
        <f>IF($IX$8,JF7,"-")</f>
        <v>-</v>
      </c>
      <c r="JB12" s="96" t="str">
        <f>IF($IX$8,JG7,"-")</f>
        <v>-</v>
      </c>
      <c r="JC12" s="85"/>
      <c r="JD12" s="85"/>
      <c r="JE12" s="85"/>
      <c r="JF12" s="85"/>
      <c r="JG12" s="95" t="s">
        <v>145</v>
      </c>
      <c r="JH12" s="96" t="str">
        <f>IF($JH$8,JM7,"-")</f>
        <v>-</v>
      </c>
      <c r="JI12" s="96" t="str">
        <f>IF($JH$8,JN7,"-")</f>
        <v>-</v>
      </c>
      <c r="JJ12" s="96" t="str">
        <f>IF($JH$8,JO7,"-")</f>
        <v>-</v>
      </c>
      <c r="JK12" s="96" t="str">
        <f>IF($JH$8,JP7,"-")</f>
        <v>-</v>
      </c>
      <c r="JL12" s="96" t="str">
        <f>IF($JH$8,JQ7,"-")</f>
        <v>-</v>
      </c>
      <c r="JM12" s="85"/>
      <c r="JN12" s="85"/>
      <c r="JO12" s="85"/>
      <c r="JP12" s="85"/>
      <c r="JQ12" s="95" t="s">
        <v>145</v>
      </c>
      <c r="JR12" s="96" t="str">
        <f>IF($JR$8,JW7,"-")</f>
        <v>-</v>
      </c>
      <c r="JS12" s="96" t="str">
        <f>IF($JR$8,JX7,"-")</f>
        <v>-</v>
      </c>
      <c r="JT12" s="96" t="str">
        <f>IF($JR$8,JY7,"-")</f>
        <v>-</v>
      </c>
      <c r="JU12" s="96" t="str">
        <f>IF($JR$8,JZ7,"-")</f>
        <v>-</v>
      </c>
      <c r="JV12" s="96" t="str">
        <f>IF($JR$8,KA7,"-")</f>
        <v>-</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t="str">
        <f>IF($KL$8,KQ7,"-")</f>
        <v>-</v>
      </c>
      <c r="KM12" s="96" t="str">
        <f>IF($KL$8,KR7,"-")</f>
        <v>-</v>
      </c>
      <c r="KN12" s="96" t="str">
        <f>IF($KL$8,KS7,"-")</f>
        <v>-</v>
      </c>
      <c r="KO12" s="96" t="str">
        <f>IF($KL$8,KT7,"-")</f>
        <v>-</v>
      </c>
      <c r="KP12" s="96" t="str">
        <f>IF($KL$8,KU7,"-")</f>
        <v>-</v>
      </c>
      <c r="KQ12" s="85"/>
      <c r="KR12" s="85"/>
      <c r="KS12" s="85"/>
      <c r="KT12" s="85"/>
      <c r="KU12" s="85"/>
      <c r="KV12" s="95" t="s">
        <v>145</v>
      </c>
      <c r="KW12" s="96" t="str">
        <f>IF($KW$8,LB7,"-")</f>
        <v>-</v>
      </c>
      <c r="KX12" s="96" t="str">
        <f>IF($KW$8,LC7,"-")</f>
        <v>-</v>
      </c>
      <c r="KY12" s="96" t="str">
        <f>IF($KW$8,LD7,"-")</f>
        <v>-</v>
      </c>
      <c r="KZ12" s="96" t="str">
        <f>IF($KW$8,LE7,"-")</f>
        <v>-</v>
      </c>
      <c r="LA12" s="96" t="str">
        <f>IF($KW$8,LF7,"-")</f>
        <v>-</v>
      </c>
      <c r="LB12" s="85"/>
      <c r="LC12" s="85"/>
      <c r="LD12" s="85"/>
      <c r="LE12" s="85"/>
      <c r="LF12" s="95" t="s">
        <v>145</v>
      </c>
      <c r="LG12" s="96" t="str">
        <f>IF($LG$8,LL7,"-")</f>
        <v>-</v>
      </c>
      <c r="LH12" s="96" t="str">
        <f>IF($LG$8,LM7,"-")</f>
        <v>-</v>
      </c>
      <c r="LI12" s="96" t="str">
        <f>IF($LG$8,LN7,"-")</f>
        <v>-</v>
      </c>
      <c r="LJ12" s="96" t="str">
        <f>IF($LG$8,LO7,"-")</f>
        <v>-</v>
      </c>
      <c r="LK12" s="96" t="str">
        <f>IF($LG$8,LP7,"-")</f>
        <v>-</v>
      </c>
      <c r="LL12" s="85"/>
      <c r="LM12" s="85"/>
      <c r="LN12" s="85"/>
      <c r="LO12" s="85"/>
      <c r="LP12" s="95" t="s">
        <v>145</v>
      </c>
      <c r="LQ12" s="96" t="str">
        <f>IF($LQ$8,LV7,"-")</f>
        <v>-</v>
      </c>
      <c r="LR12" s="96" t="str">
        <f>IF($LQ$8,LW7,"-")</f>
        <v>-</v>
      </c>
      <c r="LS12" s="96" t="str">
        <f>IF($LQ$8,LX7,"-")</f>
        <v>-</v>
      </c>
      <c r="LT12" s="96" t="str">
        <f>IF($LQ$8,LY7,"-")</f>
        <v>-</v>
      </c>
      <c r="LU12" s="96" t="str">
        <f>IF($LQ$8,LZ7,"-")</f>
        <v>-</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2">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2">
      <c r="A14" s="98"/>
      <c r="B14" s="99" t="s">
        <v>147</v>
      </c>
      <c r="C14" s="100"/>
      <c r="D14" s="101"/>
      <c r="E14" s="100"/>
      <c r="F14" s="199" t="s">
        <v>148</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2">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2">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2">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142</v>
      </c>
      <c r="AZ17" s="107">
        <f t="shared" ref="AZ17:BC17" si="9">IF(AZ7="-",NA(),AZ7)</f>
        <v>87.1</v>
      </c>
      <c r="BA17" s="107">
        <f t="shared" si="9"/>
        <v>10.199999999999999</v>
      </c>
      <c r="BB17" s="107">
        <f t="shared" si="9"/>
        <v>142.69999999999999</v>
      </c>
      <c r="BC17" s="107">
        <f t="shared" si="9"/>
        <v>242.2</v>
      </c>
      <c r="BD17" s="101"/>
      <c r="BE17" s="101"/>
      <c r="BF17" s="101"/>
      <c r="BG17" s="101"/>
      <c r="BH17" s="101"/>
      <c r="BI17" s="106" t="s">
        <v>159</v>
      </c>
      <c r="BJ17" s="107">
        <f>IF(BJ7="-",NA(),BJ7)</f>
        <v>146.5</v>
      </c>
      <c r="BK17" s="107">
        <f t="shared" ref="BK17:BN17" si="10">IF(BK7="-",NA(),BK7)</f>
        <v>88.7</v>
      </c>
      <c r="BL17" s="107">
        <f t="shared" si="10"/>
        <v>60.7</v>
      </c>
      <c r="BM17" s="107">
        <f t="shared" si="10"/>
        <v>240.3</v>
      </c>
      <c r="BN17" s="107">
        <f t="shared" si="10"/>
        <v>476.2</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f>IF(CF7="-",NA(),CF7)</f>
        <v>7136.4</v>
      </c>
      <c r="CG17" s="107">
        <f t="shared" ref="CG17:CJ17" si="12">IF(CG7="-",NA(),CG7)</f>
        <v>11622.2</v>
      </c>
      <c r="CH17" s="107">
        <f t="shared" si="12"/>
        <v>134196.6</v>
      </c>
      <c r="CI17" s="107">
        <f t="shared" si="12"/>
        <v>21919.3</v>
      </c>
      <c r="CJ17" s="107">
        <f t="shared" si="12"/>
        <v>12934.7</v>
      </c>
      <c r="CK17" s="101"/>
      <c r="CL17" s="101"/>
      <c r="CM17" s="101"/>
      <c r="CN17" s="101"/>
      <c r="CO17" s="106" t="s">
        <v>159</v>
      </c>
      <c r="CP17" s="108">
        <f>IF(CP7="-",NA(),CP7)</f>
        <v>11777</v>
      </c>
      <c r="CQ17" s="108">
        <f t="shared" ref="CQ17:CT17" si="13">IF(CQ7="-",NA(),CQ7)</f>
        <v>-3930</v>
      </c>
      <c r="CR17" s="108">
        <f t="shared" si="13"/>
        <v>-113427</v>
      </c>
      <c r="CS17" s="108">
        <f t="shared" si="13"/>
        <v>54714</v>
      </c>
      <c r="CT17" s="108">
        <f t="shared" si="13"/>
        <v>108336</v>
      </c>
      <c r="CU17" s="101"/>
      <c r="CV17" s="101"/>
      <c r="CW17" s="101"/>
      <c r="CX17" s="101"/>
      <c r="CY17" s="101"/>
      <c r="CZ17" s="106" t="s">
        <v>159</v>
      </c>
      <c r="DA17" s="107">
        <f>IF(DA7="-",NA(),DA7)</f>
        <v>63.9</v>
      </c>
      <c r="DB17" s="107">
        <f t="shared" ref="DB17:DE17" si="14">IF(DB7="-",NA(),DB7)</f>
        <v>43.9</v>
      </c>
      <c r="DC17" s="107">
        <f t="shared" si="14"/>
        <v>15.8</v>
      </c>
      <c r="DD17" s="107">
        <f t="shared" si="14"/>
        <v>45.7</v>
      </c>
      <c r="DE17" s="107">
        <f t="shared" si="14"/>
        <v>68.599999999999994</v>
      </c>
      <c r="DF17" s="101"/>
      <c r="DG17" s="101"/>
      <c r="DH17" s="101"/>
      <c r="DI17" s="101"/>
      <c r="DJ17" s="106" t="s">
        <v>159</v>
      </c>
      <c r="DK17" s="107">
        <f>IF(DK7="-",NA(),DK7)</f>
        <v>24.2</v>
      </c>
      <c r="DL17" s="107">
        <f t="shared" ref="DL17:DO17" si="15">IF(DL7="-",NA(),DL7)</f>
        <v>29.3</v>
      </c>
      <c r="DM17" s="107">
        <f t="shared" si="15"/>
        <v>3.1</v>
      </c>
      <c r="DN17" s="107">
        <f t="shared" si="15"/>
        <v>0.5</v>
      </c>
      <c r="DO17" s="107">
        <f t="shared" si="15"/>
        <v>0</v>
      </c>
      <c r="DP17" s="101"/>
      <c r="DQ17" s="101"/>
      <c r="DR17" s="101"/>
      <c r="DS17" s="101"/>
      <c r="DT17" s="106" t="s">
        <v>159</v>
      </c>
      <c r="DU17" s="107">
        <f>IF(DU7="-",NA(),DU7)</f>
        <v>0</v>
      </c>
      <c r="DV17" s="107">
        <f t="shared" ref="DV17:DY17" si="16">IF(DV7="-",NA(),DV7)</f>
        <v>0</v>
      </c>
      <c r="DW17" s="107">
        <f t="shared" si="16"/>
        <v>0</v>
      </c>
      <c r="DX17" s="107">
        <f t="shared" si="16"/>
        <v>0</v>
      </c>
      <c r="DY17" s="107">
        <f t="shared" si="16"/>
        <v>0</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f>IF(EO7="-",NA(),EO7)</f>
        <v>0</v>
      </c>
      <c r="EP17" s="107">
        <f t="shared" ref="EP17:ES17" si="18">IF(EP7="-",NA(),EP7)</f>
        <v>0</v>
      </c>
      <c r="EQ17" s="107">
        <f t="shared" si="18"/>
        <v>0</v>
      </c>
      <c r="ER17" s="107">
        <f t="shared" si="18"/>
        <v>100</v>
      </c>
      <c r="ES17" s="107">
        <f t="shared" si="18"/>
        <v>100</v>
      </c>
      <c r="ET17" s="101"/>
      <c r="EU17" s="101"/>
      <c r="EV17" s="101"/>
      <c r="EW17" s="101"/>
      <c r="EX17" s="101"/>
      <c r="EY17" s="106" t="s">
        <v>159</v>
      </c>
      <c r="EZ17" s="107">
        <f>IF(EZ7="-",NA(),EZ7)</f>
        <v>63.9</v>
      </c>
      <c r="FA17" s="107">
        <f t="shared" ref="FA17:FD17" si="19">IF(FA7="-",NA(),FA7)</f>
        <v>43.9</v>
      </c>
      <c r="FB17" s="107">
        <f t="shared" si="19"/>
        <v>15.8</v>
      </c>
      <c r="FC17" s="107">
        <f t="shared" si="19"/>
        <v>45.7</v>
      </c>
      <c r="FD17" s="107">
        <f t="shared" si="19"/>
        <v>68.599999999999994</v>
      </c>
      <c r="FE17" s="101"/>
      <c r="FF17" s="101"/>
      <c r="FG17" s="101"/>
      <c r="FH17" s="101"/>
      <c r="FI17" s="106" t="s">
        <v>159</v>
      </c>
      <c r="FJ17" s="107">
        <f>IF(FJ7="-",NA(),FJ7)</f>
        <v>24.2</v>
      </c>
      <c r="FK17" s="107">
        <f t="shared" ref="FK17:FN17" si="20">IF(FK7="-",NA(),FK7)</f>
        <v>29.3</v>
      </c>
      <c r="FL17" s="107">
        <f t="shared" si="20"/>
        <v>3.1</v>
      </c>
      <c r="FM17" s="107">
        <f t="shared" si="20"/>
        <v>0.5</v>
      </c>
      <c r="FN17" s="107">
        <f t="shared" si="20"/>
        <v>0</v>
      </c>
      <c r="FO17" s="101"/>
      <c r="FP17" s="101"/>
      <c r="FQ17" s="101"/>
      <c r="FR17" s="101"/>
      <c r="FS17" s="106" t="s">
        <v>159</v>
      </c>
      <c r="FT17" s="107">
        <f>IF(FT7="-",NA(),FT7)</f>
        <v>0</v>
      </c>
      <c r="FU17" s="107">
        <f t="shared" ref="FU17:FX17" si="21">IF(FU7="-",NA(),FU7)</f>
        <v>0</v>
      </c>
      <c r="FV17" s="107">
        <f t="shared" si="21"/>
        <v>0</v>
      </c>
      <c r="FW17" s="107">
        <f t="shared" si="21"/>
        <v>0</v>
      </c>
      <c r="FX17" s="107">
        <f t="shared" si="21"/>
        <v>0</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f>IF(GN7="-",NA(),GN7)</f>
        <v>0</v>
      </c>
      <c r="GO17" s="107">
        <f t="shared" ref="GO17:GR17" si="23">IF(GO7="-",NA(),GO7)</f>
        <v>0</v>
      </c>
      <c r="GP17" s="107">
        <f t="shared" si="23"/>
        <v>0</v>
      </c>
      <c r="GQ17" s="107">
        <f t="shared" si="23"/>
        <v>100</v>
      </c>
      <c r="GR17" s="107">
        <f t="shared" si="23"/>
        <v>100</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2">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161</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161</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161</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161</v>
      </c>
      <c r="DK18" s="107">
        <f>IF(DP7="-",NA(),DP7)</f>
        <v>23.7</v>
      </c>
      <c r="DL18" s="107">
        <f t="shared" ref="DL18:DO18" si="45">IF(DQ7="-",NA(),DQ7)</f>
        <v>21.6</v>
      </c>
      <c r="DM18" s="107">
        <f t="shared" si="45"/>
        <v>13.7</v>
      </c>
      <c r="DN18" s="107">
        <f t="shared" si="45"/>
        <v>16.3</v>
      </c>
      <c r="DO18" s="107">
        <f t="shared" si="45"/>
        <v>14.2</v>
      </c>
      <c r="DP18" s="101"/>
      <c r="DQ18" s="101"/>
      <c r="DR18" s="101"/>
      <c r="DS18" s="101"/>
      <c r="DT18" s="106" t="s">
        <v>161</v>
      </c>
      <c r="DU18" s="107">
        <f>IF(DZ7="-",NA(),DZ7)</f>
        <v>126.1</v>
      </c>
      <c r="DV18" s="107">
        <f t="shared" ref="DV18:DY18" si="46">IF(EA7="-",NA(),EA7)</f>
        <v>102.3</v>
      </c>
      <c r="DW18" s="107">
        <f t="shared" si="46"/>
        <v>98.2</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161</v>
      </c>
      <c r="EZ18" s="107">
        <f>IF(OR(NOT($EZ$8),FE7="-"),NA(),FE7)</f>
        <v>67.5</v>
      </c>
      <c r="FA18" s="107">
        <f>IF(OR(NOT($EZ$8),FF7="-"),NA(),FF7)</f>
        <v>64</v>
      </c>
      <c r="FB18" s="107">
        <f>IF(OR(NOT($EZ$8),FG7="-"),NA(),FG7)</f>
        <v>56.1</v>
      </c>
      <c r="FC18" s="107">
        <f>IF(OR(NOT($EZ$8),FH7="-"),NA(),FH7)</f>
        <v>61.8</v>
      </c>
      <c r="FD18" s="107">
        <f>IF(OR(NOT($EZ$8),FI7="-"),NA(),FI7)</f>
        <v>61.6</v>
      </c>
      <c r="FE18" s="101"/>
      <c r="FF18" s="101"/>
      <c r="FG18" s="101"/>
      <c r="FH18" s="101"/>
      <c r="FI18" s="106" t="s">
        <v>161</v>
      </c>
      <c r="FJ18" s="107">
        <f>IF(OR(NOT($FJ$8),FO7="-"),NA(),FO7)</f>
        <v>29.2</v>
      </c>
      <c r="FK18" s="107">
        <f>IF(OR(NOT($FJ$8),FP7="-"),NA(),FP7)</f>
        <v>22.1</v>
      </c>
      <c r="FL18" s="107">
        <f>IF(OR(NOT($FJ$8),FQ7="-"),NA(),FQ7)</f>
        <v>16.7</v>
      </c>
      <c r="FM18" s="107">
        <f>IF(OR(NOT($FJ$8),FR7="-"),NA(),FR7)</f>
        <v>8.6999999999999993</v>
      </c>
      <c r="FN18" s="107">
        <f>IF(OR(NOT($FJ$8),FS7="-"),NA(),FS7)</f>
        <v>5.7</v>
      </c>
      <c r="FO18" s="101"/>
      <c r="FP18" s="101"/>
      <c r="FQ18" s="101"/>
      <c r="FR18" s="101"/>
      <c r="FS18" s="106" t="s">
        <v>161</v>
      </c>
      <c r="FT18" s="107">
        <f>IF(OR(NOT($FT$8),FY7="-"),NA(),FY7)</f>
        <v>362.4</v>
      </c>
      <c r="FU18" s="107">
        <f>IF(OR(NOT($FT$8),FZ7="-"),NA(),FZ7)</f>
        <v>279.2</v>
      </c>
      <c r="FV18" s="107">
        <f>IF(OR(NOT($FT$8),GA7="-"),NA(),GA7)</f>
        <v>333.7</v>
      </c>
      <c r="FW18" s="107">
        <f>IF(OR(NOT($FT$8),GB7="-"),NA(),GB7)</f>
        <v>351.4</v>
      </c>
      <c r="FX18" s="107">
        <f>IF(OR(NOT($FT$8),GC7="-"),NA(),GC7)</f>
        <v>390.3</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f>IF(OR(NOT($GN$8),GS7="-"),NA(),GS7)</f>
        <v>37.700000000000003</v>
      </c>
      <c r="GO18" s="107">
        <f>IF(OR(NOT($GN$8),GT7="-"),NA(),GT7)</f>
        <v>56.2</v>
      </c>
      <c r="GP18" s="107">
        <f>IF(OR(NOT($GN$8),GU7="-"),NA(),GU7)</f>
        <v>58.4</v>
      </c>
      <c r="GQ18" s="107">
        <f>IF(OR(NOT($GN$8),GV7="-"),NA(),GV7)</f>
        <v>80.599999999999994</v>
      </c>
      <c r="GR18" s="107">
        <f>IF(OR(NOT($GN$8),GW7="-"),NA(),GW7)</f>
        <v>85.6</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2">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2">
      <c r="A20" s="98">
        <f t="shared" si="7"/>
        <v>6</v>
      </c>
      <c r="B20" s="198" t="s">
        <v>163</v>
      </c>
      <c r="C20" s="198"/>
      <c r="D20" s="101"/>
    </row>
    <row r="21" spans="1:374" x14ac:dyDescent="0.2">
      <c r="A21" s="98">
        <f t="shared" si="7"/>
        <v>7</v>
      </c>
      <c r="B21" s="198" t="s">
        <v>164</v>
      </c>
      <c r="C21" s="198"/>
      <c r="D21" s="101"/>
    </row>
    <row r="22" spans="1:374" x14ac:dyDescent="0.2">
      <c r="A22" s="98">
        <f t="shared" si="7"/>
        <v>8</v>
      </c>
      <c r="B22" s="198" t="s">
        <v>165</v>
      </c>
      <c r="C22" s="198"/>
      <c r="D22" s="101"/>
      <c r="E22" s="200" t="s">
        <v>166</v>
      </c>
      <c r="F22" s="201"/>
      <c r="G22" s="201"/>
      <c r="H22" s="201"/>
      <c r="I22" s="202"/>
    </row>
    <row r="23" spans="1:374" x14ac:dyDescent="0.2">
      <c r="A23" s="98">
        <f t="shared" si="7"/>
        <v>9</v>
      </c>
      <c r="B23" s="198" t="s">
        <v>167</v>
      </c>
      <c r="C23" s="198"/>
      <c r="D23" s="101"/>
      <c r="E23" s="203"/>
      <c r="F23" s="204"/>
      <c r="G23" s="204"/>
      <c r="H23" s="204"/>
      <c r="I23" s="205"/>
    </row>
    <row r="24" spans="1:374" x14ac:dyDescent="0.2">
      <c r="A24" s="98">
        <f t="shared" si="7"/>
        <v>10</v>
      </c>
      <c r="B24" s="198" t="s">
        <v>168</v>
      </c>
      <c r="C24" s="198"/>
      <c r="D24" s="101"/>
      <c r="E24" s="203"/>
      <c r="F24" s="204"/>
      <c r="G24" s="204"/>
      <c r="H24" s="204"/>
      <c r="I24" s="205"/>
    </row>
    <row r="25" spans="1:374" x14ac:dyDescent="0.2">
      <c r="A25" s="98">
        <f t="shared" si="7"/>
        <v>11</v>
      </c>
      <c r="B25" s="198" t="s">
        <v>169</v>
      </c>
      <c r="C25" s="198"/>
      <c r="D25" s="101"/>
      <c r="E25" s="203"/>
      <c r="F25" s="204"/>
      <c r="G25" s="204"/>
      <c r="H25" s="204"/>
      <c r="I25" s="205"/>
    </row>
    <row r="26" spans="1:374" x14ac:dyDescent="0.2">
      <c r="A26" s="98">
        <f t="shared" si="7"/>
        <v>12</v>
      </c>
      <c r="B26" s="198" t="s">
        <v>170</v>
      </c>
      <c r="C26" s="198"/>
      <c r="D26" s="101"/>
      <c r="E26" s="203"/>
      <c r="F26" s="204"/>
      <c r="G26" s="204"/>
      <c r="H26" s="204"/>
      <c r="I26" s="205"/>
    </row>
    <row r="27" spans="1:374" x14ac:dyDescent="0.2">
      <c r="A27" s="98">
        <f t="shared" si="7"/>
        <v>13</v>
      </c>
      <c r="B27" s="198" t="s">
        <v>171</v>
      </c>
      <c r="C27" s="198"/>
      <c r="D27" s="101"/>
      <c r="E27" s="203"/>
      <c r="F27" s="204"/>
      <c r="G27" s="204"/>
      <c r="H27" s="204"/>
      <c r="I27" s="205"/>
    </row>
    <row r="28" spans="1:374" x14ac:dyDescent="0.2">
      <c r="A28" s="98">
        <f t="shared" si="7"/>
        <v>14</v>
      </c>
      <c r="B28" s="198" t="s">
        <v>172</v>
      </c>
      <c r="C28" s="198"/>
      <c r="D28" s="101"/>
      <c r="E28" s="203"/>
      <c r="F28" s="204"/>
      <c r="G28" s="204"/>
      <c r="H28" s="204"/>
      <c r="I28" s="205"/>
    </row>
    <row r="29" spans="1:374" x14ac:dyDescent="0.2">
      <c r="A29" s="98">
        <f t="shared" si="7"/>
        <v>15</v>
      </c>
      <c r="B29" s="198" t="s">
        <v>173</v>
      </c>
      <c r="C29" s="198"/>
      <c r="D29" s="101"/>
      <c r="E29" s="203"/>
      <c r="F29" s="204"/>
      <c r="G29" s="204"/>
      <c r="H29" s="204"/>
      <c r="I29" s="205"/>
    </row>
    <row r="30" spans="1:374" x14ac:dyDescent="0.2">
      <c r="A30" s="98">
        <f t="shared" si="7"/>
        <v>16</v>
      </c>
      <c r="B30" s="198" t="s">
        <v>174</v>
      </c>
      <c r="C30" s="198"/>
      <c r="D30" s="101"/>
      <c r="E30" s="203"/>
      <c r="F30" s="204"/>
      <c r="G30" s="204"/>
      <c r="H30" s="204"/>
      <c r="I30" s="205"/>
    </row>
    <row r="31" spans="1:374" x14ac:dyDescent="0.2">
      <c r="A31" s="98">
        <f t="shared" si="7"/>
        <v>17</v>
      </c>
      <c r="B31" s="198" t="s">
        <v>175</v>
      </c>
      <c r="C31" s="198"/>
      <c r="D31" s="101"/>
      <c r="E31" s="203"/>
      <c r="F31" s="204"/>
      <c r="G31" s="204"/>
      <c r="H31" s="204"/>
      <c r="I31" s="205"/>
    </row>
    <row r="32" spans="1:374" x14ac:dyDescent="0.2">
      <c r="A32" s="98">
        <f t="shared" si="7"/>
        <v>18</v>
      </c>
      <c r="B32" s="198" t="s">
        <v>176</v>
      </c>
      <c r="C32" s="198"/>
      <c r="D32" s="101"/>
      <c r="E32" s="203"/>
      <c r="F32" s="204"/>
      <c r="G32" s="204"/>
      <c r="H32" s="204"/>
      <c r="I32" s="205"/>
    </row>
    <row r="33" spans="1:16" x14ac:dyDescent="0.2">
      <c r="A33" s="98">
        <f t="shared" si="7"/>
        <v>19</v>
      </c>
      <c r="B33" s="198" t="s">
        <v>177</v>
      </c>
      <c r="C33" s="198"/>
      <c r="D33" s="101"/>
      <c r="E33" s="203"/>
      <c r="F33" s="204"/>
      <c r="G33" s="204"/>
      <c r="H33" s="204"/>
      <c r="I33" s="205"/>
    </row>
    <row r="34" spans="1:16" x14ac:dyDescent="0.2">
      <c r="A34" s="98">
        <f t="shared" si="7"/>
        <v>20</v>
      </c>
      <c r="B34" s="198" t="s">
        <v>178</v>
      </c>
      <c r="C34" s="198"/>
      <c r="D34" s="101"/>
      <c r="E34" s="203"/>
      <c r="F34" s="204"/>
      <c r="G34" s="204"/>
      <c r="H34" s="204"/>
      <c r="I34" s="205"/>
    </row>
    <row r="35" spans="1:16" ht="25.5" customHeight="1" x14ac:dyDescent="0.2">
      <c r="E35" s="206"/>
      <c r="F35" s="207"/>
      <c r="G35" s="207"/>
      <c r="H35" s="207"/>
      <c r="I35" s="208"/>
    </row>
    <row r="37" spans="1:16" x14ac:dyDescent="0.2">
      <c r="L37" s="200" t="s">
        <v>166</v>
      </c>
      <c r="M37" s="201"/>
      <c r="N37" s="201"/>
      <c r="O37" s="201"/>
      <c r="P37" s="202"/>
    </row>
    <row r="38" spans="1:16" x14ac:dyDescent="0.2">
      <c r="L38" s="203"/>
      <c r="M38" s="204"/>
      <c r="N38" s="204"/>
      <c r="O38" s="204"/>
      <c r="P38" s="205"/>
    </row>
    <row r="39" spans="1:16" x14ac:dyDescent="0.2">
      <c r="L39" s="203"/>
      <c r="M39" s="204"/>
      <c r="N39" s="204"/>
      <c r="O39" s="204"/>
      <c r="P39" s="205"/>
    </row>
    <row r="40" spans="1:16" x14ac:dyDescent="0.2">
      <c r="L40" s="203"/>
      <c r="M40" s="204"/>
      <c r="N40" s="204"/>
      <c r="O40" s="204"/>
      <c r="P40" s="205"/>
    </row>
    <row r="41" spans="1:16" x14ac:dyDescent="0.2">
      <c r="L41" s="203"/>
      <c r="M41" s="204"/>
      <c r="N41" s="204"/>
      <c r="O41" s="204"/>
      <c r="P41" s="205"/>
    </row>
    <row r="42" spans="1:16" x14ac:dyDescent="0.2">
      <c r="L42" s="203"/>
      <c r="M42" s="204"/>
      <c r="N42" s="204"/>
      <c r="O42" s="204"/>
      <c r="P42" s="205"/>
    </row>
    <row r="43" spans="1:16" x14ac:dyDescent="0.2">
      <c r="L43" s="203"/>
      <c r="M43" s="204"/>
      <c r="N43" s="204"/>
      <c r="O43" s="204"/>
      <c r="P43" s="205"/>
    </row>
    <row r="44" spans="1:16" x14ac:dyDescent="0.2">
      <c r="L44" s="203"/>
      <c r="M44" s="204"/>
      <c r="N44" s="204"/>
      <c r="O44" s="204"/>
      <c r="P44" s="205"/>
    </row>
    <row r="45" spans="1:16" x14ac:dyDescent="0.2">
      <c r="L45" s="203"/>
      <c r="M45" s="204"/>
      <c r="N45" s="204"/>
      <c r="O45" s="204"/>
      <c r="P45" s="205"/>
    </row>
    <row r="46" spans="1:16" x14ac:dyDescent="0.2">
      <c r="L46" s="203"/>
      <c r="M46" s="204"/>
      <c r="N46" s="204"/>
      <c r="O46" s="204"/>
      <c r="P46" s="205"/>
    </row>
    <row r="47" spans="1:16" x14ac:dyDescent="0.2">
      <c r="L47" s="203"/>
      <c r="M47" s="204"/>
      <c r="N47" s="204"/>
      <c r="O47" s="204"/>
      <c r="P47" s="205"/>
    </row>
    <row r="48" spans="1:16" x14ac:dyDescent="0.2">
      <c r="L48" s="203"/>
      <c r="M48" s="204"/>
      <c r="N48" s="204"/>
      <c r="O48" s="204"/>
      <c r="P48" s="205"/>
    </row>
    <row r="49" spans="12:16" x14ac:dyDescent="0.2">
      <c r="L49" s="203"/>
      <c r="M49" s="204"/>
      <c r="N49" s="204"/>
      <c r="O49" s="204"/>
      <c r="P49" s="205"/>
    </row>
    <row r="50" spans="12:16" ht="26.25" customHeight="1" x14ac:dyDescent="0.2">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山住 晃平</cp:lastModifiedBy>
  <cp:lastPrinted>2018-02-15T07:58:44Z</cp:lastPrinted>
  <dcterms:created xsi:type="dcterms:W3CDTF">2017-12-18T07:02:48Z</dcterms:created>
  <dcterms:modified xsi:type="dcterms:W3CDTF">2018-02-16T00:13:18Z</dcterms:modified>
  <cp:category/>
</cp:coreProperties>
</file>