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<sst xmlns="http://schemas.openxmlformats.org/spreadsheetml/2006/main" count="240" uniqueCount="127">
  <si>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</si>
  <si>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</si>
  <si>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</si>
  <si>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</si>
  <si>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</si>
  <si>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</si>
  <si>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</si>
  <si>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</si>
  <si>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</si>
  <si>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</si>
  <si>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</si>
  <si>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</si>
  <si>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</si>
  <si>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</si>
  <si>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</si>
  <si>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</si>
  <si>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</si>
  <si>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</si>
  <si>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</si>
  <si>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</si>
  <si>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</si>
  <si>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</si>
  <si>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</si>
  <si>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</si>
  <si>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</si>
  <si>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</si>
  <si>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</si>
  <si>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</si>
  <si>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</si>
  <si>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</si>
  <si>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</si>
  <si>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</si>
  <si>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</si>
  <si>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</si>
  <si>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</si>
  <si>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</si>
  <si>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</si>
  <si>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</si>
  <si>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</si>
  <si>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</si>
  <si>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</si>
  <si>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</si>
  <si>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</si>
  <si>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</si>
  <si>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</si>
  <si>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</si>
  <si>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</si>
  <si>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</si>
  <si>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</si>
  <si>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</si>
  <si>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</si>
  <si>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</si>
  <si>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</si>
  <si>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</si>
  <si>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</si>
  <si>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</si>
  <si>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</si>
  <si>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</si>
  <si>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</si>
  <si>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</si>
  <si>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</si>
  <si>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</si>
  <si>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</si>
  <si>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</si>
  <si>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</si>
  <si>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</si>
  <si>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</si>
  <si>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</si>
  <si>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</si>
  <si>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</si>
  <si>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</si>
  <si>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</si>
  <si>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</si>
  <si>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</si>
  <si>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</si>
  <si>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</si>
  <si>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</si>
  <si>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</si>
  <si>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</si>
  <si>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</si>
  <si>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</si>
  <si>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</si>
  <si>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</si>
  <si>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</si>
  <si>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</si>
  <si>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</si>
  <si>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</si>
  <si>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</si>
  <si>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</si>
  <si>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</si>
  <si>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</si>
  <si>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</si>
  <si>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</si>
  <si>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</si>
  <si>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</si>
  <si>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</si>
  <si>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</si>
  <si>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</si>
  <si>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</si>
  <si>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</si>
  <si>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</si>
  <si>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</si>
  <si>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</si>
  <si>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</si>
  <si>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</si>
  <si>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</si>
  <si>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</si>
  <si>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</si>
  <si>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</si>
  <si>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</si>
  <si>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</si>
  <si>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小林市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</si>
  <si>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</si>
  <si>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</si>
  <si>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</si>
  <si>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</si>
  <si>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</si>
  <si>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</si>
  <si>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</si>
  <si>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</si>
  <si>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</si>
  <si>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</si>
  <si>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</si>
  <si>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</si>
  <si>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下水道整備計画に沿って、管渠布設等の事業を実施している段階にあり、経年による施設の劣化もなく改善を必要とする箇所がありませんでした。</t>
    <rPh sb="34" eb="36">
      <t>ケイネン</t>
    </rPh>
    <rPh sb="39" eb="41">
      <t>シセツ</t>
    </rPh>
    <rPh sb="42" eb="44">
      <t>レッカ</t>
    </rPh>
    <rPh sb="47" eb="49">
      <t>カイゼン</t>
    </rPh>
    <phoneticPr fontId="4"/>
  </si>
  <si>
    <t>　①収益的収支比率は100％を上回っており、単年度収支も黒字のため、経営の健全性は保たれています。しかし、事業が完了していないので、管渠布設費や今後の修繕等の維持管理費が増加してくることが予想され、単年度に集中しないような計画が求められます。
　④企業債残高対事業規模比率については、類似団体を上回っている状況であり、建設事業が完了していないため、債務残高は現在の状況で推移していくものと思われます。
　⑤経費回収率は、90％以上で良好な状況にあると考えられますが、残りは一般会計からの繰入金で賄われており、今後の接続率や人口の変動、設備投資等により低下が危惧されます。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今回、水洗化率が77.70％と全国平均、類似団体平均を下回る結果となりました。これは、供用開始区域の増により処理区域内人口が増加したものによります。今後も引き続き水洗化普及員等による活動を行い、水洗化率の向上を推進していきます。</t>
    <rPh sb="400" eb="402">
      <t>コンカイ</t>
    </rPh>
    <rPh sb="443" eb="445">
      <t>キョウヨウ</t>
    </rPh>
    <rPh sb="445" eb="447">
      <t>カイシ</t>
    </rPh>
    <rPh sb="447" eb="449">
      <t>クイキ</t>
    </rPh>
    <rPh sb="450" eb="451">
      <t>ゾウ</t>
    </rPh>
    <rPh sb="454" eb="456">
      <t>ショリ</t>
    </rPh>
    <rPh sb="456" eb="458">
      <t>クイキ</t>
    </rPh>
    <rPh sb="458" eb="459">
      <t>ナイ</t>
    </rPh>
    <rPh sb="459" eb="461">
      <t>ジンコウ</t>
    </rPh>
    <rPh sb="462" eb="464">
      <t>ゾウカ</t>
    </rPh>
    <phoneticPr fontId="4"/>
  </si>
  <si>
    <t>　現在の建設事業は、将来における当市を取り巻く様々な要因や費用対効果を推計した結果、全体計画の見直しを図っていますが、人口減少や高齢者世帯の増加等により、下水道接続件数が増加しにくい状況にあります。
　今後、地方公営企業法適用を行い、経営分析や改善、水洗化普及活動により接続率向上を図り、下水道事業の安定的な運営を行うため料金収入の確保を行っていかなければなりません。また、経営戦略については平成32年度に策定予定です。</t>
    <rPh sb="10" eb="12">
      <t>ショウライ</t>
    </rPh>
    <rPh sb="16" eb="18">
      <t>トウシ</t>
    </rPh>
    <rPh sb="19" eb="20">
      <t>ト</t>
    </rPh>
    <rPh sb="21" eb="22">
      <t>マ</t>
    </rPh>
    <rPh sb="23" eb="25">
      <t>サマザマ</t>
    </rPh>
    <rPh sb="26" eb="28">
      <t>ヨウイン</t>
    </rPh>
    <rPh sb="29" eb="34">
      <t>ヒヨウタイコウカ</t>
    </rPh>
    <rPh sb="35" eb="37">
      <t>スイケイ</t>
    </rPh>
    <rPh sb="39" eb="41">
      <t>ケッカ</t>
    </rPh>
    <rPh sb="51" eb="52">
      <t>ハカ</t>
    </rPh>
    <rPh sb="114" eb="115">
      <t>オコナ</t>
    </rPh>
    <rPh sb="144" eb="147">
      <t>ゲスイドウ</t>
    </rPh>
    <rPh sb="147" eb="149">
      <t>ジギョウ</t>
    </rPh>
    <rPh sb="150" eb="152">
      <t>アンテイ</t>
    </rPh>
    <rPh sb="152" eb="153">
      <t>テキ</t>
    </rPh>
    <rPh sb="154" eb="156">
      <t>ウンエイ</t>
    </rPh>
    <rPh sb="157" eb="158">
      <t>オコナ</t>
    </rPh>
    <rPh sb="187" eb="189">
      <t>ケイエイ</t>
    </rPh>
    <rPh sb="189" eb="191">
      <t>センリャク</t>
    </rPh>
    <rPh sb="196" eb="198">
      <t>ヘイセイ</t>
    </rPh>
    <rPh sb="200" eb="202">
      <t>ネンド</t>
    </rPh>
    <rPh sb="203" eb="205">
      <t>サクテイ</t>
    </rPh>
    <rPh sb="205" eb="2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</si>
</sst>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97664"/>
        <c:axId val="98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98497664"/>
        <c:axId val="98499584"/>
      </c:lineChart>
      <c:dateAx>
        <c:axId val="98497664"/>
        <c:scaling>
          <c:orientation val="minMax"/>
        </c:scaling>
        <c:delete val="1"/>
        <c:axPos val="b"/>
        <c:numFmt formatCode="ge" sourceLinked="1"/>
        <c:majorTickMark val="none"/>
        <c:minorTickMark val="none"/>
        <c:tickLblPos val="none"/>
        <c:crossAx val="98499584"/>
        <c:crosses val="autoZero"/>
        <c:auto val="1"/>
        <c:lblOffset val="100"/>
        <c:baseTimeUnit val="years"/>
      </c:dateAx>
      <c:valAx>
        <c:axId val="98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40.229999999999997</c:v>
                </c:pt>
                <c:pt idx="1">
                  <c:v>41.33</c:v>
                </c:pt>
                <c:pt idx="2">
                  <c:v>43.75</c:v>
                </c:pt>
                <c:pt idx="3">
                  <c:v>45.02</c:v>
                </c:pt>
                <c:pt idx="4">
                  <c:v>44.97</c:v>
                </c:pt>
              </c:numCache>
            </c:numRef>
          </c:val>
        </c:ser>
        <c:dLbls>
          <c:showLegendKey val="0"/>
          <c:showVal val="0"/>
          <c:showCatName val="0"/>
          <c:showSerName val="0"/>
          <c:showPercent val="0"/>
          <c:showBubbleSize val="0"/>
        </c:dLbls>
        <c:gapWidth val="150"/>
        <c:axId val="143996416"/>
        <c:axId val="143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143996416"/>
        <c:axId val="143998336"/>
      </c:lineChart>
      <c:dateAx>
        <c:axId val="143996416"/>
        <c:scaling>
          <c:orientation val="minMax"/>
        </c:scaling>
        <c:delete val="1"/>
        <c:axPos val="b"/>
        <c:numFmt formatCode="ge" sourceLinked="1"/>
        <c:majorTickMark val="none"/>
        <c:minorTickMark val="none"/>
        <c:tickLblPos val="none"/>
        <c:crossAx val="143998336"/>
        <c:crosses val="autoZero"/>
        <c:auto val="1"/>
        <c:lblOffset val="100"/>
        <c:baseTimeUnit val="years"/>
      </c:dateAx>
      <c:valAx>
        <c:axId val="143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74.78</c:v>
                </c:pt>
                <c:pt idx="1">
                  <c:v>78.099999999999994</c:v>
                </c:pt>
                <c:pt idx="2">
                  <c:v>77.78</c:v>
                </c:pt>
                <c:pt idx="3">
                  <c:v>80.59</c:v>
                </c:pt>
                <c:pt idx="4">
                  <c:v>77.7</c:v>
                </c:pt>
              </c:numCache>
            </c:numRef>
          </c:val>
        </c:ser>
        <c:dLbls>
          <c:showLegendKey val="0"/>
          <c:showVal val="0"/>
          <c:showCatName val="0"/>
          <c:showSerName val="0"/>
          <c:showPercent val="0"/>
          <c:showBubbleSize val="0"/>
        </c:dLbls>
        <c:gapWidth val="150"/>
        <c:axId val="144053376"/>
        <c:axId val="144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144053376"/>
        <c:axId val="144055296"/>
      </c:lineChart>
      <c:dateAx>
        <c:axId val="144053376"/>
        <c:scaling>
          <c:orientation val="minMax"/>
        </c:scaling>
        <c:delete val="1"/>
        <c:axPos val="b"/>
        <c:numFmt formatCode="ge" sourceLinked="1"/>
        <c:majorTickMark val="none"/>
        <c:minorTickMark val="none"/>
        <c:tickLblPos val="none"/>
        <c:crossAx val="144055296"/>
        <c:crosses val="autoZero"/>
        <c:auto val="1"/>
        <c:lblOffset val="100"/>
        <c:baseTimeUnit val="years"/>
      </c:dateAx>
      <c:valAx>
        <c:axId val="144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101.79</c:v>
                </c:pt>
                <c:pt idx="1">
                  <c:v>99.98</c:v>
                </c:pt>
                <c:pt idx="2">
                  <c:v>100.98</c:v>
                </c:pt>
                <c:pt idx="3">
                  <c:v>100.65</c:v>
                </c:pt>
                <c:pt idx="4">
                  <c:v>105.07</c:v>
                </c:pt>
              </c:numCache>
            </c:numRef>
          </c:val>
        </c:ser>
        <c:dLbls>
          <c:showLegendKey val="0"/>
          <c:showVal val="0"/>
          <c:showCatName val="0"/>
          <c:showSerName val="0"/>
          <c:showPercent val="0"/>
          <c:showBubbleSize val="0"/>
        </c:dLbls>
        <c:gapWidth val="150"/>
        <c:axId val="117670656"/>
        <c:axId val="1176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70656"/>
        <c:axId val="117672576"/>
      </c:lineChart>
      <c:dateAx>
        <c:axId val="117670656"/>
        <c:scaling>
          <c:orientation val="minMax"/>
        </c:scaling>
        <c:delete val="1"/>
        <c:axPos val="b"/>
        <c:numFmt formatCode="ge" sourceLinked="1"/>
        <c:majorTickMark val="none"/>
        <c:minorTickMark val="none"/>
        <c:tickLblPos val="none"/>
        <c:crossAx val="117672576"/>
        <c:crosses val="autoZero"/>
        <c:auto val="1"/>
        <c:lblOffset val="100"/>
        <c:baseTimeUnit val="years"/>
      </c:dateAx>
      <c:valAx>
        <c:axId val="1176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112640"/>
        <c:axId val="1181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112640"/>
        <c:axId val="118114560"/>
      </c:lineChart>
      <c:dateAx>
        <c:axId val="118112640"/>
        <c:scaling>
          <c:orientation val="minMax"/>
        </c:scaling>
        <c:delete val="1"/>
        <c:axPos val="b"/>
        <c:numFmt formatCode="ge" sourceLinked="1"/>
        <c:majorTickMark val="none"/>
        <c:minorTickMark val="none"/>
        <c:tickLblPos val="none"/>
        <c:crossAx val="118114560"/>
        <c:crosses val="autoZero"/>
        <c:auto val="1"/>
        <c:lblOffset val="100"/>
        <c:baseTimeUnit val="years"/>
      </c:dateAx>
      <c:valAx>
        <c:axId val="1181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153216"/>
        <c:axId val="118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153216"/>
        <c:axId val="118155136"/>
      </c:lineChart>
      <c:dateAx>
        <c:axId val="118153216"/>
        <c:scaling>
          <c:orientation val="minMax"/>
        </c:scaling>
        <c:delete val="1"/>
        <c:axPos val="b"/>
        <c:numFmt formatCode="ge" sourceLinked="1"/>
        <c:majorTickMark val="none"/>
        <c:minorTickMark val="none"/>
        <c:tickLblPos val="none"/>
        <c:crossAx val="118155136"/>
        <c:crosses val="autoZero"/>
        <c:auto val="1"/>
        <c:lblOffset val="100"/>
        <c:baseTimeUnit val="years"/>
      </c:dateAx>
      <c:valAx>
        <c:axId val="118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59232"/>
        <c:axId val="143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59232"/>
        <c:axId val="143761408"/>
      </c:lineChart>
      <c:dateAx>
        <c:axId val="143759232"/>
        <c:scaling>
          <c:orientation val="minMax"/>
        </c:scaling>
        <c:delete val="1"/>
        <c:axPos val="b"/>
        <c:numFmt formatCode="ge" sourceLinked="1"/>
        <c:majorTickMark val="none"/>
        <c:minorTickMark val="none"/>
        <c:tickLblPos val="none"/>
        <c:crossAx val="143761408"/>
        <c:crosses val="autoZero"/>
        <c:auto val="1"/>
        <c:lblOffset val="100"/>
        <c:baseTimeUnit val="years"/>
      </c:dateAx>
      <c:valAx>
        <c:axId val="143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95712"/>
        <c:axId val="1437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95712"/>
        <c:axId val="143797632"/>
      </c:lineChart>
      <c:dateAx>
        <c:axId val="143795712"/>
        <c:scaling>
          <c:orientation val="minMax"/>
        </c:scaling>
        <c:delete val="1"/>
        <c:axPos val="b"/>
        <c:numFmt formatCode="ge" sourceLinked="1"/>
        <c:majorTickMark val="none"/>
        <c:minorTickMark val="none"/>
        <c:tickLblPos val="none"/>
        <c:crossAx val="143797632"/>
        <c:crosses val="autoZero"/>
        <c:auto val="1"/>
        <c:lblOffset val="100"/>
        <c:baseTimeUnit val="years"/>
      </c:dateAx>
      <c:valAx>
        <c:axId val="1437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3262.4</c:v>
                </c:pt>
                <c:pt idx="1">
                  <c:v>2995.54</c:v>
                </c:pt>
                <c:pt idx="2">
                  <c:v>2946.65</c:v>
                </c:pt>
                <c:pt idx="3">
                  <c:v>2875.32</c:v>
                </c:pt>
                <c:pt idx="4">
                  <c:v>2900.33</c:v>
                </c:pt>
              </c:numCache>
            </c:numRef>
          </c:val>
        </c:ser>
        <c:dLbls>
          <c:showLegendKey val="0"/>
          <c:showVal val="0"/>
          <c:showCatName val="0"/>
          <c:showSerName val="0"/>
          <c:showPercent val="0"/>
          <c:showBubbleSize val="0"/>
        </c:dLbls>
        <c:gapWidth val="150"/>
        <c:axId val="143814016"/>
        <c:axId val="1438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143814016"/>
        <c:axId val="143840768"/>
      </c:lineChart>
      <c:dateAx>
        <c:axId val="143814016"/>
        <c:scaling>
          <c:orientation val="minMax"/>
        </c:scaling>
        <c:delete val="1"/>
        <c:axPos val="b"/>
        <c:numFmt formatCode="ge" sourceLinked="1"/>
        <c:majorTickMark val="none"/>
        <c:minorTickMark val="none"/>
        <c:tickLblPos val="none"/>
        <c:crossAx val="143840768"/>
        <c:crosses val="autoZero"/>
        <c:auto val="1"/>
        <c:lblOffset val="100"/>
        <c:baseTimeUnit val="years"/>
      </c:dateAx>
      <c:valAx>
        <c:axId val="1438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58.08</c:v>
                </c:pt>
                <c:pt idx="1">
                  <c:v>93.18</c:v>
                </c:pt>
                <c:pt idx="2">
                  <c:v>94.54</c:v>
                </c:pt>
                <c:pt idx="3">
                  <c:v>96.08</c:v>
                </c:pt>
                <c:pt idx="4">
                  <c:v>96.36</c:v>
                </c:pt>
              </c:numCache>
            </c:numRef>
          </c:val>
        </c:ser>
        <c:dLbls>
          <c:showLegendKey val="0"/>
          <c:showVal val="0"/>
          <c:showCatName val="0"/>
          <c:showSerName val="0"/>
          <c:showPercent val="0"/>
          <c:showBubbleSize val="0"/>
        </c:dLbls>
        <c:gapWidth val="150"/>
        <c:axId val="143866496"/>
        <c:axId val="143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143866496"/>
        <c:axId val="143872768"/>
      </c:lineChart>
      <c:dateAx>
        <c:axId val="143866496"/>
        <c:scaling>
          <c:orientation val="minMax"/>
        </c:scaling>
        <c:delete val="1"/>
        <c:axPos val="b"/>
        <c:numFmt formatCode="ge" sourceLinked="1"/>
        <c:majorTickMark val="none"/>
        <c:minorTickMark val="none"/>
        <c:tickLblPos val="none"/>
        <c:crossAx val="143872768"/>
        <c:crosses val="autoZero"/>
        <c:auto val="1"/>
        <c:lblOffset val="100"/>
        <c:baseTimeUnit val="years"/>
      </c:dateAx>
      <c:valAx>
        <c:axId val="143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235.83</c:v>
                </c:pt>
                <c:pt idx="1">
                  <c:v>150</c:v>
                </c:pt>
                <c:pt idx="2">
                  <c:v>150</c:v>
                </c:pt>
                <c:pt idx="3">
                  <c:v>150</c:v>
                </c:pt>
                <c:pt idx="4">
                  <c:v>150</c:v>
                </c:pt>
              </c:numCache>
            </c:numRef>
          </c:val>
        </c:ser>
        <c:dLbls>
          <c:showLegendKey val="0"/>
          <c:showVal val="0"/>
          <c:showCatName val="0"/>
          <c:showSerName val="0"/>
          <c:showPercent val="0"/>
          <c:showBubbleSize val="0"/>
        </c:dLbls>
        <c:gapWidth val="150"/>
        <c:axId val="143902592"/>
        <c:axId val="1439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143902592"/>
        <c:axId val="143904768"/>
      </c:lineChart>
      <c:dateAx>
        <c:axId val="143902592"/>
        <c:scaling>
          <c:orientation val="minMax"/>
        </c:scaling>
        <c:delete val="1"/>
        <c:axPos val="b"/>
        <c:numFmt formatCode="ge" sourceLinked="1"/>
        <c:majorTickMark val="none"/>
        <c:minorTickMark val="none"/>
        <c:tickLblPos val="none"/>
        <c:crossAx val="143904768"/>
        <c:crosses val="autoZero"/>
        <c:auto val="1"/>
        <c:lblOffset val="100"/>
        <c:baseTimeUnit val="years"/>
      </c:dateAx>
      <c:valAx>
        <c:axId val="143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宮崎県　小林市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47090</v>
      </c>
      <c r="AM8" s="50"/>
      <c r="AN8" s="50"/>
      <c r="AO8" s="50"/>
      <c r="AP8" s="50"/>
      <c r="AQ8" s="50"/>
      <c r="AR8" s="50"/>
      <c r="AS8" s="50"/>
      <c r="AT8" s="45">
        <f>データ!T6</f>
        <v>562.95000000000005</v>
      </c>
      <c r="AU8" s="45"/>
      <c r="AV8" s="45"/>
      <c r="AW8" s="45"/>
      <c r="AX8" s="45"/>
      <c r="AY8" s="45"/>
      <c r="AZ8" s="45"/>
      <c r="BA8" s="45"/>
      <c r="BB8" s="45">
        <f>データ!U6</f>
        <v>83.65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18.98</v>
      </c>
      <c r="Q10" s="45"/>
      <c r="R10" s="45"/>
      <c r="S10" s="45"/>
      <c r="T10" s="45"/>
      <c r="U10" s="45"/>
      <c r="V10" s="45"/>
      <c r="W10" s="45">
        <f>データ!Q6</f>
        <v>93.64</v>
      </c>
      <c r="X10" s="45"/>
      <c r="Y10" s="45"/>
      <c r="Z10" s="45"/>
      <c r="AA10" s="45"/>
      <c r="AB10" s="45"/>
      <c r="AC10" s="45"/>
      <c r="AD10" s="50">
        <f>データ!R6</f>
        <v>2829</v>
      </c>
      <c r="AE10" s="50"/>
      <c r="AF10" s="50"/>
      <c r="AG10" s="50"/>
      <c r="AH10" s="50"/>
      <c r="AI10" s="50"/>
      <c r="AJ10" s="50"/>
      <c r="AK10" s="2"/>
      <c r="AL10" s="50">
        <f>データ!V6</f>
        <v>8860</v>
      </c>
      <c r="AM10" s="50"/>
      <c r="AN10" s="50"/>
      <c r="AO10" s="50"/>
      <c r="AP10" s="50"/>
      <c r="AQ10" s="50"/>
      <c r="AR10" s="50"/>
      <c r="AS10" s="50"/>
      <c r="AT10" s="45">
        <f>データ!W6</f>
        <v>3.23</v>
      </c>
      <c r="AU10" s="45"/>
      <c r="AV10" s="45"/>
      <c r="AW10" s="45"/>
      <c r="AX10" s="45"/>
      <c r="AY10" s="45"/>
      <c r="AZ10" s="45"/>
      <c r="BA10" s="45"/>
      <c r="BB10" s="45">
        <f>データ!X6</f>
        <v>2743.03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452050</v>
      </c>
      <c r="D6" s="33">
        <f t="shared" si="3"/>
        <v>47</v>
      </c>
      <c r="E6" s="33">
        <f t="shared" si="3"/>
        <v>17</v>
      </c>
      <c r="F6" s="33">
        <f t="shared" si="3"/>
        <v>1</v>
      </c>
      <c r="G6" s="33">
        <f t="shared" si="3"/>
        <v>0</v>
      </c>
      <c r="H6" s="33" t="str">
        <f t="shared" si="3"/>
        <v>宮崎県　小林市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18.98</v>
      </c>
      <c r="Q6" s="34">
        <f t="shared" si="3"/>
        <v>93.64</v>
      </c>
      <c r="R6" s="34">
        <f t="shared" si="3"/>
        <v>2829</v>
      </c>
      <c r="S6" s="34">
        <f t="shared" si="3"/>
        <v>47090</v>
      </c>
      <c r="T6" s="34">
        <f t="shared" si="3"/>
        <v>562.95000000000005</v>
      </c>
      <c r="U6" s="34">
        <f t="shared" si="3"/>
        <v>83.65</v>
      </c>
      <c r="V6" s="34">
        <f t="shared" si="3"/>
        <v>8860</v>
      </c>
      <c r="W6" s="34">
        <f t="shared" si="3"/>
        <v>3.23</v>
      </c>
      <c r="X6" s="34">
        <f t="shared" si="3"/>
        <v>2743.03</v>
      </c>
      <c r="Y6" s="35">
        <f>IF(Y7="",NA(),Y7)</f>
        <v>101.79</v>
      </c>
      <c r="Z6" s="35">
        <f t="shared" ref="Z6:AH6" si="4">IF(Z7="",NA(),Z7)</f>
        <v>99.98</v>
      </c>
      <c r="AA6" s="35">
        <f t="shared" si="4"/>
        <v>100.98</v>
      </c>
      <c r="AB6" s="35">
        <f t="shared" si="4"/>
        <v>100.65</v>
      </c>
      <c r="AC6" s="35">
        <f t="shared" si="4"/>
        <v>105.07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3262.4</v>
      </c>
      <c r="BG6" s="35">
        <f t="shared" ref="BG6:BO6" si="7">IF(BG7="",NA(),BG7)</f>
        <v>2995.54</v>
      </c>
      <c r="BH6" s="35">
        <f t="shared" si="7"/>
        <v>2946.65</v>
      </c>
      <c r="BI6" s="35">
        <f t="shared" si="7"/>
        <v>2875.32</v>
      </c>
      <c r="BJ6" s="35">
        <f t="shared" si="7"/>
        <v>2900.33</v>
      </c>
      <c r="BK6" s="35">
        <f t="shared" si="7"/>
        <v>1574.53</v>
      </c>
      <c r="BL6" s="35">
        <f t="shared" si="7"/>
        <v>1506.51</v>
      </c>
      <c r="BM6" s="35">
        <f t="shared" si="7"/>
        <v>1315.67</v>
      </c>
      <c r="BN6" s="35">
        <f t="shared" si="7"/>
        <v>1118.56</v>
      </c>
      <c r="BO6" s="35">
        <f t="shared" si="7"/>
        <v>1111.31</v>
      </c>
      <c r="BP6" s="34" t="str">
        <f>IF(BP7="","",IF(BP7="-","【-】","【"&amp;SUBSTITUTE(TEXT(BP7,"#,##0.00"),"-","△")&amp;"】"))</f>
        <v>【728.30】</v>
      </c>
      <c r="BQ6" s="35">
        <f>IF(BQ7="",NA(),BQ7)</f>
        <v>58.08</v>
      </c>
      <c r="BR6" s="35">
        <f t="shared" ref="BR6:BZ6" si="8">IF(BR7="",NA(),BR7)</f>
        <v>93.18</v>
      </c>
      <c r="BS6" s="35">
        <f t="shared" si="8"/>
        <v>94.54</v>
      </c>
      <c r="BT6" s="35">
        <f t="shared" si="8"/>
        <v>96.08</v>
      </c>
      <c r="BU6" s="35">
        <f t="shared" si="8"/>
        <v>96.36</v>
      </c>
      <c r="BV6" s="35">
        <f t="shared" si="8"/>
        <v>57.36</v>
      </c>
      <c r="BW6" s="35">
        <f t="shared" si="8"/>
        <v>57.33</v>
      </c>
      <c r="BX6" s="35">
        <f t="shared" si="8"/>
        <v>60.78</v>
      </c>
      <c r="BY6" s="35">
        <f t="shared" si="8"/>
        <v>72.33</v>
      </c>
      <c r="BZ6" s="35">
        <f t="shared" si="8"/>
        <v>75.540000000000006</v>
      </c>
      <c r="CA6" s="34" t="str">
        <f>IF(CA7="","",IF(CA7="-","【-】","【"&amp;SUBSTITUTE(TEXT(CA7,"#,##0.00"),"-","△")&amp;"】"))</f>
        <v>【100.04】</v>
      </c>
      <c r="CB6" s="35">
        <f>IF(CB7="",NA(),CB7)</f>
        <v>235.83</v>
      </c>
      <c r="CC6" s="35">
        <f t="shared" ref="CC6:CK6" si="9">IF(CC7="",NA(),CC7)</f>
        <v>150</v>
      </c>
      <c r="CD6" s="35">
        <f t="shared" si="9"/>
        <v>150</v>
      </c>
      <c r="CE6" s="35">
        <f t="shared" si="9"/>
        <v>150</v>
      </c>
      <c r="CF6" s="35">
        <f t="shared" si="9"/>
        <v>150</v>
      </c>
      <c r="CG6" s="35">
        <f t="shared" si="9"/>
        <v>279.91000000000003</v>
      </c>
      <c r="CH6" s="35">
        <f t="shared" si="9"/>
        <v>284.52999999999997</v>
      </c>
      <c r="CI6" s="35">
        <f t="shared" si="9"/>
        <v>276.26</v>
      </c>
      <c r="CJ6" s="35">
        <f t="shared" si="9"/>
        <v>215.28</v>
      </c>
      <c r="CK6" s="35">
        <f t="shared" si="9"/>
        <v>207.96</v>
      </c>
      <c r="CL6" s="34" t="str">
        <f>IF(CL7="","",IF(CL7="-","【-】","【"&amp;SUBSTITUTE(TEXT(CL7,"#,##0.00"),"-","△")&amp;"】"))</f>
        <v>【137.82】</v>
      </c>
      <c r="CM6" s="35">
        <f>IF(CM7="",NA(),CM7)</f>
        <v>40.229999999999997</v>
      </c>
      <c r="CN6" s="35">
        <f t="shared" ref="CN6:CV6" si="10">IF(CN7="",NA(),CN7)</f>
        <v>41.33</v>
      </c>
      <c r="CO6" s="35">
        <f t="shared" si="10"/>
        <v>43.75</v>
      </c>
      <c r="CP6" s="35">
        <f t="shared" si="10"/>
        <v>45.02</v>
      </c>
      <c r="CQ6" s="35">
        <f t="shared" si="10"/>
        <v>44.97</v>
      </c>
      <c r="CR6" s="35">
        <f t="shared" si="10"/>
        <v>40.07</v>
      </c>
      <c r="CS6" s="35">
        <f t="shared" si="10"/>
        <v>39.92</v>
      </c>
      <c r="CT6" s="35">
        <f t="shared" si="10"/>
        <v>41.63</v>
      </c>
      <c r="CU6" s="35">
        <f t="shared" si="10"/>
        <v>54.67</v>
      </c>
      <c r="CV6" s="35">
        <f t="shared" si="10"/>
        <v>53.51</v>
      </c>
      <c r="CW6" s="34" t="str">
        <f>IF(CW7="","",IF(CW7="-","【-】","【"&amp;SUBSTITUTE(TEXT(CW7,"#,##0.00"),"-","△")&amp;"】"))</f>
        <v>【60.09】</v>
      </c>
      <c r="CX6" s="35">
        <f>IF(CX7="",NA(),CX7)</f>
        <v>74.78</v>
      </c>
      <c r="CY6" s="35">
        <f t="shared" ref="CY6:DG6" si="11">IF(CY7="",NA(),CY7)</f>
        <v>78.099999999999994</v>
      </c>
      <c r="CZ6" s="35">
        <f t="shared" si="11"/>
        <v>77.78</v>
      </c>
      <c r="DA6" s="35">
        <f t="shared" si="11"/>
        <v>80.59</v>
      </c>
      <c r="DB6" s="35">
        <f t="shared" si="11"/>
        <v>77.7</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c r="A7" s="28"/>
      <c r="B7" s="37">
        <v>2016</v>
      </c>
      <c r="C7" s="37">
        <v>452050</v>
      </c>
      <c r="D7" s="37">
        <v>47</v>
      </c>
      <c r="E7" s="37">
        <v>17</v>
      </c>
      <c r="F7" s="37">
        <v>1</v>
      </c>
      <c r="G7" s="37">
        <v>0</v>
      </c>
      <c r="H7" s="37" t="s">
        <v>111</v>
      </c>
      <c r="I7" s="37" t="s">
        <v>112</v>
      </c>
      <c r="J7" s="37" t="s">
        <v>113</v>
      </c>
      <c r="K7" s="37" t="s">
        <v>114</v>
      </c>
      <c r="L7" s="37" t="s">
        <v>115</v>
      </c>
      <c r="M7" s="37"/>
      <c r="N7" s="38" t="s">
        <v>116</v>
      </c>
      <c r="O7" s="38" t="s">
        <v>117</v>
      </c>
      <c r="P7" s="38">
        <v>18.98</v>
      </c>
      <c r="Q7" s="38">
        <v>93.64</v>
      </c>
      <c r="R7" s="38">
        <v>2829</v>
      </c>
      <c r="S7" s="38">
        <v>47090</v>
      </c>
      <c r="T7" s="38">
        <v>562.95000000000005</v>
      </c>
      <c r="U7" s="38">
        <v>83.65</v>
      </c>
      <c r="V7" s="38">
        <v>8860</v>
      </c>
      <c r="W7" s="38">
        <v>3.23</v>
      </c>
      <c r="X7" s="38">
        <v>2743.03</v>
      </c>
      <c r="Y7" s="38">
        <v>101.79</v>
      </c>
      <c r="Z7" s="38">
        <v>99.98</v>
      </c>
      <c r="AA7" s="38">
        <v>100.98</v>
      </c>
      <c r="AB7" s="38">
        <v>100.65</v>
      </c>
      <c r="AC7" s="38">
        <v>105.07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3262.4</v>
      </c>
      <c r="BG7" s="38">
        <v>2995.54</v>
      </c>
      <c r="BH7" s="38">
        <v>2946.65</v>
      </c>
      <c r="BI7" s="38">
        <v>2875.32</v>
      </c>
      <c r="BJ7" s="38">
        <v>2900.33</v>
      </c>
      <c r="BK7" s="38">
        <v>1574.53</v>
      </c>
      <c r="BL7" s="38">
        <v>1506.51</v>
      </c>
      <c r="BM7" s="38">
        <v>1315.67</v>
      </c>
      <c r="BN7" s="38">
        <v>1118.56</v>
      </c>
      <c r="BO7" s="38">
        <v>1111.31</v>
      </c>
      <c r="BP7" s="38">
        <v>728.3</v>
      </c>
      <c r="BQ7" s="38">
        <v>58.08</v>
      </c>
      <c r="BR7" s="38">
        <v>93.18</v>
      </c>
      <c r="BS7" s="38">
        <v>94.54</v>
      </c>
      <c r="BT7" s="38">
        <v>96.08</v>
      </c>
      <c r="BU7" s="38">
        <v>96.36</v>
      </c>
      <c r="BV7" s="38">
        <v>57.36</v>
      </c>
      <c r="BW7" s="38">
        <v>57.33</v>
      </c>
      <c r="BX7" s="38">
        <v>60.78</v>
      </c>
      <c r="BY7" s="38">
        <v>72.33</v>
      </c>
      <c r="BZ7" s="38">
        <v>75.540000000000006</v>
      </c>
      <c r="CA7" s="38">
        <v>100.04</v>
      </c>
      <c r="CB7" s="38">
        <v>235.83</v>
      </c>
      <c r="CC7" s="38">
        <v>150</v>
      </c>
      <c r="CD7" s="38">
        <v>150</v>
      </c>
      <c r="CE7" s="38">
        <v>150</v>
      </c>
      <c r="CF7" s="38">
        <v>150</v>
      </c>
      <c r="CG7" s="38">
        <v>279.91000000000003</v>
      </c>
      <c r="CH7" s="38">
        <v>284.52999999999997</v>
      </c>
      <c r="CI7" s="38">
        <v>276.26</v>
      </c>
      <c r="CJ7" s="38">
        <v>215.28</v>
      </c>
      <c r="CK7" s="38">
        <v>207.96</v>
      </c>
      <c r="CL7" s="38">
        <v>137.82</v>
      </c>
      <c r="CM7" s="38">
        <v>40.229999999999997</v>
      </c>
      <c r="CN7" s="38">
        <v>41.33</v>
      </c>
      <c r="CO7" s="38">
        <v>43.75</v>
      </c>
      <c r="CP7" s="38">
        <v>45.02</v>
      </c>
      <c r="CQ7" s="38">
        <v>44.97</v>
      </c>
      <c r="CR7" s="38">
        <v>40.07</v>
      </c>
      <c r="CS7" s="38">
        <v>39.92</v>
      </c>
      <c r="CT7" s="38">
        <v>41.63</v>
      </c>
      <c r="CU7" s="38">
        <v>54.67</v>
      </c>
      <c r="CV7" s="38">
        <v>53.51</v>
      </c>
      <c r="CW7" s="38">
        <v>60.09</v>
      </c>
      <c r="CX7" s="38">
        <v>74.78</v>
      </c>
      <c r="CY7" s="38">
        <v>78.099999999999994</v>
      </c>
      <c r="CZ7" s="38">
        <v>77.78</v>
      </c>
      <c r="DA7" s="38">
        <v>80.59</v>
      </c>
      <c r="DB7" s="38">
        <v>77.7</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谷山　宏志</cp:lastModifiedBy>
  <cp:lastPrinted>2018-01-31T06:00:09Z</cp:lastPrinted>
  <dcterms:created xsi:type="dcterms:W3CDTF">2017-12-25T02:13:33Z</dcterms:created>
  <dcterms:modified xsi:type="dcterms:W3CDTF">2018-02-21T05:41:47Z</dcterms:modified>
  <cp:category/>
</cp:coreProperties>
</file>