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29p0037\財政担当共有\新共有ドライブ\03-02 【決　算】公営企業(公営企業全般含む)\平成２９年度\01 各種照会・回答\300125【　】公営企業に係る「経営比較分析表」の分析等について\03市町村→県\下水道\"/>
    </mc:Choice>
  </mc:AlternateContent>
  <bookViews>
    <workbookView xWindow="240" yWindow="60" windowWidth="14940" windowHeight="7872" xr2:uid="{00000000-000D-0000-FFFF-FFFF00000000}"/>
  </bookViews>
  <sheets>
    <sheet name="法非適用_下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AT10" i="4"/>
  <c r="P10" i="4"/>
  <c r="I10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<sst xmlns="http://schemas.openxmlformats.org/spreadsheetml/2006/main" count="240" uniqueCount="125">
  <si>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</si>
  <si>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</si>
  <si>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</si>
  <si>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</si>
  <si>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</si>
  <si>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</si>
  <si>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</si>
  <si>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</si>
  <si>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</si>
  <si>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</si>
  <si>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</si>
  <si>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</si>
  <si>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</si>
  <si>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</si>
  <si>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</si>
  <si>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</si>
  <si>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</si>
  <si>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</si>
  <si>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</si>
  <si>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</si>
  <si>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</si>
  <si>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</si>
  <si>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</si>
  <si>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</si>
  <si>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</si>
  <si>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</si>
  <si>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</si>
  <si>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</si>
  <si>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</si>
  <si>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</si>
  <si>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</si>
  <si>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</si>
  <si>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</si>
  <si>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</si>
  <si>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</si>
  <si>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</si>
  <si>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</si>
  <si>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</si>
  <si>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</si>
  <si>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</si>
  <si>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</si>
  <si>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</si>
  <si>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</si>
  <si>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</si>
  <si>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</si>
  <si>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</si>
  <si>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</si>
  <si>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</si>
  <si>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</si>
  <si>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</si>
  <si>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</si>
  <si>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</si>
  <si>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</si>
  <si>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</si>
  <si>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</si>
  <si>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</si>
  <si>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</si>
  <si>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</si>
  <si>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</si>
  <si>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</si>
  <si>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</si>
  <si>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</si>
  <si>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</si>
  <si>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</si>
  <si>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</si>
  <si>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</si>
  <si>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</si>
  <si>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</si>
  <si>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</si>
  <si>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</si>
  <si>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</si>
  <si>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</si>
  <si>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</si>
  <si>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</si>
  <si>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</si>
  <si>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</si>
  <si>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</si>
  <si>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</si>
  <si>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</si>
  <si>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</si>
  <si>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</si>
  <si>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</si>
  <si>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</si>
  <si>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</si>
  <si>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</si>
  <si>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</si>
  <si>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</si>
  <si>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</si>
  <si>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</si>
  <si>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</si>
  <si>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</si>
  <si>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</si>
  <si>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</si>
  <si>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</si>
  <si>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</si>
  <si>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</si>
  <si>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</si>
  <si>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</si>
  <si>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</si>
  <si>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</si>
  <si>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</si>
  <si>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</si>
  <si>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</si>
  <si>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</si>
  <si>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</si>
  <si>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</si>
  <si>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</si>
  <si>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</si>
  <si>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</si>
  <si>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宮崎県　三股町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</si>
  <si>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</si>
  <si>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</si>
  <si>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</si>
  <si>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</si>
  <si>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</si>
  <si>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</si>
  <si>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</si>
  <si>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</si>
  <si>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</si>
  <si>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</si>
  <si>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</si>
  <si>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</si>
  <si>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本町の公共下水道は、平成１７年に共用開始し12年が経過しています。しかし普及率は37.4％と低い水準のため、事業整備投資に対し使用料金収入が低いことから①「収益的収支比率」が100％を下回っています。このことにより、経営の健全性が確保されているとはいえない状況です。　　　　　　　　　　　　　しかし、近年は接続件数の増加により使用料金収入が増え「収益的収支比率」は徐々に改善されてきています。④「企業債残高事業規模比率」は、Ｈ２８年度まで、一般会計繰入金により賄われている状況でありますが、今後は使用料金の増加に伴い、起債償還への充当が見込めることから、一般会計繰入金が減少し、企業債比率が改善されると予想されます。また⑤「経費回収率」については、類似団体平均値65％に対し本町は79％と上回っており、経営の改善が進んでいることが確認できます。⑥「汚水処理原価」については、Ｈ２６年度より類似団体平均値を下回っていますが、今後は施設の更新等が出てくることから「汚水処理原価」が高くなることが予想されます。そのため、施設の延命化に努める必要が出てきます。⑦「施設利用率」は、平成２５年度から類似団体平均値を上回っていますが、更に効率性の向上に努める必要があります。⑧「水洗化率」は類似団体平均値を下回っており、接続推進に努める必要があります。</t>
    <phoneticPr fontId="4"/>
  </si>
  <si>
    <t>供用開始から１２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rPh sb="93" eb="94">
      <t>ムカ</t>
    </rPh>
    <phoneticPr fontId="4"/>
  </si>
  <si>
    <t>平成28年に策定した経営戦略により、経営の健全性と効率性を高めるため、水洗化率の向上による使用料金の増と、汚水処理施設の統合による、効率性の向上が必要があります。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</si>
</sst>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8" fillId="0" borderId="6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7" xfId="1" applyFont="1" applyBorder="1" applyAlignment="1" applyProtection="1">
      <alignment horizontal="left" vertical="top" wrapText="1"/>
      <protection locked="0"/>
    </xf>
    <xf numFmtId="0" fontId="18" fillId="0" borderId="8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 xr:uid="{00000000-0005-0000-0000-000000000000}"/>
    <cellStyle name="桁区切り 3" xfId="3" xr:uid="{00000000-0005-0000-0000-000001000000}"/>
    <cellStyle name="桁区切り 3 2" xfId="4" xr:uid="{00000000-0005-0000-0000-000002000000}"/>
    <cellStyle name="通貨 2" xfId="5" xr:uid="{00000000-0005-0000-0000-000003000000}"/>
    <cellStyle name="標準" xfId="0" builtinId="0"/>
    <cellStyle name="標準 2" xfId="1" xr:uid="{00000000-0005-0000-0000-000005000000}"/>
    <cellStyle name="標準 2 2" xfId="6" xr:uid="{00000000-0005-0000-0000-000006000000}"/>
    <cellStyle name="標準 2 3" xfId="7" xr:uid="{00000000-0005-0000-0000-000007000000}"/>
    <cellStyle name="標準 2 3 2" xfId="8" xr:uid="{00000000-0005-0000-0000-000008000000}"/>
    <cellStyle name="標準 2 4" xfId="9" xr:uid="{00000000-0005-0000-0000-000009000000}"/>
    <cellStyle name="標準 2_【重要】（県）指数表_書式まとめ" xfId="10" xr:uid="{00000000-0005-0000-0000-00000A000000}"/>
    <cellStyle name="標準 3" xfId="11" xr:uid="{00000000-0005-0000-0000-00000B000000}"/>
    <cellStyle name="標準 3 2" xfId="12" xr:uid="{00000000-0005-0000-0000-00000C000000}"/>
    <cellStyle name="標準 3 2 2" xfId="13" xr:uid="{00000000-0005-0000-0000-00000D000000}"/>
    <cellStyle name="標準 3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5-4AF5-8F1C-CBE76B10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93808"/>
        <c:axId val="38736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5-4AF5-8F1C-CBE76B10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93808"/>
        <c:axId val="387368056"/>
      </c:lineChart>
      <c:dateAx>
        <c:axId val="38549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68056"/>
        <c:crosses val="autoZero"/>
        <c:auto val="1"/>
        <c:lblOffset val="100"/>
        <c:baseTimeUnit val="years"/>
      </c:dateAx>
      <c:valAx>
        <c:axId val="38736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49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34.76</c:v>
                </c:pt>
                <c:pt idx="1">
                  <c:v>45.33</c:v>
                </c:pt>
                <c:pt idx="2">
                  <c:v>50.48</c:v>
                </c:pt>
                <c:pt idx="3">
                  <c:v>55.38</c:v>
                </c:pt>
                <c:pt idx="4">
                  <c:v>60.67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2AF-8FF9-0552DBC6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717040"/>
        <c:axId val="37824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0-42AF-8FF9-0552DBC6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17040"/>
        <c:axId val="378245552"/>
      </c:lineChart>
      <c:dateAx>
        <c:axId val="35771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245552"/>
        <c:crosses val="autoZero"/>
        <c:auto val="1"/>
        <c:lblOffset val="100"/>
        <c:baseTimeUnit val="years"/>
      </c:dateAx>
      <c:valAx>
        <c:axId val="37824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71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50.01</c:v>
                </c:pt>
                <c:pt idx="1">
                  <c:v>47.12</c:v>
                </c:pt>
                <c:pt idx="2">
                  <c:v>53.51</c:v>
                </c:pt>
                <c:pt idx="3">
                  <c:v>53.99</c:v>
                </c:pt>
                <c:pt idx="4">
                  <c:v>56.23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2-45D9-826D-3DB29B2A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81696"/>
        <c:axId val="37920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2-45D9-826D-3DB29B2A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81696"/>
        <c:axId val="379205848"/>
      </c:lineChart>
      <c:dateAx>
        <c:axId val="37538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205848"/>
        <c:crosses val="autoZero"/>
        <c:auto val="1"/>
        <c:lblOffset val="100"/>
        <c:baseTimeUnit val="years"/>
      </c:dateAx>
      <c:valAx>
        <c:axId val="37920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8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64.33</c:v>
                </c:pt>
                <c:pt idx="1">
                  <c:v>68.17</c:v>
                </c:pt>
                <c:pt idx="2">
                  <c:v>79.34</c:v>
                </c:pt>
                <c:pt idx="3">
                  <c:v>85.14</c:v>
                </c:pt>
                <c:pt idx="4">
                  <c:v>84.67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4CC-BCBA-FC5A7F50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69232"/>
        <c:axId val="38736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4-44CC-BCBA-FC5A7F50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69232"/>
        <c:axId val="387369624"/>
      </c:lineChart>
      <c:dateAx>
        <c:axId val="38736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369624"/>
        <c:crosses val="autoZero"/>
        <c:auto val="1"/>
        <c:lblOffset val="100"/>
        <c:baseTimeUnit val="years"/>
      </c:dateAx>
      <c:valAx>
        <c:axId val="38736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36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F9F-97D7-00F1FFA9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07344"/>
        <c:axId val="37960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B-4F9F-97D7-00F1FFA9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07344"/>
        <c:axId val="379607736"/>
      </c:lineChart>
      <c:dateAx>
        <c:axId val="37960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07736"/>
        <c:crosses val="autoZero"/>
        <c:auto val="1"/>
        <c:lblOffset val="100"/>
        <c:baseTimeUnit val="years"/>
      </c:dateAx>
      <c:valAx>
        <c:axId val="37960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0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D76-B3AA-DB17DD89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10864"/>
        <c:axId val="360511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1-4D76-B3AA-DB17DD89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10864"/>
        <c:axId val="360511256"/>
      </c:lineChart>
      <c:dateAx>
        <c:axId val="36051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511256"/>
        <c:crosses val="autoZero"/>
        <c:auto val="1"/>
        <c:lblOffset val="100"/>
        <c:baseTimeUnit val="years"/>
      </c:dateAx>
      <c:valAx>
        <c:axId val="360511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1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E-455D-AB91-9289379D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412000"/>
        <c:axId val="37941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E-455D-AB91-9289379D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2000"/>
        <c:axId val="379412392"/>
      </c:lineChart>
      <c:dateAx>
        <c:axId val="37941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412392"/>
        <c:crosses val="autoZero"/>
        <c:auto val="1"/>
        <c:lblOffset val="100"/>
        <c:baseTimeUnit val="years"/>
      </c:dateAx>
      <c:valAx>
        <c:axId val="37941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41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0-447E-BC17-139ED9C51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462720"/>
        <c:axId val="37946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0-447E-BC17-139ED9C51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62720"/>
        <c:axId val="379462328"/>
      </c:lineChart>
      <c:dateAx>
        <c:axId val="37946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462328"/>
        <c:crosses val="autoZero"/>
        <c:auto val="1"/>
        <c:lblOffset val="100"/>
        <c:baseTimeUnit val="years"/>
      </c:dateAx>
      <c:valAx>
        <c:axId val="37946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46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3771</c:v>
                </c:pt>
                <c:pt idx="1">
                  <c:v>3009</c:v>
                </c:pt>
                <c:pt idx="2">
                  <c:v>2140</c:v>
                </c:pt>
                <c:pt idx="3">
                  <c:v>2064</c:v>
                </c:pt>
                <c:pt idx="4" formatCode="#,##0.00;&quot;△&quot;#,##0.00;&quot;-&quot;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E-49FD-8F5C-546853DCC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413568"/>
        <c:axId val="38939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E-49FD-8F5C-546853DCC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3568"/>
        <c:axId val="389392768"/>
      </c:lineChart>
      <c:dateAx>
        <c:axId val="3794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392768"/>
        <c:crosses val="autoZero"/>
        <c:auto val="1"/>
        <c:lblOffset val="100"/>
        <c:baseTimeUnit val="years"/>
      </c:dateAx>
      <c:valAx>
        <c:axId val="38939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41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58.28</c:v>
                </c:pt>
                <c:pt idx="2">
                  <c:v>70.94</c:v>
                </c:pt>
                <c:pt idx="3">
                  <c:v>78.95</c:v>
                </c:pt>
                <c:pt idx="4">
                  <c:v>79.47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F57-94DB-9E4FC862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12432"/>
        <c:axId val="38939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0-4F57-94DB-9E4FC862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12432"/>
        <c:axId val="389393944"/>
      </c:lineChart>
      <c:dateAx>
        <c:axId val="36051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393944"/>
        <c:crosses val="autoZero"/>
        <c:auto val="1"/>
        <c:lblOffset val="100"/>
        <c:baseTimeUnit val="years"/>
      </c:dateAx>
      <c:valAx>
        <c:axId val="38939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1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362.27</c:v>
                </c:pt>
                <c:pt idx="1">
                  <c:v>316.27</c:v>
                </c:pt>
                <c:pt idx="2">
                  <c:v>263.41000000000003</c:v>
                </c:pt>
                <c:pt idx="3">
                  <c:v>239.86</c:v>
                </c:pt>
                <c:pt idx="4">
                  <c:v>240.19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9-4987-9E56-68F57998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31160"/>
        <c:axId val="35882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9-4987-9E56-68F57998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31160"/>
        <c:axId val="358826024"/>
      </c:lineChart>
      <c:dateAx>
        <c:axId val="38553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826024"/>
        <c:crosses val="autoZero"/>
        <c:auto val="1"/>
        <c:lblOffset val="100"/>
        <c:baseTimeUnit val="years"/>
      </c:dateAx>
      <c:valAx>
        <c:axId val="35882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53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B1" zoomScaleNormal="100" workbookViewId="0">
      <selection activeCell="BL16" sqref="BL16:BZ44"/>
    </sheetView>
  </sheetViews>
  <sheetFormatPr defaultColWidth="2.6640625" defaultRowHeight="13.2" x14ac:dyDescent="0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2">
      <c r="A6" s="2"/>
      <c r="B6" s="43" t="str">
        <f>データ!H6</f>
        <v>宮崎県　三股町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Cc3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26054</v>
      </c>
      <c r="AM8" s="50"/>
      <c r="AN8" s="50"/>
      <c r="AO8" s="50"/>
      <c r="AP8" s="50"/>
      <c r="AQ8" s="50"/>
      <c r="AR8" s="50"/>
      <c r="AS8" s="50"/>
      <c r="AT8" s="45">
        <f>データ!T6</f>
        <v>110.02</v>
      </c>
      <c r="AU8" s="45"/>
      <c r="AV8" s="45"/>
      <c r="AW8" s="45"/>
      <c r="AX8" s="45"/>
      <c r="AY8" s="45"/>
      <c r="AZ8" s="45"/>
      <c r="BA8" s="45"/>
      <c r="BB8" s="45">
        <f>データ!U6</f>
        <v>236.81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37.409999999999997</v>
      </c>
      <c r="Q10" s="45"/>
      <c r="R10" s="45"/>
      <c r="S10" s="45"/>
      <c r="T10" s="45"/>
      <c r="U10" s="45"/>
      <c r="V10" s="45"/>
      <c r="W10" s="45">
        <f>データ!Q6</f>
        <v>99.58</v>
      </c>
      <c r="X10" s="45"/>
      <c r="Y10" s="45"/>
      <c r="Z10" s="45"/>
      <c r="AA10" s="45"/>
      <c r="AB10" s="45"/>
      <c r="AC10" s="45"/>
      <c r="AD10" s="50">
        <f>データ!R6</f>
        <v>3326</v>
      </c>
      <c r="AE10" s="50"/>
      <c r="AF10" s="50"/>
      <c r="AG10" s="50"/>
      <c r="AH10" s="50"/>
      <c r="AI10" s="50"/>
      <c r="AJ10" s="50"/>
      <c r="AK10" s="2"/>
      <c r="AL10" s="50">
        <f>データ!V6</f>
        <v>9737</v>
      </c>
      <c r="AM10" s="50"/>
      <c r="AN10" s="50"/>
      <c r="AO10" s="50"/>
      <c r="AP10" s="50"/>
      <c r="AQ10" s="50"/>
      <c r="AR10" s="50"/>
      <c r="AS10" s="50"/>
      <c r="AT10" s="45">
        <f>データ!W6</f>
        <v>2.91</v>
      </c>
      <c r="AU10" s="45"/>
      <c r="AV10" s="45"/>
      <c r="AW10" s="45"/>
      <c r="AX10" s="45"/>
      <c r="AY10" s="45"/>
      <c r="AZ10" s="45"/>
      <c r="BA10" s="45"/>
      <c r="BB10" s="45">
        <f>データ!X6</f>
        <v>3346.05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2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2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2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2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2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2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2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2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2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2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2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2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2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2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2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2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2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2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2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2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2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2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2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2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2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2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2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2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2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2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2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2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2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2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2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2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2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2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2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2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2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2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2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84" t="s">
        <v>124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2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2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2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2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2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2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2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2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2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2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2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2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2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2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algorithmName="SHA-512" hashValue="8lws2tO5yuGtyXmBeb63ObfefKP2SsJI0idxSKcV4lGFXZn12QpSJzG0Ipa9Z+lT8utROkj6+V0B4RXsHoGxPw==" saltValue="EXnT5mg2lJXJNY5JiRL1a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topLeftCell="AZ1" workbookViewId="0">
      <selection activeCell="BJ8" sqref="BJ8"/>
    </sheetView>
  </sheetViews>
  <sheetFormatPr defaultColWidth="9" defaultRowHeight="13.2" x14ac:dyDescent="0.2"/>
  <cols>
    <col min="1" max="1" width="9" style="3"/>
    <col min="2" max="144" width="11.88671875" style="3" customWidth="1"/>
    <col min="145" max="16384" width="9" style="3"/>
  </cols>
  <sheetData>
    <row r="1" spans="1:145" x14ac:dyDescent="0.2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2">
      <c r="A6" s="28" t="s">
        <v>108</v>
      </c>
      <c r="B6" s="33">
        <f>B7</f>
        <v>2016</v>
      </c>
      <c r="C6" s="33">
        <f t="shared" ref="C6:X6" si="3">C7</f>
        <v>453412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宮崎県　三股町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37.409999999999997</v>
      </c>
      <c r="Q6" s="34">
        <f t="shared" si="3"/>
        <v>99.58</v>
      </c>
      <c r="R6" s="34">
        <f t="shared" si="3"/>
        <v>3326</v>
      </c>
      <c r="S6" s="34">
        <f t="shared" si="3"/>
        <v>26054</v>
      </c>
      <c r="T6" s="34">
        <f t="shared" si="3"/>
        <v>110.02</v>
      </c>
      <c r="U6" s="34">
        <f t="shared" si="3"/>
        <v>236.81</v>
      </c>
      <c r="V6" s="34">
        <f t="shared" si="3"/>
        <v>9737</v>
      </c>
      <c r="W6" s="34">
        <f t="shared" si="3"/>
        <v>2.91</v>
      </c>
      <c r="X6" s="34">
        <f t="shared" si="3"/>
        <v>3346.05</v>
      </c>
      <c r="Y6" s="35">
        <f>IF(Y7="",NA(),Y7)</f>
        <v>64.33</v>
      </c>
      <c r="Z6" s="35">
        <f t="shared" ref="Z6:AH6" si="4">IF(Z7="",NA(),Z7)</f>
        <v>68.17</v>
      </c>
      <c r="AA6" s="35">
        <f t="shared" si="4"/>
        <v>79.34</v>
      </c>
      <c r="AB6" s="35">
        <f t="shared" si="4"/>
        <v>85.14</v>
      </c>
      <c r="AC6" s="35">
        <f t="shared" si="4"/>
        <v>84.67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3771</v>
      </c>
      <c r="BG6" s="34">
        <f t="shared" ref="BG6:BO6" si="7">IF(BG7="",NA(),BG7)</f>
        <v>3009</v>
      </c>
      <c r="BH6" s="34">
        <f t="shared" si="7"/>
        <v>2140</v>
      </c>
      <c r="BI6" s="34">
        <f t="shared" si="7"/>
        <v>2064</v>
      </c>
      <c r="BJ6" s="35">
        <f t="shared" si="7"/>
        <v>1910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50.54</v>
      </c>
      <c r="BR6" s="35">
        <f t="shared" ref="BR6:BZ6" si="8">IF(BR7="",NA(),BR7)</f>
        <v>58.28</v>
      </c>
      <c r="BS6" s="35">
        <f t="shared" si="8"/>
        <v>70.94</v>
      </c>
      <c r="BT6" s="35">
        <f t="shared" si="8"/>
        <v>78.95</v>
      </c>
      <c r="BU6" s="35">
        <f t="shared" si="8"/>
        <v>79.47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362.27</v>
      </c>
      <c r="CC6" s="35">
        <f t="shared" ref="CC6:CK6" si="9">IF(CC7="",NA(),CC7)</f>
        <v>316.27</v>
      </c>
      <c r="CD6" s="35">
        <f t="shared" si="9"/>
        <v>263.41000000000003</v>
      </c>
      <c r="CE6" s="35">
        <f t="shared" si="9"/>
        <v>239.86</v>
      </c>
      <c r="CF6" s="35">
        <f t="shared" si="9"/>
        <v>240.19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>
        <f>IF(CM7="",NA(),CM7)</f>
        <v>34.76</v>
      </c>
      <c r="CN6" s="35">
        <f t="shared" ref="CN6:CV6" si="10">IF(CN7="",NA(),CN7)</f>
        <v>45.33</v>
      </c>
      <c r="CO6" s="35">
        <f t="shared" si="10"/>
        <v>50.48</v>
      </c>
      <c r="CP6" s="35">
        <f t="shared" si="10"/>
        <v>55.38</v>
      </c>
      <c r="CQ6" s="35">
        <f t="shared" si="10"/>
        <v>60.67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50.01</v>
      </c>
      <c r="CY6" s="35">
        <f t="shared" ref="CY6:DG6" si="11">IF(CY7="",NA(),CY7)</f>
        <v>47.12</v>
      </c>
      <c r="CZ6" s="35">
        <f t="shared" si="11"/>
        <v>53.51</v>
      </c>
      <c r="DA6" s="35">
        <f t="shared" si="11"/>
        <v>53.99</v>
      </c>
      <c r="DB6" s="35">
        <f t="shared" si="11"/>
        <v>56.23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2">
      <c r="A7" s="28"/>
      <c r="B7" s="37">
        <v>2016</v>
      </c>
      <c r="C7" s="37">
        <v>453412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37.409999999999997</v>
      </c>
      <c r="Q7" s="38">
        <v>99.58</v>
      </c>
      <c r="R7" s="38">
        <v>3326</v>
      </c>
      <c r="S7" s="38">
        <v>26054</v>
      </c>
      <c r="T7" s="38">
        <v>110.02</v>
      </c>
      <c r="U7" s="38">
        <v>236.81</v>
      </c>
      <c r="V7" s="38">
        <v>9737</v>
      </c>
      <c r="W7" s="38">
        <v>2.91</v>
      </c>
      <c r="X7" s="38">
        <v>3346.05</v>
      </c>
      <c r="Y7" s="38">
        <v>64.33</v>
      </c>
      <c r="Z7" s="38">
        <v>68.17</v>
      </c>
      <c r="AA7" s="38">
        <v>79.34</v>
      </c>
      <c r="AB7" s="38">
        <v>85.14</v>
      </c>
      <c r="AC7" s="38">
        <v>84.67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3771</v>
      </c>
      <c r="BG7" s="38">
        <v>3009</v>
      </c>
      <c r="BH7" s="38">
        <v>2140</v>
      </c>
      <c r="BI7" s="38">
        <v>2064</v>
      </c>
      <c r="BJ7" s="38">
        <v>1910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50.54</v>
      </c>
      <c r="BR7" s="38">
        <v>58.28</v>
      </c>
      <c r="BS7" s="38">
        <v>70.94</v>
      </c>
      <c r="BT7" s="38">
        <v>78.95</v>
      </c>
      <c r="BU7" s="38">
        <v>79.47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362.27</v>
      </c>
      <c r="CC7" s="38">
        <v>316.27</v>
      </c>
      <c r="CD7" s="38">
        <v>263.41000000000003</v>
      </c>
      <c r="CE7" s="38">
        <v>239.86</v>
      </c>
      <c r="CF7" s="38">
        <v>240.19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>
        <v>34.76</v>
      </c>
      <c r="CN7" s="38">
        <v>45.33</v>
      </c>
      <c r="CO7" s="38">
        <v>50.48</v>
      </c>
      <c r="CP7" s="38">
        <v>55.38</v>
      </c>
      <c r="CQ7" s="38">
        <v>60.67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50.01</v>
      </c>
      <c r="CY7" s="38">
        <v>47.12</v>
      </c>
      <c r="CZ7" s="38">
        <v>53.51</v>
      </c>
      <c r="DA7" s="38">
        <v>53.99</v>
      </c>
      <c r="DB7" s="38">
        <v>56.23</v>
      </c>
      <c r="DC7" s="38">
        <v>66</v>
      </c>
      <c r="DD7" s="38">
        <v>65.86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0.21</v>
      </c>
      <c r="EO7" s="38">
        <v>0.27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2017-12-25T02:13:36Z</dcterms:created>
  <dcterms:modified xsi:type="dcterms:W3CDTF">2018-02-26T12:59:36Z</dcterms:modified>
  <cp:category/>
</cp:coreProperties>
</file>