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9001"/>
  <workbookPr defaultThemeVersion="124226"/>
  <mc:AlternateContent xmlns:mc="http://schemas.openxmlformats.org/markup-compatibility/2006">
    <mc:Choice Requires="x15">
      <x15ac:absPath xmlns:x15ac="http://schemas.microsoft.com/office/spreadsheetml/2010/11/ac" url="\\29p0037\財政担当共有\新共有ドライブ\03-02 【決　算】公営企業(公営企業全般含む)\平成２９年度\01 各種照会・回答\300125【　】公営企業に係る「経営比較分析表」の分析等について\03市町村→県\下水道\"/>
    </mc:Choice>
  </mc:AlternateContent>
  <workbookProtection workbookPassword="B319" lockStructure="1"/>
  <bookViews>
    <workbookView xWindow="240" yWindow="60" windowWidth="14940" windowHeight="7872" xr2:uid="{00000000-000D-0000-FFFF-FFFF00000000}"/>
  </bookViews>
  <sheets>
    <sheet name="法非適用_下水道事業" sheetId="4" r:id="rId1"/>
    <sheet name="データ" sheetId="5" state="hidden" r:id="rId2"/>
  </sheets>
  <calcPr calcId="171027"/>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V6" i="5"/>
  <c r="AL10" i="4" s="1"/>
  <c r="U6" i="5"/>
  <c r="BB8" i="4" s="1"/>
  <c r="T6" i="5"/>
  <c r="S6" i="5"/>
  <c r="R6" i="5"/>
  <c r="AD10" i="4" s="1"/>
  <c r="Q6" i="5"/>
  <c r="P6" i="5"/>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H86" i="4"/>
  <c r="BB10" i="4"/>
  <c r="AT10" i="4"/>
  <c r="W10" i="4"/>
  <c r="P10" i="4"/>
  <c r="I10" i="4"/>
  <c r="AT8" i="4"/>
  <c r="AL8" i="4"/>
  <c r="P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<sst xmlns="http://schemas.openxmlformats.org/spreadsheetml/2006/main" count="240" uniqueCount="125">
  <si>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</si>
  <si>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</si>
  <si>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</si>
  <si>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</si>
  <si>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</si>
  <si>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</si>
  <si>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</si>
  <si>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</si>
  <si>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</si>
  <si>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</si>
  <si>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</si>
  <si>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</si>
  <si>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</si>
  <si>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</si>
  <si>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</si>
  <si>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</si>
  <si>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</si>
  <si>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</si>
  <si>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</si>
  <si>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</si>
  <si>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</si>
  <si>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</si>
  <si>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</si>
  <si>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</si>
  <si>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</si>
  <si>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</si>
  <si>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</si>
  <si>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</si>
  <si>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</si>
  <si>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</si>
  <si>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</si>
  <si>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</si>
  <si>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</si>
  <si>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</si>
  <si>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</si>
  <si>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</si>
  <si>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</si>
  <si>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</si>
  <si>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</si>
  <si>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</si>
  <si>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</si>
  <si>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</si>
  <si>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</si>
  <si>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</si>
  <si>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</si>
  <si>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</si>
  <si>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</si>
  <si>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</si>
  <si>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</si>
  <si>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</si>
  <si>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</si>
  <si>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</si>
  <si>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</si>
  <si>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</si>
  <si>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</si>
  <si>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</si>
  <si>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</si>
  <si>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</si>
  <si>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</si>
  <si>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</si>
  <si>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</si>
  <si>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</si>
  <si>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</si>
  <si>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</si>
  <si>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</si>
  <si>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</si>
  <si>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</si>
  <si>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</si>
  <si>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</si>
  <si>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</si>
  <si>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</si>
  <si>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</si>
  <si>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</si>
  <si>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</si>
  <si>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</si>
  <si>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</si>
  <si>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</si>
  <si>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</si>
  <si>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</si>
  <si>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</si>
  <si>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</si>
  <si>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</si>
  <si>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</si>
  <si>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</si>
  <si>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</si>
  <si>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</si>
  <si>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</si>
  <si>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</si>
  <si>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</si>
  <si>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</si>
  <si>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</si>
  <si>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</si>
  <si>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</si>
  <si>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</si>
  <si>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</si>
  <si>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</si>
  <si>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</si>
  <si>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</si>
  <si>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</si>
  <si>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</si>
  <si>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</si>
  <si>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</si>
  <si>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</si>
  <si>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</si>
  <si>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</si>
  <si>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</si>
  <si>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</si>
  <si>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</si>
  <si>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</si>
  <si>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宮崎県　川南町</t>
  </si>
  <si>
    <t>法非適用</t>
  </si>
  <si>
    <t>下水道事業</t>
  </si>
  <si>
    <t>公共下水道</t>
  </si>
  <si>
    <t>Cd3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</si>
  <si>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</si>
  <si>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</si>
  <si>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</si>
  <si>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</si>
  <si>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</si>
  <si>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</si>
  <si>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</si>
  <si>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</si>
  <si>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供用開始から10年余り経過していますが、現在、管渠等の老朽化は認められません。今後、更新に向けてストックマネジメント計画書を作成し持続的な下水道整備、維持管理ができるようにしていく必要があります。</t>
    <rPh sb="40" eb="42">
      <t>コンゴ</t>
    </rPh>
    <rPh sb="46" eb="47">
      <t>ム</t>
    </rPh>
    <rPh sb="61" eb="62">
      <t>ショ</t>
    </rPh>
    <rPh sb="66" eb="69">
      <t>ジゾクテキ</t>
    </rPh>
    <rPh sb="70" eb="73">
      <t>ゲスイドウ</t>
    </rPh>
    <rPh sb="73" eb="75">
      <t>セイビ</t>
    </rPh>
    <rPh sb="76" eb="78">
      <t>イジ</t>
    </rPh>
    <rPh sb="78" eb="80">
      <t>カンリ</t>
    </rPh>
    <rPh sb="91" eb="93">
      <t>ヒツヨウ</t>
    </rPh>
    <phoneticPr fontId="4"/>
  </si>
  <si>
    <t>①収益的収支比率は、100％を下回っており経営の健全性が確保されているとはいえません。コスト削減や水洗化推進による使用料収入増などの経営改善を図る必要があります。
④企業債残高対事業規模比率は、類似団体平均値を下回っています。Ｈ２２年度で整備が完了し、これ以降起債がないことが要因と思われます。
⑤経費回収率は、類似団体平均値を上回っていますが100％を下回っており、汚水処理に係る費用が使用料以外の収入により賄われていることを意味し、健全性が確保されているとはいえません。①同様、コスト削減や使用料収入増など経営改善を図る必要があります。
⑥汚水処理原価は、おおむね150円/㎥程度で推移しています。類似団体平均値を下回り、効率的な汚水処理が行われています。
⑦施設利用率は、水洗化率向上に伴い類似団体平均値を上回っていますが、まだ余裕がある状況であることから経営の効率性については、改善する必要があります。
⑧水洗化率は、毎年向上し類似団体平均値を上回っていますが、まだ、70％には達していないので更なる水洗化を推進する必要があります。</t>
    <phoneticPr fontId="4"/>
  </si>
  <si>
    <t>　施設自体比較的新しいため汚水処理については、類似団体平均と比較して低コストで行えていますが、水洗化率は、まだ高いとはいえず、汚水処理経費を使用料以外の収入に依存している状況であることから、経営の健全性を高めるため、適切な料金水準の検討や水洗化推進等を行う必要があります。
　経営戦略については平成３０年度までに策定の予定です。</t>
    <rPh sb="124" eb="125">
      <t>トウ</t>
    </rPh>
    <rPh sb="151" eb="153">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</si>
</sst>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xr:uid="{00000000-0005-0000-0000-000000000000}"/>
    <cellStyle name="桁区切り 3" xfId="3" xr:uid="{00000000-0005-0000-0000-000001000000}"/>
    <cellStyle name="桁区切り 3 2" xfId="4" xr:uid="{00000000-0005-0000-0000-000002000000}"/>
    <cellStyle name="通貨 2" xfId="5" xr:uid="{00000000-0005-0000-0000-000003000000}"/>
    <cellStyle name="標準" xfId="0" builtinId="0"/>
    <cellStyle name="標準 2" xfId="1" xr:uid="{00000000-0005-0000-0000-000005000000}"/>
    <cellStyle name="標準 2 2" xfId="6" xr:uid="{00000000-0005-0000-0000-000006000000}"/>
    <cellStyle name="標準 2 3" xfId="7" xr:uid="{00000000-0005-0000-0000-000007000000}"/>
    <cellStyle name="標準 2 3 2" xfId="8" xr:uid="{00000000-0005-0000-0000-000008000000}"/>
    <cellStyle name="標準 2 4" xfId="9" xr:uid="{00000000-0005-0000-0000-000009000000}"/>
    <cellStyle name="標準 2_【重要】（県）指数表_書式まとめ" xfId="10" xr:uid="{00000000-0005-0000-0000-00000A000000}"/>
    <cellStyle name="標準 3" xfId="11" xr:uid="{00000000-0005-0000-0000-00000B000000}"/>
    <cellStyle name="標準 3 2" xfId="12" xr:uid="{00000000-0005-0000-0000-00000C000000}"/>
    <cellStyle name="標準 3 2 2" xfId="13" xr:uid="{00000000-0005-0000-0000-00000D000000}"/>
    <cellStyle name="標準 3 3" xfId="14" xr:uid="{00000000-0005-0000-0000-00000E000000}"/>
    <cellStyle name="標準 4" xfId="15" xr:uid="{00000000-0005-0000-0000-00000F000000}"/>
    <cellStyle name="標準 5" xfId="16" xr:uid="{00000000-0005-0000-0000-000010000000}"/>
    <cellStyle name="標準 6" xfId="17" xr:uid="{00000000-0005-0000-0000-000011000000}"/>
    <cellStyle name="標準 7" xfId="18" xr:uid="{00000000-0005-0000-0000-00001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C6F-4CC1-8131-5EFA4302B095}"/>
            </c:ext>
          </c:extLst>
        </c:ser>
        <c:dLbls>
          <c:showLegendKey val="0"/>
          <c:showVal val="0"/>
          <c:showCatName val="0"/>
          <c:showSerName val="0"/>
          <c:showPercent val="0"/>
          <c:showBubbleSize val="0"/>
        </c:dLbls>
        <c:gapWidth val="150"/>
        <c:axId val="263402504"/>
        <c:axId val="263400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0.14000000000000001</c:v>
                </c:pt>
                <c:pt idx="1">
                  <c:v>0</c:v>
                </c:pt>
                <c:pt idx="2" formatCode="#,##0.00;&quot;△&quot;#,##0.00;&quot;-&quot;">
                  <c:v>0.17</c:v>
                </c:pt>
                <c:pt idx="3" formatCode="#,##0.00;&quot;△&quot;#,##0.00;&quot;-&quot;">
                  <c:v>0.2</c:v>
                </c:pt>
                <c:pt idx="4" formatCode="#,##0.00;&quot;△&quot;#,##0.00;&quot;-&quot;">
                  <c:v>0.19</c:v>
                </c:pt>
              </c:numCache>
            </c:numRef>
          </c:val>
          <c:smooth val="0"/>
          <c:extLst>
            <c:ext xmlns:c16="http://schemas.microsoft.com/office/drawing/2014/chart" uri="{C3380CC4-5D6E-409C-BE32-E72D297353CC}">
              <c16:uniqueId val="{00000001-8C6F-4CC1-8131-5EFA4302B095}"/>
            </c:ext>
          </c:extLst>
        </c:ser>
        <c:dLbls>
          <c:showLegendKey val="0"/>
          <c:showVal val="0"/>
          <c:showCatName val="0"/>
          <c:showSerName val="0"/>
          <c:showPercent val="0"/>
          <c:showBubbleSize val="0"/>
        </c:dLbls>
        <c:marker val="1"/>
        <c:smooth val="0"/>
        <c:axId val="263402504"/>
        <c:axId val="263400152"/>
      </c:lineChart>
      <c:dateAx>
        <c:axId val="263402504"/>
        <c:scaling>
          <c:orientation val="minMax"/>
        </c:scaling>
        <c:delete val="1"/>
        <c:axPos val="b"/>
        <c:numFmt formatCode="ge" sourceLinked="1"/>
        <c:majorTickMark val="none"/>
        <c:minorTickMark val="none"/>
        <c:tickLblPos val="none"/>
        <c:crossAx val="263400152"/>
        <c:crosses val="autoZero"/>
        <c:auto val="1"/>
        <c:lblOffset val="100"/>
        <c:baseTimeUnit val="years"/>
      </c:dateAx>
      <c:valAx>
        <c:axId val="263400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3402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51.05</c:v>
                </c:pt>
                <c:pt idx="1">
                  <c:v>48.9</c:v>
                </c:pt>
                <c:pt idx="2">
                  <c:v>54.6</c:v>
                </c:pt>
                <c:pt idx="3">
                  <c:v>51.55</c:v>
                </c:pt>
                <c:pt idx="4">
                  <c:v>51</c:v>
                </c:pt>
              </c:numCache>
            </c:numRef>
          </c:val>
          <c:extLst>
            <c:ext xmlns:c16="http://schemas.microsoft.com/office/drawing/2014/chart" uri="{C3380CC4-5D6E-409C-BE32-E72D297353CC}">
              <c16:uniqueId val="{00000000-2CCC-493D-AA35-1C50D7EF38AD}"/>
            </c:ext>
          </c:extLst>
        </c:ser>
        <c:dLbls>
          <c:showLegendKey val="0"/>
          <c:showVal val="0"/>
          <c:showCatName val="0"/>
          <c:showSerName val="0"/>
          <c:showPercent val="0"/>
          <c:showBubbleSize val="0"/>
        </c:dLbls>
        <c:gapWidth val="150"/>
        <c:axId val="324309528"/>
        <c:axId val="32430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41.95</c:v>
                </c:pt>
                <c:pt idx="1">
                  <c:v>40.71</c:v>
                </c:pt>
                <c:pt idx="2">
                  <c:v>43.53</c:v>
                </c:pt>
                <c:pt idx="3">
                  <c:v>39.869999999999997</c:v>
                </c:pt>
                <c:pt idx="4">
                  <c:v>41.28</c:v>
                </c:pt>
              </c:numCache>
            </c:numRef>
          </c:val>
          <c:smooth val="0"/>
          <c:extLst>
            <c:ext xmlns:c16="http://schemas.microsoft.com/office/drawing/2014/chart" uri="{C3380CC4-5D6E-409C-BE32-E72D297353CC}">
              <c16:uniqueId val="{00000001-2CCC-493D-AA35-1C50D7EF38AD}"/>
            </c:ext>
          </c:extLst>
        </c:ser>
        <c:dLbls>
          <c:showLegendKey val="0"/>
          <c:showVal val="0"/>
          <c:showCatName val="0"/>
          <c:showSerName val="0"/>
          <c:showPercent val="0"/>
          <c:showBubbleSize val="0"/>
        </c:dLbls>
        <c:marker val="1"/>
        <c:smooth val="0"/>
        <c:axId val="324309528"/>
        <c:axId val="324309920"/>
      </c:lineChart>
      <c:dateAx>
        <c:axId val="324309528"/>
        <c:scaling>
          <c:orientation val="minMax"/>
        </c:scaling>
        <c:delete val="1"/>
        <c:axPos val="b"/>
        <c:numFmt formatCode="ge" sourceLinked="1"/>
        <c:majorTickMark val="none"/>
        <c:minorTickMark val="none"/>
        <c:tickLblPos val="none"/>
        <c:crossAx val="324309920"/>
        <c:crosses val="autoZero"/>
        <c:auto val="1"/>
        <c:lblOffset val="100"/>
        <c:baseTimeUnit val="years"/>
      </c:dateAx>
      <c:valAx>
        <c:axId val="32430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309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63</c:v>
                </c:pt>
                <c:pt idx="1">
                  <c:v>65.13</c:v>
                </c:pt>
                <c:pt idx="2">
                  <c:v>66.88</c:v>
                </c:pt>
                <c:pt idx="3">
                  <c:v>68.930000000000007</c:v>
                </c:pt>
                <c:pt idx="4">
                  <c:v>69.27</c:v>
                </c:pt>
              </c:numCache>
            </c:numRef>
          </c:val>
          <c:extLst>
            <c:ext xmlns:c16="http://schemas.microsoft.com/office/drawing/2014/chart" uri="{C3380CC4-5D6E-409C-BE32-E72D297353CC}">
              <c16:uniqueId val="{00000000-E81C-4CB9-AED5-8569852E284A}"/>
            </c:ext>
          </c:extLst>
        </c:ser>
        <c:dLbls>
          <c:showLegendKey val="0"/>
          <c:showVal val="0"/>
          <c:showCatName val="0"/>
          <c:showSerName val="0"/>
          <c:showPercent val="0"/>
          <c:showBubbleSize val="0"/>
        </c:dLbls>
        <c:gapWidth val="150"/>
        <c:axId val="324311880"/>
        <c:axId val="32430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64.459999999999994</c:v>
                </c:pt>
                <c:pt idx="1">
                  <c:v>63.45</c:v>
                </c:pt>
                <c:pt idx="2">
                  <c:v>64.14</c:v>
                </c:pt>
                <c:pt idx="3">
                  <c:v>61.37</c:v>
                </c:pt>
                <c:pt idx="4">
                  <c:v>61.3</c:v>
                </c:pt>
              </c:numCache>
            </c:numRef>
          </c:val>
          <c:smooth val="0"/>
          <c:extLst>
            <c:ext xmlns:c16="http://schemas.microsoft.com/office/drawing/2014/chart" uri="{C3380CC4-5D6E-409C-BE32-E72D297353CC}">
              <c16:uniqueId val="{00000001-E81C-4CB9-AED5-8569852E284A}"/>
            </c:ext>
          </c:extLst>
        </c:ser>
        <c:dLbls>
          <c:showLegendKey val="0"/>
          <c:showVal val="0"/>
          <c:showCatName val="0"/>
          <c:showSerName val="0"/>
          <c:showPercent val="0"/>
          <c:showBubbleSize val="0"/>
        </c:dLbls>
        <c:marker val="1"/>
        <c:smooth val="0"/>
        <c:axId val="324311880"/>
        <c:axId val="324306000"/>
      </c:lineChart>
      <c:dateAx>
        <c:axId val="324311880"/>
        <c:scaling>
          <c:orientation val="minMax"/>
        </c:scaling>
        <c:delete val="1"/>
        <c:axPos val="b"/>
        <c:numFmt formatCode="ge" sourceLinked="1"/>
        <c:majorTickMark val="none"/>
        <c:minorTickMark val="none"/>
        <c:tickLblPos val="none"/>
        <c:crossAx val="324306000"/>
        <c:crosses val="autoZero"/>
        <c:auto val="1"/>
        <c:lblOffset val="100"/>
        <c:baseTimeUnit val="years"/>
      </c:dateAx>
      <c:valAx>
        <c:axId val="32430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311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94.54</c:v>
                </c:pt>
                <c:pt idx="1">
                  <c:v>90.48</c:v>
                </c:pt>
                <c:pt idx="2">
                  <c:v>92.43</c:v>
                </c:pt>
                <c:pt idx="3">
                  <c:v>89.12</c:v>
                </c:pt>
                <c:pt idx="4">
                  <c:v>93.72</c:v>
                </c:pt>
              </c:numCache>
            </c:numRef>
          </c:val>
          <c:extLst>
            <c:ext xmlns:c16="http://schemas.microsoft.com/office/drawing/2014/chart" uri="{C3380CC4-5D6E-409C-BE32-E72D297353CC}">
              <c16:uniqueId val="{00000000-864E-40ED-AD96-2BB7CCAE33F5}"/>
            </c:ext>
          </c:extLst>
        </c:ser>
        <c:dLbls>
          <c:showLegendKey val="0"/>
          <c:showVal val="0"/>
          <c:showCatName val="0"/>
          <c:showSerName val="0"/>
          <c:showPercent val="0"/>
          <c:showBubbleSize val="0"/>
        </c:dLbls>
        <c:gapWidth val="150"/>
        <c:axId val="323634248"/>
        <c:axId val="323631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64E-40ED-AD96-2BB7CCAE33F5}"/>
            </c:ext>
          </c:extLst>
        </c:ser>
        <c:dLbls>
          <c:showLegendKey val="0"/>
          <c:showVal val="0"/>
          <c:showCatName val="0"/>
          <c:showSerName val="0"/>
          <c:showPercent val="0"/>
          <c:showBubbleSize val="0"/>
        </c:dLbls>
        <c:marker val="1"/>
        <c:smooth val="0"/>
        <c:axId val="323634248"/>
        <c:axId val="323631112"/>
      </c:lineChart>
      <c:dateAx>
        <c:axId val="323634248"/>
        <c:scaling>
          <c:orientation val="minMax"/>
        </c:scaling>
        <c:delete val="1"/>
        <c:axPos val="b"/>
        <c:numFmt formatCode="ge" sourceLinked="1"/>
        <c:majorTickMark val="none"/>
        <c:minorTickMark val="none"/>
        <c:tickLblPos val="none"/>
        <c:crossAx val="323631112"/>
        <c:crosses val="autoZero"/>
        <c:auto val="1"/>
        <c:lblOffset val="100"/>
        <c:baseTimeUnit val="years"/>
      </c:dateAx>
      <c:valAx>
        <c:axId val="323631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634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431-4753-800D-288F5CCA52D0}"/>
            </c:ext>
          </c:extLst>
        </c:ser>
        <c:dLbls>
          <c:showLegendKey val="0"/>
          <c:showVal val="0"/>
          <c:showCatName val="0"/>
          <c:showSerName val="0"/>
          <c:showPercent val="0"/>
          <c:showBubbleSize val="0"/>
        </c:dLbls>
        <c:gapWidth val="150"/>
        <c:axId val="323630328"/>
        <c:axId val="323634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31-4753-800D-288F5CCA52D0}"/>
            </c:ext>
          </c:extLst>
        </c:ser>
        <c:dLbls>
          <c:showLegendKey val="0"/>
          <c:showVal val="0"/>
          <c:showCatName val="0"/>
          <c:showSerName val="0"/>
          <c:showPercent val="0"/>
          <c:showBubbleSize val="0"/>
        </c:dLbls>
        <c:marker val="1"/>
        <c:smooth val="0"/>
        <c:axId val="323630328"/>
        <c:axId val="323634640"/>
      </c:lineChart>
      <c:dateAx>
        <c:axId val="323630328"/>
        <c:scaling>
          <c:orientation val="minMax"/>
        </c:scaling>
        <c:delete val="1"/>
        <c:axPos val="b"/>
        <c:numFmt formatCode="ge" sourceLinked="1"/>
        <c:majorTickMark val="none"/>
        <c:minorTickMark val="none"/>
        <c:tickLblPos val="none"/>
        <c:crossAx val="323634640"/>
        <c:crosses val="autoZero"/>
        <c:auto val="1"/>
        <c:lblOffset val="100"/>
        <c:baseTimeUnit val="years"/>
      </c:dateAx>
      <c:valAx>
        <c:axId val="32363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630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B2C-4882-9721-AA3B156FBAAA}"/>
            </c:ext>
          </c:extLst>
        </c:ser>
        <c:dLbls>
          <c:showLegendKey val="0"/>
          <c:showVal val="0"/>
          <c:showCatName val="0"/>
          <c:showSerName val="0"/>
          <c:showPercent val="0"/>
          <c:showBubbleSize val="0"/>
        </c:dLbls>
        <c:gapWidth val="150"/>
        <c:axId val="323633856"/>
        <c:axId val="323633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B2C-4882-9721-AA3B156FBAAA}"/>
            </c:ext>
          </c:extLst>
        </c:ser>
        <c:dLbls>
          <c:showLegendKey val="0"/>
          <c:showVal val="0"/>
          <c:showCatName val="0"/>
          <c:showSerName val="0"/>
          <c:showPercent val="0"/>
          <c:showBubbleSize val="0"/>
        </c:dLbls>
        <c:marker val="1"/>
        <c:smooth val="0"/>
        <c:axId val="323633856"/>
        <c:axId val="323633464"/>
      </c:lineChart>
      <c:dateAx>
        <c:axId val="323633856"/>
        <c:scaling>
          <c:orientation val="minMax"/>
        </c:scaling>
        <c:delete val="1"/>
        <c:axPos val="b"/>
        <c:numFmt formatCode="ge" sourceLinked="1"/>
        <c:majorTickMark val="none"/>
        <c:minorTickMark val="none"/>
        <c:tickLblPos val="none"/>
        <c:crossAx val="323633464"/>
        <c:crosses val="autoZero"/>
        <c:auto val="1"/>
        <c:lblOffset val="100"/>
        <c:baseTimeUnit val="years"/>
      </c:dateAx>
      <c:valAx>
        <c:axId val="323633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63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432-4D8C-B2E7-8E3CD88D7418}"/>
            </c:ext>
          </c:extLst>
        </c:ser>
        <c:dLbls>
          <c:showLegendKey val="0"/>
          <c:showVal val="0"/>
          <c:showCatName val="0"/>
          <c:showSerName val="0"/>
          <c:showPercent val="0"/>
          <c:showBubbleSize val="0"/>
        </c:dLbls>
        <c:gapWidth val="150"/>
        <c:axId val="323631896"/>
        <c:axId val="32363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32-4D8C-B2E7-8E3CD88D7418}"/>
            </c:ext>
          </c:extLst>
        </c:ser>
        <c:dLbls>
          <c:showLegendKey val="0"/>
          <c:showVal val="0"/>
          <c:showCatName val="0"/>
          <c:showSerName val="0"/>
          <c:showPercent val="0"/>
          <c:showBubbleSize val="0"/>
        </c:dLbls>
        <c:marker val="1"/>
        <c:smooth val="0"/>
        <c:axId val="323631896"/>
        <c:axId val="323630720"/>
      </c:lineChart>
      <c:dateAx>
        <c:axId val="323631896"/>
        <c:scaling>
          <c:orientation val="minMax"/>
        </c:scaling>
        <c:delete val="1"/>
        <c:axPos val="b"/>
        <c:numFmt formatCode="ge" sourceLinked="1"/>
        <c:majorTickMark val="none"/>
        <c:minorTickMark val="none"/>
        <c:tickLblPos val="none"/>
        <c:crossAx val="323630720"/>
        <c:crosses val="autoZero"/>
        <c:auto val="1"/>
        <c:lblOffset val="100"/>
        <c:baseTimeUnit val="years"/>
      </c:dateAx>
      <c:valAx>
        <c:axId val="32363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631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A3E-4875-B646-72B9E28E306D}"/>
            </c:ext>
          </c:extLst>
        </c:ser>
        <c:dLbls>
          <c:showLegendKey val="0"/>
          <c:showVal val="0"/>
          <c:showCatName val="0"/>
          <c:showSerName val="0"/>
          <c:showPercent val="0"/>
          <c:showBubbleSize val="0"/>
        </c:dLbls>
        <c:gapWidth val="150"/>
        <c:axId val="323628760"/>
        <c:axId val="32363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A3E-4875-B646-72B9E28E306D}"/>
            </c:ext>
          </c:extLst>
        </c:ser>
        <c:dLbls>
          <c:showLegendKey val="0"/>
          <c:showVal val="0"/>
          <c:showCatName val="0"/>
          <c:showSerName val="0"/>
          <c:showPercent val="0"/>
          <c:showBubbleSize val="0"/>
        </c:dLbls>
        <c:marker val="1"/>
        <c:smooth val="0"/>
        <c:axId val="323628760"/>
        <c:axId val="323635424"/>
      </c:lineChart>
      <c:dateAx>
        <c:axId val="323628760"/>
        <c:scaling>
          <c:orientation val="minMax"/>
        </c:scaling>
        <c:delete val="1"/>
        <c:axPos val="b"/>
        <c:numFmt formatCode="ge" sourceLinked="1"/>
        <c:majorTickMark val="none"/>
        <c:minorTickMark val="none"/>
        <c:tickLblPos val="none"/>
        <c:crossAx val="323635424"/>
        <c:crosses val="autoZero"/>
        <c:auto val="1"/>
        <c:lblOffset val="100"/>
        <c:baseTimeUnit val="years"/>
      </c:dateAx>
      <c:valAx>
        <c:axId val="32363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628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188.29</c:v>
                </c:pt>
                <c:pt idx="1">
                  <c:v>173.43</c:v>
                </c:pt>
                <c:pt idx="2">
                  <c:v>340.39</c:v>
                </c:pt>
                <c:pt idx="3">
                  <c:v>201.02</c:v>
                </c:pt>
                <c:pt idx="4">
                  <c:v>81.540000000000006</c:v>
                </c:pt>
              </c:numCache>
            </c:numRef>
          </c:val>
          <c:extLst>
            <c:ext xmlns:c16="http://schemas.microsoft.com/office/drawing/2014/chart" uri="{C3380CC4-5D6E-409C-BE32-E72D297353CC}">
              <c16:uniqueId val="{00000000-B680-4BF5-9C17-E3E11825DA1B}"/>
            </c:ext>
          </c:extLst>
        </c:ser>
        <c:dLbls>
          <c:showLegendKey val="0"/>
          <c:showVal val="0"/>
          <c:showCatName val="0"/>
          <c:showSerName val="0"/>
          <c:showPercent val="0"/>
          <c:showBubbleSize val="0"/>
        </c:dLbls>
        <c:gapWidth val="150"/>
        <c:axId val="324306784"/>
        <c:axId val="324307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1791.46</c:v>
                </c:pt>
                <c:pt idx="1">
                  <c:v>1826.49</c:v>
                </c:pt>
                <c:pt idx="2">
                  <c:v>1696.96</c:v>
                </c:pt>
                <c:pt idx="3">
                  <c:v>1824.34</c:v>
                </c:pt>
                <c:pt idx="4">
                  <c:v>1604.64</c:v>
                </c:pt>
              </c:numCache>
            </c:numRef>
          </c:val>
          <c:smooth val="0"/>
          <c:extLst>
            <c:ext xmlns:c16="http://schemas.microsoft.com/office/drawing/2014/chart" uri="{C3380CC4-5D6E-409C-BE32-E72D297353CC}">
              <c16:uniqueId val="{00000001-B680-4BF5-9C17-E3E11825DA1B}"/>
            </c:ext>
          </c:extLst>
        </c:ser>
        <c:dLbls>
          <c:showLegendKey val="0"/>
          <c:showVal val="0"/>
          <c:showCatName val="0"/>
          <c:showSerName val="0"/>
          <c:showPercent val="0"/>
          <c:showBubbleSize val="0"/>
        </c:dLbls>
        <c:marker val="1"/>
        <c:smooth val="0"/>
        <c:axId val="324306784"/>
        <c:axId val="324307176"/>
      </c:lineChart>
      <c:dateAx>
        <c:axId val="324306784"/>
        <c:scaling>
          <c:orientation val="minMax"/>
        </c:scaling>
        <c:delete val="1"/>
        <c:axPos val="b"/>
        <c:numFmt formatCode="ge" sourceLinked="1"/>
        <c:majorTickMark val="none"/>
        <c:minorTickMark val="none"/>
        <c:tickLblPos val="none"/>
        <c:crossAx val="324307176"/>
        <c:crosses val="autoZero"/>
        <c:auto val="1"/>
        <c:lblOffset val="100"/>
        <c:baseTimeUnit val="years"/>
      </c:dateAx>
      <c:valAx>
        <c:axId val="324307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30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87.23</c:v>
                </c:pt>
                <c:pt idx="1">
                  <c:v>88.27</c:v>
                </c:pt>
                <c:pt idx="2">
                  <c:v>89.26</c:v>
                </c:pt>
                <c:pt idx="3">
                  <c:v>91.37</c:v>
                </c:pt>
                <c:pt idx="4">
                  <c:v>92.79</c:v>
                </c:pt>
              </c:numCache>
            </c:numRef>
          </c:val>
          <c:extLst>
            <c:ext xmlns:c16="http://schemas.microsoft.com/office/drawing/2014/chart" uri="{C3380CC4-5D6E-409C-BE32-E72D297353CC}">
              <c16:uniqueId val="{00000000-8F86-4BD9-ACDE-0983598B0FA7}"/>
            </c:ext>
          </c:extLst>
        </c:ser>
        <c:dLbls>
          <c:showLegendKey val="0"/>
          <c:showVal val="0"/>
          <c:showCatName val="0"/>
          <c:showSerName val="0"/>
          <c:showPercent val="0"/>
          <c:showBubbleSize val="0"/>
        </c:dLbls>
        <c:gapWidth val="150"/>
        <c:axId val="324311096"/>
        <c:axId val="324308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51.28</c:v>
                </c:pt>
                <c:pt idx="1">
                  <c:v>48</c:v>
                </c:pt>
                <c:pt idx="2">
                  <c:v>47.23</c:v>
                </c:pt>
                <c:pt idx="3">
                  <c:v>54.16</c:v>
                </c:pt>
                <c:pt idx="4">
                  <c:v>60.01</c:v>
                </c:pt>
              </c:numCache>
            </c:numRef>
          </c:val>
          <c:smooth val="0"/>
          <c:extLst>
            <c:ext xmlns:c16="http://schemas.microsoft.com/office/drawing/2014/chart" uri="{C3380CC4-5D6E-409C-BE32-E72D297353CC}">
              <c16:uniqueId val="{00000001-8F86-4BD9-ACDE-0983598B0FA7}"/>
            </c:ext>
          </c:extLst>
        </c:ser>
        <c:dLbls>
          <c:showLegendKey val="0"/>
          <c:showVal val="0"/>
          <c:showCatName val="0"/>
          <c:showSerName val="0"/>
          <c:showPercent val="0"/>
          <c:showBubbleSize val="0"/>
        </c:dLbls>
        <c:marker val="1"/>
        <c:smooth val="0"/>
        <c:axId val="324311096"/>
        <c:axId val="324308744"/>
      </c:lineChart>
      <c:dateAx>
        <c:axId val="324311096"/>
        <c:scaling>
          <c:orientation val="minMax"/>
        </c:scaling>
        <c:delete val="1"/>
        <c:axPos val="b"/>
        <c:numFmt formatCode="ge" sourceLinked="1"/>
        <c:majorTickMark val="none"/>
        <c:minorTickMark val="none"/>
        <c:tickLblPos val="none"/>
        <c:crossAx val="324308744"/>
        <c:crosses val="autoZero"/>
        <c:auto val="1"/>
        <c:lblOffset val="100"/>
        <c:baseTimeUnit val="years"/>
      </c:dateAx>
      <c:valAx>
        <c:axId val="324308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311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149.97999999999999</c:v>
                </c:pt>
                <c:pt idx="1">
                  <c:v>150.01</c:v>
                </c:pt>
                <c:pt idx="2">
                  <c:v>150.02000000000001</c:v>
                </c:pt>
                <c:pt idx="3">
                  <c:v>149.94</c:v>
                </c:pt>
                <c:pt idx="4">
                  <c:v>150.02000000000001</c:v>
                </c:pt>
              </c:numCache>
            </c:numRef>
          </c:val>
          <c:extLst>
            <c:ext xmlns:c16="http://schemas.microsoft.com/office/drawing/2014/chart" uri="{C3380CC4-5D6E-409C-BE32-E72D297353CC}">
              <c16:uniqueId val="{00000000-7D21-471C-A73E-A8E61131C9AE}"/>
            </c:ext>
          </c:extLst>
        </c:ser>
        <c:dLbls>
          <c:showLegendKey val="0"/>
          <c:showVal val="0"/>
          <c:showCatName val="0"/>
          <c:showSerName val="0"/>
          <c:showPercent val="0"/>
          <c:showBubbleSize val="0"/>
        </c:dLbls>
        <c:gapWidth val="150"/>
        <c:axId val="324307960"/>
        <c:axId val="32431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311.81</c:v>
                </c:pt>
                <c:pt idx="1">
                  <c:v>334.37</c:v>
                </c:pt>
                <c:pt idx="2">
                  <c:v>351.41</c:v>
                </c:pt>
                <c:pt idx="3">
                  <c:v>307.56</c:v>
                </c:pt>
                <c:pt idx="4">
                  <c:v>277.67</c:v>
                </c:pt>
              </c:numCache>
            </c:numRef>
          </c:val>
          <c:smooth val="0"/>
          <c:extLst>
            <c:ext xmlns:c16="http://schemas.microsoft.com/office/drawing/2014/chart" uri="{C3380CC4-5D6E-409C-BE32-E72D297353CC}">
              <c16:uniqueId val="{00000001-7D21-471C-A73E-A8E61131C9AE}"/>
            </c:ext>
          </c:extLst>
        </c:ser>
        <c:dLbls>
          <c:showLegendKey val="0"/>
          <c:showVal val="0"/>
          <c:showCatName val="0"/>
          <c:showSerName val="0"/>
          <c:showPercent val="0"/>
          <c:showBubbleSize val="0"/>
        </c:dLbls>
        <c:marker val="1"/>
        <c:smooth val="0"/>
        <c:axId val="324307960"/>
        <c:axId val="324311488"/>
      </c:lineChart>
      <c:dateAx>
        <c:axId val="324307960"/>
        <c:scaling>
          <c:orientation val="minMax"/>
        </c:scaling>
        <c:delete val="1"/>
        <c:axPos val="b"/>
        <c:numFmt formatCode="ge" sourceLinked="1"/>
        <c:majorTickMark val="none"/>
        <c:minorTickMark val="none"/>
        <c:tickLblPos val="none"/>
        <c:crossAx val="324311488"/>
        <c:crosses val="autoZero"/>
        <c:auto val="1"/>
        <c:lblOffset val="100"/>
        <c:baseTimeUnit val="years"/>
      </c:dateAx>
      <c:valAx>
        <c:axId val="32431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307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BD53" zoomScaleNormal="100" workbookViewId="0">
      <selection activeCell="BL83" sqref="BL83"/>
    </sheetView>
  </sheetViews>
  <sheetFormatPr defaultColWidth="2.6640625" defaultRowHeight="13.2" x14ac:dyDescent="0.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2">
      <c r="A6" s="2"/>
      <c r="B6" s="75" t="str">
        <f>データ!H6</f>
        <v>宮崎県　川南町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2">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2">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Cd3</v>
      </c>
      <c r="X8" s="72"/>
      <c r="Y8" s="72"/>
      <c r="Z8" s="72"/>
      <c r="AA8" s="72"/>
      <c r="AB8" s="72"/>
      <c r="AC8" s="72"/>
      <c r="AD8" s="73" t="s">
        <v>121</v>
      </c>
      <c r="AE8" s="73"/>
      <c r="AF8" s="73"/>
      <c r="AG8" s="73"/>
      <c r="AH8" s="73"/>
      <c r="AI8" s="73"/>
      <c r="AJ8" s="73"/>
      <c r="AK8" s="4"/>
      <c r="AL8" s="67">
        <f>データ!S6</f>
        <v>16128</v>
      </c>
      <c r="AM8" s="67"/>
      <c r="AN8" s="67"/>
      <c r="AO8" s="67"/>
      <c r="AP8" s="67"/>
      <c r="AQ8" s="67"/>
      <c r="AR8" s="67"/>
      <c r="AS8" s="67"/>
      <c r="AT8" s="66">
        <f>データ!T6</f>
        <v>90.12</v>
      </c>
      <c r="AU8" s="66"/>
      <c r="AV8" s="66"/>
      <c r="AW8" s="66"/>
      <c r="AX8" s="66"/>
      <c r="AY8" s="66"/>
      <c r="AZ8" s="66"/>
      <c r="BA8" s="66"/>
      <c r="BB8" s="66">
        <f>データ!U6</f>
        <v>178.96</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2">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2">
      <c r="A10" s="2"/>
      <c r="B10" s="66" t="str">
        <f>データ!N6</f>
        <v>-</v>
      </c>
      <c r="C10" s="66"/>
      <c r="D10" s="66"/>
      <c r="E10" s="66"/>
      <c r="F10" s="66"/>
      <c r="G10" s="66"/>
      <c r="H10" s="66"/>
      <c r="I10" s="66" t="str">
        <f>データ!O6</f>
        <v>該当数値なし</v>
      </c>
      <c r="J10" s="66"/>
      <c r="K10" s="66"/>
      <c r="L10" s="66"/>
      <c r="M10" s="66"/>
      <c r="N10" s="66"/>
      <c r="O10" s="66"/>
      <c r="P10" s="66">
        <f>データ!P6</f>
        <v>21.44</v>
      </c>
      <c r="Q10" s="66"/>
      <c r="R10" s="66"/>
      <c r="S10" s="66"/>
      <c r="T10" s="66"/>
      <c r="U10" s="66"/>
      <c r="V10" s="66"/>
      <c r="W10" s="66">
        <f>データ!Q6</f>
        <v>88.39</v>
      </c>
      <c r="X10" s="66"/>
      <c r="Y10" s="66"/>
      <c r="Z10" s="66"/>
      <c r="AA10" s="66"/>
      <c r="AB10" s="66"/>
      <c r="AC10" s="66"/>
      <c r="AD10" s="67">
        <f>データ!R6</f>
        <v>2700</v>
      </c>
      <c r="AE10" s="67"/>
      <c r="AF10" s="67"/>
      <c r="AG10" s="67"/>
      <c r="AH10" s="67"/>
      <c r="AI10" s="67"/>
      <c r="AJ10" s="67"/>
      <c r="AK10" s="2"/>
      <c r="AL10" s="67">
        <f>データ!V6</f>
        <v>3423</v>
      </c>
      <c r="AM10" s="67"/>
      <c r="AN10" s="67"/>
      <c r="AO10" s="67"/>
      <c r="AP10" s="67"/>
      <c r="AQ10" s="67"/>
      <c r="AR10" s="67"/>
      <c r="AS10" s="67"/>
      <c r="AT10" s="66">
        <f>データ!W6</f>
        <v>1.82</v>
      </c>
      <c r="AU10" s="66"/>
      <c r="AV10" s="66"/>
      <c r="AW10" s="66"/>
      <c r="AX10" s="66"/>
      <c r="AY10" s="66"/>
      <c r="AZ10" s="66"/>
      <c r="BA10" s="66"/>
      <c r="BB10" s="66">
        <f>データ!X6</f>
        <v>1880.77</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2">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2">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2">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x14ac:dyDescent="0.2">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2">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2">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2">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2">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2">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2">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2">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2">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2">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2">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2">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2">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2">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2">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2">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2">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2">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2">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2">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2">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2">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2">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2">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2">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2">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2">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2">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2">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2">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2">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x14ac:dyDescent="0.2">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2">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2">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2">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2">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2">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2">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2">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2">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2">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2">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2">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2">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2">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2">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2">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2">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x14ac:dyDescent="0.2">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2">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2">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2">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2">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2">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2">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2">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2">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2">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2">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2">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2">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2">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2">
      <c r="C83" s="2" t="s">
        <v>41</v>
      </c>
    </row>
    <row r="84" spans="1:78" x14ac:dyDescent="0.2">
      <c r="C84" s="2" t="s">
        <v>42</v>
      </c>
    </row>
    <row r="85" spans="1:78" hidden="1" x14ac:dyDescent="0.2">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2">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ColWidth="9" defaultRowHeight="13.2" x14ac:dyDescent="0.2"/>
  <cols>
    <col min="1" max="1" width="9" style="3"/>
    <col min="2" max="144" width="11.88671875" style="3" customWidth="1"/>
    <col min="145" max="16384" width="9" style="3"/>
  </cols>
  <sheetData>
    <row r="1" spans="1:145" x14ac:dyDescent="0.2">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2">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2">
      <c r="A6" s="28" t="s">
        <v>108</v>
      </c>
      <c r="B6" s="33">
        <f>B7</f>
        <v>2016</v>
      </c>
      <c r="C6" s="33">
        <f t="shared" ref="C6:X6" si="3">C7</f>
        <v>454052</v>
      </c>
      <c r="D6" s="33">
        <f t="shared" si="3"/>
        <v>47</v>
      </c>
      <c r="E6" s="33">
        <f t="shared" si="3"/>
        <v>17</v>
      </c>
      <c r="F6" s="33">
        <f t="shared" si="3"/>
        <v>1</v>
      </c>
      <c r="G6" s="33">
        <f t="shared" si="3"/>
        <v>0</v>
      </c>
      <c r="H6" s="33" t="str">
        <f t="shared" si="3"/>
        <v>宮崎県　川南町</v>
      </c>
      <c r="I6" s="33" t="str">
        <f t="shared" si="3"/>
        <v>法非適用</v>
      </c>
      <c r="J6" s="33" t="str">
        <f t="shared" si="3"/>
        <v>下水道事業</v>
      </c>
      <c r="K6" s="33" t="str">
        <f t="shared" si="3"/>
        <v>公共下水道</v>
      </c>
      <c r="L6" s="33" t="str">
        <f t="shared" si="3"/>
        <v>Cd3</v>
      </c>
      <c r="M6" s="33">
        <f t="shared" si="3"/>
        <v>0</v>
      </c>
      <c r="N6" s="34" t="str">
        <f t="shared" si="3"/>
        <v>-</v>
      </c>
      <c r="O6" s="34" t="str">
        <f t="shared" si="3"/>
        <v>該当数値なし</v>
      </c>
      <c r="P6" s="34">
        <f t="shared" si="3"/>
        <v>21.44</v>
      </c>
      <c r="Q6" s="34">
        <f t="shared" si="3"/>
        <v>88.39</v>
      </c>
      <c r="R6" s="34">
        <f t="shared" si="3"/>
        <v>2700</v>
      </c>
      <c r="S6" s="34">
        <f t="shared" si="3"/>
        <v>16128</v>
      </c>
      <c r="T6" s="34">
        <f t="shared" si="3"/>
        <v>90.12</v>
      </c>
      <c r="U6" s="34">
        <f t="shared" si="3"/>
        <v>178.96</v>
      </c>
      <c r="V6" s="34">
        <f t="shared" si="3"/>
        <v>3423</v>
      </c>
      <c r="W6" s="34">
        <f t="shared" si="3"/>
        <v>1.82</v>
      </c>
      <c r="X6" s="34">
        <f t="shared" si="3"/>
        <v>1880.77</v>
      </c>
      <c r="Y6" s="35">
        <f>IF(Y7="",NA(),Y7)</f>
        <v>94.54</v>
      </c>
      <c r="Z6" s="35">
        <f t="shared" ref="Z6:AH6" si="4">IF(Z7="",NA(),Z7)</f>
        <v>90.48</v>
      </c>
      <c r="AA6" s="35">
        <f t="shared" si="4"/>
        <v>92.43</v>
      </c>
      <c r="AB6" s="35">
        <f t="shared" si="4"/>
        <v>89.12</v>
      </c>
      <c r="AC6" s="35">
        <f t="shared" si="4"/>
        <v>93.72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188.29</v>
      </c>
      <c r="BG6" s="35">
        <f t="shared" ref="BG6:BO6" si="7">IF(BG7="",NA(),BG7)</f>
        <v>173.43</v>
      </c>
      <c r="BH6" s="35">
        <f t="shared" si="7"/>
        <v>340.39</v>
      </c>
      <c r="BI6" s="35">
        <f t="shared" si="7"/>
        <v>201.02</v>
      </c>
      <c r="BJ6" s="35">
        <f t="shared" si="7"/>
        <v>81.540000000000006</v>
      </c>
      <c r="BK6" s="35">
        <f t="shared" si="7"/>
        <v>1791.46</v>
      </c>
      <c r="BL6" s="35">
        <f t="shared" si="7"/>
        <v>1826.49</v>
      </c>
      <c r="BM6" s="35">
        <f t="shared" si="7"/>
        <v>1696.96</v>
      </c>
      <c r="BN6" s="35">
        <f t="shared" si="7"/>
        <v>1824.34</v>
      </c>
      <c r="BO6" s="35">
        <f t="shared" si="7"/>
        <v>1604.64</v>
      </c>
      <c r="BP6" s="34" t="str">
        <f>IF(BP7="","",IF(BP7="-","【-】","【"&amp;SUBSTITUTE(TEXT(BP7,"#,##0.00"),"-","△")&amp;"】"))</f>
        <v>【728.30】</v>
      </c>
      <c r="BQ6" s="35">
        <f>IF(BQ7="",NA(),BQ7)</f>
        <v>87.23</v>
      </c>
      <c r="BR6" s="35">
        <f t="shared" ref="BR6:BZ6" si="8">IF(BR7="",NA(),BR7)</f>
        <v>88.27</v>
      </c>
      <c r="BS6" s="35">
        <f t="shared" si="8"/>
        <v>89.26</v>
      </c>
      <c r="BT6" s="35">
        <f t="shared" si="8"/>
        <v>91.37</v>
      </c>
      <c r="BU6" s="35">
        <f t="shared" si="8"/>
        <v>92.79</v>
      </c>
      <c r="BV6" s="35">
        <f t="shared" si="8"/>
        <v>51.28</v>
      </c>
      <c r="BW6" s="35">
        <f t="shared" si="8"/>
        <v>48</v>
      </c>
      <c r="BX6" s="35">
        <f t="shared" si="8"/>
        <v>47.23</v>
      </c>
      <c r="BY6" s="35">
        <f t="shared" si="8"/>
        <v>54.16</v>
      </c>
      <c r="BZ6" s="35">
        <f t="shared" si="8"/>
        <v>60.01</v>
      </c>
      <c r="CA6" s="34" t="str">
        <f>IF(CA7="","",IF(CA7="-","【-】","【"&amp;SUBSTITUTE(TEXT(CA7,"#,##0.00"),"-","△")&amp;"】"))</f>
        <v>【100.04】</v>
      </c>
      <c r="CB6" s="35">
        <f>IF(CB7="",NA(),CB7)</f>
        <v>149.97999999999999</v>
      </c>
      <c r="CC6" s="35">
        <f t="shared" ref="CC6:CK6" si="9">IF(CC7="",NA(),CC7)</f>
        <v>150.01</v>
      </c>
      <c r="CD6" s="35">
        <f t="shared" si="9"/>
        <v>150.02000000000001</v>
      </c>
      <c r="CE6" s="35">
        <f t="shared" si="9"/>
        <v>149.94</v>
      </c>
      <c r="CF6" s="35">
        <f t="shared" si="9"/>
        <v>150.02000000000001</v>
      </c>
      <c r="CG6" s="35">
        <f t="shared" si="9"/>
        <v>311.81</v>
      </c>
      <c r="CH6" s="35">
        <f t="shared" si="9"/>
        <v>334.37</v>
      </c>
      <c r="CI6" s="35">
        <f t="shared" si="9"/>
        <v>351.41</v>
      </c>
      <c r="CJ6" s="35">
        <f t="shared" si="9"/>
        <v>307.56</v>
      </c>
      <c r="CK6" s="35">
        <f t="shared" si="9"/>
        <v>277.67</v>
      </c>
      <c r="CL6" s="34" t="str">
        <f>IF(CL7="","",IF(CL7="-","【-】","【"&amp;SUBSTITUTE(TEXT(CL7,"#,##0.00"),"-","△")&amp;"】"))</f>
        <v>【137.82】</v>
      </c>
      <c r="CM6" s="35">
        <f>IF(CM7="",NA(),CM7)</f>
        <v>51.05</v>
      </c>
      <c r="CN6" s="35">
        <f t="shared" ref="CN6:CV6" si="10">IF(CN7="",NA(),CN7)</f>
        <v>48.9</v>
      </c>
      <c r="CO6" s="35">
        <f t="shared" si="10"/>
        <v>54.6</v>
      </c>
      <c r="CP6" s="35">
        <f t="shared" si="10"/>
        <v>51.55</v>
      </c>
      <c r="CQ6" s="35">
        <f t="shared" si="10"/>
        <v>51</v>
      </c>
      <c r="CR6" s="35">
        <f t="shared" si="10"/>
        <v>41.95</v>
      </c>
      <c r="CS6" s="35">
        <f t="shared" si="10"/>
        <v>40.71</v>
      </c>
      <c r="CT6" s="35">
        <f t="shared" si="10"/>
        <v>43.53</v>
      </c>
      <c r="CU6" s="35">
        <f t="shared" si="10"/>
        <v>39.869999999999997</v>
      </c>
      <c r="CV6" s="35">
        <f t="shared" si="10"/>
        <v>41.28</v>
      </c>
      <c r="CW6" s="34" t="str">
        <f>IF(CW7="","",IF(CW7="-","【-】","【"&amp;SUBSTITUTE(TEXT(CW7,"#,##0.00"),"-","△")&amp;"】"))</f>
        <v>【60.09】</v>
      </c>
      <c r="CX6" s="35">
        <f>IF(CX7="",NA(),CX7)</f>
        <v>63</v>
      </c>
      <c r="CY6" s="35">
        <f t="shared" ref="CY6:DG6" si="11">IF(CY7="",NA(),CY7)</f>
        <v>65.13</v>
      </c>
      <c r="CZ6" s="35">
        <f t="shared" si="11"/>
        <v>66.88</v>
      </c>
      <c r="DA6" s="35">
        <f t="shared" si="11"/>
        <v>68.930000000000007</v>
      </c>
      <c r="DB6" s="35">
        <f t="shared" si="11"/>
        <v>69.27</v>
      </c>
      <c r="DC6" s="35">
        <f t="shared" si="11"/>
        <v>64.459999999999994</v>
      </c>
      <c r="DD6" s="35">
        <f t="shared" si="11"/>
        <v>63.45</v>
      </c>
      <c r="DE6" s="35">
        <f t="shared" si="11"/>
        <v>64.14</v>
      </c>
      <c r="DF6" s="35">
        <f t="shared" si="11"/>
        <v>61.37</v>
      </c>
      <c r="DG6" s="35">
        <f t="shared" si="11"/>
        <v>61.3</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0.14000000000000001</v>
      </c>
      <c r="EK6" s="34">
        <f t="shared" si="14"/>
        <v>0</v>
      </c>
      <c r="EL6" s="35">
        <f t="shared" si="14"/>
        <v>0.17</v>
      </c>
      <c r="EM6" s="35">
        <f t="shared" si="14"/>
        <v>0.2</v>
      </c>
      <c r="EN6" s="35">
        <f t="shared" si="14"/>
        <v>0.19</v>
      </c>
      <c r="EO6" s="34" t="str">
        <f>IF(EO7="","",IF(EO7="-","【-】","【"&amp;SUBSTITUTE(TEXT(EO7,"#,##0.00"),"-","△")&amp;"】"))</f>
        <v>【0.27】</v>
      </c>
    </row>
    <row r="7" spans="1:145" s="36" customFormat="1" x14ac:dyDescent="0.2">
      <c r="A7" s="28"/>
      <c r="B7" s="37">
        <v>2016</v>
      </c>
      <c r="C7" s="37">
        <v>454052</v>
      </c>
      <c r="D7" s="37">
        <v>47</v>
      </c>
      <c r="E7" s="37">
        <v>17</v>
      </c>
      <c r="F7" s="37">
        <v>1</v>
      </c>
      <c r="G7" s="37">
        <v>0</v>
      </c>
      <c r="H7" s="37" t="s">
        <v>109</v>
      </c>
      <c r="I7" s="37" t="s">
        <v>110</v>
      </c>
      <c r="J7" s="37" t="s">
        <v>111</v>
      </c>
      <c r="K7" s="37" t="s">
        <v>112</v>
      </c>
      <c r="L7" s="37" t="s">
        <v>113</v>
      </c>
      <c r="M7" s="37"/>
      <c r="N7" s="38" t="s">
        <v>114</v>
      </c>
      <c r="O7" s="38" t="s">
        <v>115</v>
      </c>
      <c r="P7" s="38">
        <v>21.44</v>
      </c>
      <c r="Q7" s="38">
        <v>88.39</v>
      </c>
      <c r="R7" s="38">
        <v>2700</v>
      </c>
      <c r="S7" s="38">
        <v>16128</v>
      </c>
      <c r="T7" s="38">
        <v>90.12</v>
      </c>
      <c r="U7" s="38">
        <v>178.96</v>
      </c>
      <c r="V7" s="38">
        <v>3423</v>
      </c>
      <c r="W7" s="38">
        <v>1.82</v>
      </c>
      <c r="X7" s="38">
        <v>1880.77</v>
      </c>
      <c r="Y7" s="38">
        <v>94.54</v>
      </c>
      <c r="Z7" s="38">
        <v>90.48</v>
      </c>
      <c r="AA7" s="38">
        <v>92.43</v>
      </c>
      <c r="AB7" s="38">
        <v>89.12</v>
      </c>
      <c r="AC7" s="38">
        <v>93.72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188.29</v>
      </c>
      <c r="BG7" s="38">
        <v>173.43</v>
      </c>
      <c r="BH7" s="38">
        <v>340.39</v>
      </c>
      <c r="BI7" s="38">
        <v>201.02</v>
      </c>
      <c r="BJ7" s="38">
        <v>81.540000000000006</v>
      </c>
      <c r="BK7" s="38">
        <v>1791.46</v>
      </c>
      <c r="BL7" s="38">
        <v>1826.49</v>
      </c>
      <c r="BM7" s="38">
        <v>1696.96</v>
      </c>
      <c r="BN7" s="38">
        <v>1824.34</v>
      </c>
      <c r="BO7" s="38">
        <v>1604.64</v>
      </c>
      <c r="BP7" s="38">
        <v>728.3</v>
      </c>
      <c r="BQ7" s="38">
        <v>87.23</v>
      </c>
      <c r="BR7" s="38">
        <v>88.27</v>
      </c>
      <c r="BS7" s="38">
        <v>89.26</v>
      </c>
      <c r="BT7" s="38">
        <v>91.37</v>
      </c>
      <c r="BU7" s="38">
        <v>92.79</v>
      </c>
      <c r="BV7" s="38">
        <v>51.28</v>
      </c>
      <c r="BW7" s="38">
        <v>48</v>
      </c>
      <c r="BX7" s="38">
        <v>47.23</v>
      </c>
      <c r="BY7" s="38">
        <v>54.16</v>
      </c>
      <c r="BZ7" s="38">
        <v>60.01</v>
      </c>
      <c r="CA7" s="38">
        <v>100.04</v>
      </c>
      <c r="CB7" s="38">
        <v>149.97999999999999</v>
      </c>
      <c r="CC7" s="38">
        <v>150.01</v>
      </c>
      <c r="CD7" s="38">
        <v>150.02000000000001</v>
      </c>
      <c r="CE7" s="38">
        <v>149.94</v>
      </c>
      <c r="CF7" s="38">
        <v>150.02000000000001</v>
      </c>
      <c r="CG7" s="38">
        <v>311.81</v>
      </c>
      <c r="CH7" s="38">
        <v>334.37</v>
      </c>
      <c r="CI7" s="38">
        <v>351.41</v>
      </c>
      <c r="CJ7" s="38">
        <v>307.56</v>
      </c>
      <c r="CK7" s="38">
        <v>277.67</v>
      </c>
      <c r="CL7" s="38">
        <v>137.82</v>
      </c>
      <c r="CM7" s="38">
        <v>51.05</v>
      </c>
      <c r="CN7" s="38">
        <v>48.9</v>
      </c>
      <c r="CO7" s="38">
        <v>54.6</v>
      </c>
      <c r="CP7" s="38">
        <v>51.55</v>
      </c>
      <c r="CQ7" s="38">
        <v>51</v>
      </c>
      <c r="CR7" s="38">
        <v>41.95</v>
      </c>
      <c r="CS7" s="38">
        <v>40.71</v>
      </c>
      <c r="CT7" s="38">
        <v>43.53</v>
      </c>
      <c r="CU7" s="38">
        <v>39.869999999999997</v>
      </c>
      <c r="CV7" s="38">
        <v>41.28</v>
      </c>
      <c r="CW7" s="38">
        <v>60.09</v>
      </c>
      <c r="CX7" s="38">
        <v>63</v>
      </c>
      <c r="CY7" s="38">
        <v>65.13</v>
      </c>
      <c r="CZ7" s="38">
        <v>66.88</v>
      </c>
      <c r="DA7" s="38">
        <v>68.930000000000007</v>
      </c>
      <c r="DB7" s="38">
        <v>69.27</v>
      </c>
      <c r="DC7" s="38">
        <v>64.459999999999994</v>
      </c>
      <c r="DD7" s="38">
        <v>63.45</v>
      </c>
      <c r="DE7" s="38">
        <v>64.14</v>
      </c>
      <c r="DF7" s="38">
        <v>61.37</v>
      </c>
      <c r="DG7" s="38">
        <v>61.3</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0.14000000000000001</v>
      </c>
      <c r="EK7" s="38">
        <v>0</v>
      </c>
      <c r="EL7" s="38">
        <v>0.17</v>
      </c>
      <c r="EM7" s="38">
        <v>0.2</v>
      </c>
      <c r="EN7" s="38">
        <v>0.19</v>
      </c>
      <c r="EO7" s="38">
        <v>0.27</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2018-02-27T00:36:10Z</cp:lastPrinted>
  <dcterms:created xsi:type="dcterms:W3CDTF">2017-12-25T02:13:40Z</dcterms:created>
  <dcterms:modified xsi:type="dcterms:W3CDTF">2018-02-27T00:36:28Z</dcterms:modified>
  <cp:category/>
</cp:coreProperties>
</file>