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<sst xmlns="http://schemas.openxmlformats.org/spreadsheetml/2006/main" count="240" uniqueCount="126">
  <si>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</si>
  <si>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</si>
  <si>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</si>
  <si>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</si>
  <si>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</si>
  <si>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</si>
  <si>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</si>
  <si>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</si>
  <si>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</si>
  <si>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</si>
  <si>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</si>
  <si>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</si>
  <si>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</si>
  <si>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</si>
  <si>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</si>
  <si>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</si>
  <si>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</si>
  <si>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</si>
  <si>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</si>
  <si>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</si>
  <si>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</si>
  <si>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</si>
  <si>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</si>
  <si>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</si>
  <si>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</si>
  <si>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</si>
  <si>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</si>
  <si>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</si>
  <si>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</si>
  <si>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</si>
  <si>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</si>
  <si>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</si>
  <si>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</si>
  <si>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</si>
  <si>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</si>
  <si>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</si>
  <si>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</si>
  <si>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</si>
  <si>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</si>
  <si>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</si>
  <si>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</si>
  <si>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</si>
  <si>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</si>
  <si>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</si>
  <si>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</si>
  <si>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</si>
  <si>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</si>
  <si>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</si>
  <si>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</si>
  <si>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</si>
  <si>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</si>
  <si>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</si>
  <si>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</si>
  <si>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</si>
  <si>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</si>
  <si>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</si>
  <si>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</si>
  <si>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</si>
  <si>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</si>
  <si>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</si>
  <si>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</si>
  <si>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</si>
  <si>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</si>
  <si>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</si>
  <si>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</si>
  <si>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</si>
  <si>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</si>
  <si>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</si>
  <si>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</si>
  <si>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</si>
  <si>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</si>
  <si>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</si>
  <si>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</si>
  <si>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</si>
  <si>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</si>
  <si>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</si>
  <si>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</si>
  <si>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</si>
  <si>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</si>
  <si>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</si>
  <si>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</si>
  <si>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</si>
  <si>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</si>
  <si>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</si>
  <si>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</si>
  <si>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</si>
  <si>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</si>
  <si>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</si>
  <si>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</si>
  <si>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</si>
  <si>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</si>
  <si>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</si>
  <si>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</si>
  <si>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</si>
  <si>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</si>
  <si>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</si>
  <si>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</si>
  <si>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</si>
  <si>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</si>
  <si>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</si>
  <si>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</si>
  <si>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</si>
  <si>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</si>
  <si>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</si>
  <si>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</si>
  <si>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</si>
  <si>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</si>
  <si>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</si>
  <si>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</si>
  <si>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</si>
  <si>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西米良村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</si>
  <si>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</si>
  <si>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</si>
  <si>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</si>
  <si>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</si>
  <si>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</si>
  <si>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</si>
  <si>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</si>
  <si>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</si>
  <si>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</si>
  <si>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</si>
  <si>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</si>
  <si>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本村の終末処理場は平成12年度に供用を開始し17年を経過している。今後は電気計装設備や水処理設備が耐用年数を超過し更新時期を迎えるため補助金等を活用しながら計画的な施設更新を検討したい。</t>
    <phoneticPr fontId="4"/>
  </si>
  <si>
    <t>非設置</t>
    <rPh sb="0" eb="1">
      <t>ヒ</t>
    </rPh>
    <rPh sb="1" eb="3">
      <t>セッチ</t>
    </rPh>
    <phoneticPr fontId="4"/>
  </si>
  <si>
    <t>①収益的収支比率
　当該年度決算においては前年度より約4%上昇した。これは一般会計繰入金及び同会計負担金の増額によるものである。　
　地方債の償還が平成42年度に完了する予定であるが、今後施設の更新時期を迎えるため経営健全性の確保に努めたい。　
⑤経費回収率
　平成24年度からの経費回収率は約88～63%の間で推移している。これは修繕費が主な要因である。今後施設の更新時期を迎えるが、数年の間は現状のまま推移すると見込まれる。
⑥汚水処理原価
　地方債償還金の返済が完了したことや経営改善により、汚水処理原価は平均値より下回って推移している。
⑦施設利用率
　当該年度の最大流入量(晴天時)が247.00m3／日で最大処理能力の82.33%に達している。また、平均流入量(晴天時)が149.00m3／日で最大処理能力の49.67%に達している。この数値は全国及び類似団体の平均値を上回っているため、施設規模は適正であると分析した。
⑧水洗化率
　ほぼ100%に近い水洗化率を維持している。今後も現状を維持したい。</t>
    <rPh sb="67" eb="70">
      <t>チホウサイ</t>
    </rPh>
    <phoneticPr fontId="4"/>
  </si>
  <si>
    <t>　地方債償還金の返済完了に伴い汚水処理に係る費用が減少しており収益的収支比率、経費回収率、汚水処理原価が改善されてきている。経営戦略については平成30年度に策定の予定である。今後も料金収入は横ばいで推移すると見込まれるため、更なる歳出削減に努めるなど経営健全性の確保に努めたい。</t>
    <rPh sb="87" eb="8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</si>
</sst>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979712"/>
        <c:axId val="13099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7.0000000000000007E-2</c:v>
                </c:pt>
                <c:pt idx="4">
                  <c:v>0.09</c:v>
                </c:pt>
              </c:numCache>
            </c:numRef>
          </c:val>
          <c:smooth val="0"/>
        </c:ser>
        <c:dLbls>
          <c:showLegendKey val="0"/>
          <c:showVal val="0"/>
          <c:showCatName val="0"/>
          <c:showSerName val="0"/>
          <c:showPercent val="0"/>
          <c:showBubbleSize val="0"/>
        </c:dLbls>
        <c:marker val="1"/>
        <c:smooth val="0"/>
        <c:axId val="130979712"/>
        <c:axId val="130994176"/>
      </c:lineChart>
      <c:dateAx>
        <c:axId val="130979712"/>
        <c:scaling>
          <c:orientation val="minMax"/>
        </c:scaling>
        <c:delete val="1"/>
        <c:axPos val="b"/>
        <c:numFmt formatCode="ge" sourceLinked="1"/>
        <c:majorTickMark val="none"/>
        <c:minorTickMark val="none"/>
        <c:tickLblPos val="none"/>
        <c:crossAx val="130994176"/>
        <c:crosses val="autoZero"/>
        <c:auto val="1"/>
        <c:lblOffset val="100"/>
        <c:baseTimeUnit val="years"/>
      </c:dateAx>
      <c:valAx>
        <c:axId val="13099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7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50.33</c:v>
                </c:pt>
                <c:pt idx="1">
                  <c:v>51</c:v>
                </c:pt>
                <c:pt idx="2">
                  <c:v>48</c:v>
                </c:pt>
                <c:pt idx="3">
                  <c:v>46.67</c:v>
                </c:pt>
                <c:pt idx="4">
                  <c:v>49.67</c:v>
                </c:pt>
              </c:numCache>
            </c:numRef>
          </c:val>
        </c:ser>
        <c:dLbls>
          <c:showLegendKey val="0"/>
          <c:showVal val="0"/>
          <c:showCatName val="0"/>
          <c:showSerName val="0"/>
          <c:showPercent val="0"/>
          <c:showBubbleSize val="0"/>
        </c:dLbls>
        <c:gapWidth val="150"/>
        <c:axId val="183867648"/>
        <c:axId val="1838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41.35</c:v>
                </c:pt>
                <c:pt idx="4">
                  <c:v>42.9</c:v>
                </c:pt>
              </c:numCache>
            </c:numRef>
          </c:val>
          <c:smooth val="0"/>
        </c:ser>
        <c:dLbls>
          <c:showLegendKey val="0"/>
          <c:showVal val="0"/>
          <c:showCatName val="0"/>
          <c:showSerName val="0"/>
          <c:showPercent val="0"/>
          <c:showBubbleSize val="0"/>
        </c:dLbls>
        <c:marker val="1"/>
        <c:smooth val="0"/>
        <c:axId val="183867648"/>
        <c:axId val="183878016"/>
      </c:lineChart>
      <c:dateAx>
        <c:axId val="183867648"/>
        <c:scaling>
          <c:orientation val="minMax"/>
        </c:scaling>
        <c:delete val="1"/>
        <c:axPos val="b"/>
        <c:numFmt formatCode="ge" sourceLinked="1"/>
        <c:majorTickMark val="none"/>
        <c:minorTickMark val="none"/>
        <c:tickLblPos val="none"/>
        <c:crossAx val="183878016"/>
        <c:crosses val="autoZero"/>
        <c:auto val="1"/>
        <c:lblOffset val="100"/>
        <c:baseTimeUnit val="years"/>
      </c:dateAx>
      <c:valAx>
        <c:axId val="1838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8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98.16</c:v>
                </c:pt>
                <c:pt idx="1">
                  <c:v>98.17</c:v>
                </c:pt>
                <c:pt idx="2">
                  <c:v>98.12</c:v>
                </c:pt>
                <c:pt idx="3">
                  <c:v>97.9</c:v>
                </c:pt>
                <c:pt idx="4">
                  <c:v>100</c:v>
                </c:pt>
              </c:numCache>
            </c:numRef>
          </c:val>
        </c:ser>
        <c:dLbls>
          <c:showLegendKey val="0"/>
          <c:showVal val="0"/>
          <c:showCatName val="0"/>
          <c:showSerName val="0"/>
          <c:showPercent val="0"/>
          <c:showBubbleSize val="0"/>
        </c:dLbls>
        <c:gapWidth val="150"/>
        <c:axId val="183986048"/>
        <c:axId val="18399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82.9</c:v>
                </c:pt>
                <c:pt idx="4">
                  <c:v>83.5</c:v>
                </c:pt>
              </c:numCache>
            </c:numRef>
          </c:val>
          <c:smooth val="0"/>
        </c:ser>
        <c:dLbls>
          <c:showLegendKey val="0"/>
          <c:showVal val="0"/>
          <c:showCatName val="0"/>
          <c:showSerName val="0"/>
          <c:showPercent val="0"/>
          <c:showBubbleSize val="0"/>
        </c:dLbls>
        <c:marker val="1"/>
        <c:smooth val="0"/>
        <c:axId val="183986048"/>
        <c:axId val="183992320"/>
      </c:lineChart>
      <c:dateAx>
        <c:axId val="183986048"/>
        <c:scaling>
          <c:orientation val="minMax"/>
        </c:scaling>
        <c:delete val="1"/>
        <c:axPos val="b"/>
        <c:numFmt formatCode="ge" sourceLinked="1"/>
        <c:majorTickMark val="none"/>
        <c:minorTickMark val="none"/>
        <c:tickLblPos val="none"/>
        <c:crossAx val="183992320"/>
        <c:crosses val="autoZero"/>
        <c:auto val="1"/>
        <c:lblOffset val="100"/>
        <c:baseTimeUnit val="years"/>
      </c:dateAx>
      <c:valAx>
        <c:axId val="18399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98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97.58</c:v>
                </c:pt>
                <c:pt idx="1">
                  <c:v>87.75</c:v>
                </c:pt>
                <c:pt idx="2">
                  <c:v>103.62</c:v>
                </c:pt>
                <c:pt idx="3">
                  <c:v>93.1</c:v>
                </c:pt>
                <c:pt idx="4">
                  <c:v>96.85</c:v>
                </c:pt>
              </c:numCache>
            </c:numRef>
          </c:val>
        </c:ser>
        <c:dLbls>
          <c:showLegendKey val="0"/>
          <c:showVal val="0"/>
          <c:showCatName val="0"/>
          <c:showSerName val="0"/>
          <c:showPercent val="0"/>
          <c:showBubbleSize val="0"/>
        </c:dLbls>
        <c:gapWidth val="150"/>
        <c:axId val="131016192"/>
        <c:axId val="13101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016192"/>
        <c:axId val="131018112"/>
      </c:lineChart>
      <c:dateAx>
        <c:axId val="131016192"/>
        <c:scaling>
          <c:orientation val="minMax"/>
        </c:scaling>
        <c:delete val="1"/>
        <c:axPos val="b"/>
        <c:numFmt formatCode="ge" sourceLinked="1"/>
        <c:majorTickMark val="none"/>
        <c:minorTickMark val="none"/>
        <c:tickLblPos val="none"/>
        <c:crossAx val="131018112"/>
        <c:crosses val="autoZero"/>
        <c:auto val="1"/>
        <c:lblOffset val="100"/>
        <c:baseTimeUnit val="years"/>
      </c:dateAx>
      <c:valAx>
        <c:axId val="13101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1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048576"/>
        <c:axId val="13105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048576"/>
        <c:axId val="131050496"/>
      </c:lineChart>
      <c:dateAx>
        <c:axId val="131048576"/>
        <c:scaling>
          <c:orientation val="minMax"/>
        </c:scaling>
        <c:delete val="1"/>
        <c:axPos val="b"/>
        <c:numFmt formatCode="ge" sourceLinked="1"/>
        <c:majorTickMark val="none"/>
        <c:minorTickMark val="none"/>
        <c:tickLblPos val="none"/>
        <c:crossAx val="131050496"/>
        <c:crosses val="autoZero"/>
        <c:auto val="1"/>
        <c:lblOffset val="100"/>
        <c:baseTimeUnit val="years"/>
      </c:dateAx>
      <c:valAx>
        <c:axId val="13105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2793088"/>
        <c:axId val="13279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2793088"/>
        <c:axId val="132795008"/>
      </c:lineChart>
      <c:dateAx>
        <c:axId val="132793088"/>
        <c:scaling>
          <c:orientation val="minMax"/>
        </c:scaling>
        <c:delete val="1"/>
        <c:axPos val="b"/>
        <c:numFmt formatCode="ge" sourceLinked="1"/>
        <c:majorTickMark val="none"/>
        <c:minorTickMark val="none"/>
        <c:tickLblPos val="none"/>
        <c:crossAx val="132795008"/>
        <c:crosses val="autoZero"/>
        <c:auto val="1"/>
        <c:lblOffset val="100"/>
        <c:baseTimeUnit val="years"/>
      </c:dateAx>
      <c:valAx>
        <c:axId val="13279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7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142656"/>
        <c:axId val="18114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142656"/>
        <c:axId val="181144576"/>
      </c:lineChart>
      <c:dateAx>
        <c:axId val="181142656"/>
        <c:scaling>
          <c:orientation val="minMax"/>
        </c:scaling>
        <c:delete val="1"/>
        <c:axPos val="b"/>
        <c:numFmt formatCode="ge" sourceLinked="1"/>
        <c:majorTickMark val="none"/>
        <c:minorTickMark val="none"/>
        <c:tickLblPos val="none"/>
        <c:crossAx val="181144576"/>
        <c:crosses val="autoZero"/>
        <c:auto val="1"/>
        <c:lblOffset val="100"/>
        <c:baseTimeUnit val="years"/>
      </c:dateAx>
      <c:valAx>
        <c:axId val="18114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4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1162368"/>
        <c:axId val="18116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1162368"/>
        <c:axId val="181164288"/>
      </c:lineChart>
      <c:dateAx>
        <c:axId val="181162368"/>
        <c:scaling>
          <c:orientation val="minMax"/>
        </c:scaling>
        <c:delete val="1"/>
        <c:axPos val="b"/>
        <c:numFmt formatCode="ge" sourceLinked="1"/>
        <c:majorTickMark val="none"/>
        <c:minorTickMark val="none"/>
        <c:tickLblPos val="none"/>
        <c:crossAx val="181164288"/>
        <c:crosses val="autoZero"/>
        <c:auto val="1"/>
        <c:lblOffset val="100"/>
        <c:baseTimeUnit val="years"/>
      </c:dateAx>
      <c:valAx>
        <c:axId val="18116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1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2722560"/>
        <c:axId val="182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1434.89</c:v>
                </c:pt>
                <c:pt idx="4">
                  <c:v>1298.9100000000001</c:v>
                </c:pt>
              </c:numCache>
            </c:numRef>
          </c:val>
          <c:smooth val="0"/>
        </c:ser>
        <c:dLbls>
          <c:showLegendKey val="0"/>
          <c:showVal val="0"/>
          <c:showCatName val="0"/>
          <c:showSerName val="0"/>
          <c:showPercent val="0"/>
          <c:showBubbleSize val="0"/>
        </c:dLbls>
        <c:marker val="1"/>
        <c:smooth val="0"/>
        <c:axId val="182722560"/>
        <c:axId val="182724480"/>
      </c:lineChart>
      <c:dateAx>
        <c:axId val="182722560"/>
        <c:scaling>
          <c:orientation val="minMax"/>
        </c:scaling>
        <c:delete val="1"/>
        <c:axPos val="b"/>
        <c:numFmt formatCode="ge" sourceLinked="1"/>
        <c:majorTickMark val="none"/>
        <c:minorTickMark val="none"/>
        <c:tickLblPos val="none"/>
        <c:crossAx val="182724480"/>
        <c:crosses val="autoZero"/>
        <c:auto val="1"/>
        <c:lblOffset val="100"/>
        <c:baseTimeUnit val="years"/>
      </c:dateAx>
      <c:valAx>
        <c:axId val="182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80.319999999999993</c:v>
                </c:pt>
                <c:pt idx="1">
                  <c:v>62.23</c:v>
                </c:pt>
                <c:pt idx="2">
                  <c:v>87.73</c:v>
                </c:pt>
                <c:pt idx="3">
                  <c:v>70.56</c:v>
                </c:pt>
                <c:pt idx="4">
                  <c:v>76.38</c:v>
                </c:pt>
              </c:numCache>
            </c:numRef>
          </c:val>
        </c:ser>
        <c:dLbls>
          <c:showLegendKey val="0"/>
          <c:showVal val="0"/>
          <c:showCatName val="0"/>
          <c:showSerName val="0"/>
          <c:showPercent val="0"/>
          <c:showBubbleSize val="0"/>
        </c:dLbls>
        <c:gapWidth val="150"/>
        <c:axId val="182738304"/>
        <c:axId val="1827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66.22</c:v>
                </c:pt>
                <c:pt idx="4">
                  <c:v>69.87</c:v>
                </c:pt>
              </c:numCache>
            </c:numRef>
          </c:val>
          <c:smooth val="0"/>
        </c:ser>
        <c:dLbls>
          <c:showLegendKey val="0"/>
          <c:showVal val="0"/>
          <c:showCatName val="0"/>
          <c:showSerName val="0"/>
          <c:showPercent val="0"/>
          <c:showBubbleSize val="0"/>
        </c:dLbls>
        <c:marker val="1"/>
        <c:smooth val="0"/>
        <c:axId val="182738304"/>
        <c:axId val="182756864"/>
      </c:lineChart>
      <c:dateAx>
        <c:axId val="182738304"/>
        <c:scaling>
          <c:orientation val="minMax"/>
        </c:scaling>
        <c:delete val="1"/>
        <c:axPos val="b"/>
        <c:numFmt formatCode="ge" sourceLinked="1"/>
        <c:majorTickMark val="none"/>
        <c:minorTickMark val="none"/>
        <c:tickLblPos val="none"/>
        <c:crossAx val="182756864"/>
        <c:crosses val="autoZero"/>
        <c:auto val="1"/>
        <c:lblOffset val="100"/>
        <c:baseTimeUnit val="years"/>
      </c:dateAx>
      <c:valAx>
        <c:axId val="1827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179.81</c:v>
                </c:pt>
                <c:pt idx="1">
                  <c:v>233.17</c:v>
                </c:pt>
                <c:pt idx="2">
                  <c:v>169.07</c:v>
                </c:pt>
                <c:pt idx="3">
                  <c:v>211.01</c:v>
                </c:pt>
                <c:pt idx="4">
                  <c:v>192.82</c:v>
                </c:pt>
              </c:numCache>
            </c:numRef>
          </c:val>
        </c:ser>
        <c:dLbls>
          <c:showLegendKey val="0"/>
          <c:showVal val="0"/>
          <c:showCatName val="0"/>
          <c:showSerName val="0"/>
          <c:showPercent val="0"/>
          <c:showBubbleSize val="0"/>
        </c:dLbls>
        <c:gapWidth val="150"/>
        <c:axId val="182770304"/>
        <c:axId val="1838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246.72</c:v>
                </c:pt>
                <c:pt idx="4">
                  <c:v>234.96</c:v>
                </c:pt>
              </c:numCache>
            </c:numRef>
          </c:val>
          <c:smooth val="0"/>
        </c:ser>
        <c:dLbls>
          <c:showLegendKey val="0"/>
          <c:showVal val="0"/>
          <c:showCatName val="0"/>
          <c:showSerName val="0"/>
          <c:showPercent val="0"/>
          <c:showBubbleSize val="0"/>
        </c:dLbls>
        <c:marker val="1"/>
        <c:smooth val="0"/>
        <c:axId val="182770304"/>
        <c:axId val="183849728"/>
      </c:lineChart>
      <c:dateAx>
        <c:axId val="182770304"/>
        <c:scaling>
          <c:orientation val="minMax"/>
        </c:scaling>
        <c:delete val="1"/>
        <c:axPos val="b"/>
        <c:numFmt formatCode="ge" sourceLinked="1"/>
        <c:majorTickMark val="none"/>
        <c:minorTickMark val="none"/>
        <c:tickLblPos val="none"/>
        <c:crossAx val="183849728"/>
        <c:crosses val="autoZero"/>
        <c:auto val="1"/>
        <c:lblOffset val="100"/>
        <c:baseTimeUnit val="years"/>
      </c:dateAx>
      <c:valAx>
        <c:axId val="1838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7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宮崎県　西米良村</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
        <v>123</v>
      </c>
      <c r="AE8" s="79"/>
      <c r="AF8" s="79"/>
      <c r="AG8" s="79"/>
      <c r="AH8" s="79"/>
      <c r="AI8" s="79"/>
      <c r="AJ8" s="79"/>
      <c r="AK8" s="4"/>
      <c r="AL8" s="73">
        <f>データ!S6</f>
        <v>1209</v>
      </c>
      <c r="AM8" s="73"/>
      <c r="AN8" s="73"/>
      <c r="AO8" s="73"/>
      <c r="AP8" s="73"/>
      <c r="AQ8" s="73"/>
      <c r="AR8" s="73"/>
      <c r="AS8" s="73"/>
      <c r="AT8" s="72">
        <f>データ!T6</f>
        <v>271.51</v>
      </c>
      <c r="AU8" s="72"/>
      <c r="AV8" s="72"/>
      <c r="AW8" s="72"/>
      <c r="AX8" s="72"/>
      <c r="AY8" s="72"/>
      <c r="AZ8" s="72"/>
      <c r="BA8" s="72"/>
      <c r="BB8" s="72">
        <f>データ!U6</f>
        <v>4.45</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37.1</v>
      </c>
      <c r="Q10" s="72"/>
      <c r="R10" s="72"/>
      <c r="S10" s="72"/>
      <c r="T10" s="72"/>
      <c r="U10" s="72"/>
      <c r="V10" s="72"/>
      <c r="W10" s="72">
        <f>データ!Q6</f>
        <v>88.6</v>
      </c>
      <c r="X10" s="72"/>
      <c r="Y10" s="72"/>
      <c r="Z10" s="72"/>
      <c r="AA10" s="72"/>
      <c r="AB10" s="72"/>
      <c r="AC10" s="72"/>
      <c r="AD10" s="73">
        <f>データ!R6</f>
        <v>2500</v>
      </c>
      <c r="AE10" s="73"/>
      <c r="AF10" s="73"/>
      <c r="AG10" s="73"/>
      <c r="AH10" s="73"/>
      <c r="AI10" s="73"/>
      <c r="AJ10" s="73"/>
      <c r="AK10" s="2"/>
      <c r="AL10" s="73">
        <f>データ!V6</f>
        <v>433</v>
      </c>
      <c r="AM10" s="73"/>
      <c r="AN10" s="73"/>
      <c r="AO10" s="73"/>
      <c r="AP10" s="73"/>
      <c r="AQ10" s="73"/>
      <c r="AR10" s="73"/>
      <c r="AS10" s="73"/>
      <c r="AT10" s="72">
        <f>データ!W6</f>
        <v>0.23</v>
      </c>
      <c r="AU10" s="72"/>
      <c r="AV10" s="72"/>
      <c r="AW10" s="72"/>
      <c r="AX10" s="72"/>
      <c r="AY10" s="72"/>
      <c r="AZ10" s="72"/>
      <c r="BA10" s="72"/>
      <c r="BB10" s="72">
        <f>データ!X6</f>
        <v>1882.61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124</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454036</v>
      </c>
      <c r="D6" s="33">
        <f t="shared" si="3"/>
        <v>47</v>
      </c>
      <c r="E6" s="33">
        <f t="shared" si="3"/>
        <v>17</v>
      </c>
      <c r="F6" s="33">
        <f t="shared" si="3"/>
        <v>4</v>
      </c>
      <c r="G6" s="33">
        <f t="shared" si="3"/>
        <v>0</v>
      </c>
      <c r="H6" s="33" t="str">
        <f t="shared" si="3"/>
        <v>宮崎県　西米良村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37.1</v>
      </c>
      <c r="Q6" s="34">
        <f t="shared" si="3"/>
        <v>88.6</v>
      </c>
      <c r="R6" s="34">
        <f t="shared" si="3"/>
        <v>2500</v>
      </c>
      <c r="S6" s="34">
        <f t="shared" si="3"/>
        <v>1209</v>
      </c>
      <c r="T6" s="34">
        <f t="shared" si="3"/>
        <v>271.51</v>
      </c>
      <c r="U6" s="34">
        <f t="shared" si="3"/>
        <v>4.45</v>
      </c>
      <c r="V6" s="34">
        <f t="shared" si="3"/>
        <v>433</v>
      </c>
      <c r="W6" s="34">
        <f t="shared" si="3"/>
        <v>0.23</v>
      </c>
      <c r="X6" s="34">
        <f t="shared" si="3"/>
        <v>1882.61</v>
      </c>
      <c r="Y6" s="35">
        <f>IF(Y7="",NA(),Y7)</f>
        <v>97.58</v>
      </c>
      <c r="Z6" s="35">
        <f t="shared" ref="Z6:AH6" si="4">IF(Z7="",NA(),Z7)</f>
        <v>87.75</v>
      </c>
      <c r="AA6" s="35">
        <f t="shared" si="4"/>
        <v>103.62</v>
      </c>
      <c r="AB6" s="35">
        <f t="shared" si="4"/>
        <v>93.1</v>
      </c>
      <c r="AC6" s="35">
        <f t="shared" si="4"/>
        <v>96.85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1716.82</v>
      </c>
      <c r="BL6" s="35">
        <f t="shared" si="7"/>
        <v>1554.05</v>
      </c>
      <c r="BM6" s="35">
        <f t="shared" si="7"/>
        <v>1671.86</v>
      </c>
      <c r="BN6" s="35">
        <f t="shared" si="7"/>
        <v>1434.89</v>
      </c>
      <c r="BO6" s="35">
        <f t="shared" si="7"/>
        <v>1298.9100000000001</v>
      </c>
      <c r="BP6" s="34" t="str">
        <f>IF(BP7="","",IF(BP7="-","【-】","【"&amp;SUBSTITUTE(TEXT(BP7,"#,##0.00"),"-","△")&amp;"】"))</f>
        <v>【1,348.09】</v>
      </c>
      <c r="BQ6" s="35">
        <f>IF(BQ7="",NA(),BQ7)</f>
        <v>80.319999999999993</v>
      </c>
      <c r="BR6" s="35">
        <f t="shared" ref="BR6:BZ6" si="8">IF(BR7="",NA(),BR7)</f>
        <v>62.23</v>
      </c>
      <c r="BS6" s="35">
        <f t="shared" si="8"/>
        <v>87.73</v>
      </c>
      <c r="BT6" s="35">
        <f t="shared" si="8"/>
        <v>70.56</v>
      </c>
      <c r="BU6" s="35">
        <f t="shared" si="8"/>
        <v>76.38</v>
      </c>
      <c r="BV6" s="35">
        <f t="shared" si="8"/>
        <v>51.73</v>
      </c>
      <c r="BW6" s="35">
        <f t="shared" si="8"/>
        <v>53.01</v>
      </c>
      <c r="BX6" s="35">
        <f t="shared" si="8"/>
        <v>50.54</v>
      </c>
      <c r="BY6" s="35">
        <f t="shared" si="8"/>
        <v>66.22</v>
      </c>
      <c r="BZ6" s="35">
        <f t="shared" si="8"/>
        <v>69.87</v>
      </c>
      <c r="CA6" s="34" t="str">
        <f>IF(CA7="","",IF(CA7="-","【-】","【"&amp;SUBSTITUTE(TEXT(CA7,"#,##0.00"),"-","△")&amp;"】"))</f>
        <v>【69.80】</v>
      </c>
      <c r="CB6" s="35">
        <f>IF(CB7="",NA(),CB7)</f>
        <v>179.81</v>
      </c>
      <c r="CC6" s="35">
        <f t="shared" ref="CC6:CK6" si="9">IF(CC7="",NA(),CC7)</f>
        <v>233.17</v>
      </c>
      <c r="CD6" s="35">
        <f t="shared" si="9"/>
        <v>169.07</v>
      </c>
      <c r="CE6" s="35">
        <f t="shared" si="9"/>
        <v>211.01</v>
      </c>
      <c r="CF6" s="35">
        <f t="shared" si="9"/>
        <v>192.82</v>
      </c>
      <c r="CG6" s="35">
        <f t="shared" si="9"/>
        <v>310.47000000000003</v>
      </c>
      <c r="CH6" s="35">
        <f t="shared" si="9"/>
        <v>299.39</v>
      </c>
      <c r="CI6" s="35">
        <f t="shared" si="9"/>
        <v>320.36</v>
      </c>
      <c r="CJ6" s="35">
        <f t="shared" si="9"/>
        <v>246.72</v>
      </c>
      <c r="CK6" s="35">
        <f t="shared" si="9"/>
        <v>234.96</v>
      </c>
      <c r="CL6" s="34" t="str">
        <f>IF(CL7="","",IF(CL7="-","【-】","【"&amp;SUBSTITUTE(TEXT(CL7,"#,##0.00"),"-","△")&amp;"】"))</f>
        <v>【232.54】</v>
      </c>
      <c r="CM6" s="35">
        <f>IF(CM7="",NA(),CM7)</f>
        <v>50.33</v>
      </c>
      <c r="CN6" s="35">
        <f t="shared" ref="CN6:CV6" si="10">IF(CN7="",NA(),CN7)</f>
        <v>51</v>
      </c>
      <c r="CO6" s="35">
        <f t="shared" si="10"/>
        <v>48</v>
      </c>
      <c r="CP6" s="35">
        <f t="shared" si="10"/>
        <v>46.67</v>
      </c>
      <c r="CQ6" s="35">
        <f t="shared" si="10"/>
        <v>49.67</v>
      </c>
      <c r="CR6" s="35">
        <f t="shared" si="10"/>
        <v>36.67</v>
      </c>
      <c r="CS6" s="35">
        <f t="shared" si="10"/>
        <v>36.200000000000003</v>
      </c>
      <c r="CT6" s="35">
        <f t="shared" si="10"/>
        <v>34.74</v>
      </c>
      <c r="CU6" s="35">
        <f t="shared" si="10"/>
        <v>41.35</v>
      </c>
      <c r="CV6" s="35">
        <f t="shared" si="10"/>
        <v>42.9</v>
      </c>
      <c r="CW6" s="34" t="str">
        <f>IF(CW7="","",IF(CW7="-","【-】","【"&amp;SUBSTITUTE(TEXT(CW7,"#,##0.00"),"-","△")&amp;"】"))</f>
        <v>【42.17】</v>
      </c>
      <c r="CX6" s="35">
        <f>IF(CX7="",NA(),CX7)</f>
        <v>98.16</v>
      </c>
      <c r="CY6" s="35">
        <f t="shared" ref="CY6:DG6" si="11">IF(CY7="",NA(),CY7)</f>
        <v>98.17</v>
      </c>
      <c r="CZ6" s="35">
        <f t="shared" si="11"/>
        <v>98.12</v>
      </c>
      <c r="DA6" s="35">
        <f t="shared" si="11"/>
        <v>97.9</v>
      </c>
      <c r="DB6" s="35">
        <f t="shared" si="11"/>
        <v>100</v>
      </c>
      <c r="DC6" s="35">
        <f t="shared" si="11"/>
        <v>71.239999999999995</v>
      </c>
      <c r="DD6" s="35">
        <f t="shared" si="11"/>
        <v>71.069999999999993</v>
      </c>
      <c r="DE6" s="35">
        <f t="shared" si="11"/>
        <v>70.14</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7.0000000000000007E-2</v>
      </c>
      <c r="EN6" s="35">
        <f t="shared" si="14"/>
        <v>0.09</v>
      </c>
      <c r="EO6" s="34" t="str">
        <f>IF(EO7="","",IF(EO7="-","【-】","【"&amp;SUBSTITUTE(TEXT(EO7,"#,##0.00"),"-","△")&amp;"】"))</f>
        <v>【0.09】</v>
      </c>
    </row>
    <row r="7" spans="1:145" s="36" customFormat="1" x14ac:dyDescent="0.15">
      <c r="A7" s="28"/>
      <c r="B7" s="37">
        <v>2016</v>
      </c>
      <c r="C7" s="37">
        <v>454036</v>
      </c>
      <c r="D7" s="37">
        <v>47</v>
      </c>
      <c r="E7" s="37">
        <v>17</v>
      </c>
      <c r="F7" s="37">
        <v>4</v>
      </c>
      <c r="G7" s="37">
        <v>0</v>
      </c>
      <c r="H7" s="37" t="s">
        <v>110</v>
      </c>
      <c r="I7" s="37" t="s">
        <v>111</v>
      </c>
      <c r="J7" s="37" t="s">
        <v>112</v>
      </c>
      <c r="K7" s="37" t="s">
        <v>113</v>
      </c>
      <c r="L7" s="37" t="s">
        <v>114</v>
      </c>
      <c r="M7" s="37"/>
      <c r="N7" s="38" t="s">
        <v>115</v>
      </c>
      <c r="O7" s="38" t="s">
        <v>116</v>
      </c>
      <c r="P7" s="38">
        <v>37.1</v>
      </c>
      <c r="Q7" s="38">
        <v>88.6</v>
      </c>
      <c r="R7" s="38">
        <v>2500</v>
      </c>
      <c r="S7" s="38">
        <v>1209</v>
      </c>
      <c r="T7" s="38">
        <v>271.51</v>
      </c>
      <c r="U7" s="38">
        <v>4.45</v>
      </c>
      <c r="V7" s="38">
        <v>433</v>
      </c>
      <c r="W7" s="38">
        <v>0.23</v>
      </c>
      <c r="X7" s="38">
        <v>1882.61</v>
      </c>
      <c r="Y7" s="38">
        <v>97.58</v>
      </c>
      <c r="Z7" s="38">
        <v>87.75</v>
      </c>
      <c r="AA7" s="38">
        <v>103.62</v>
      </c>
      <c r="AB7" s="38">
        <v>93.1</v>
      </c>
      <c r="AC7" s="38">
        <v>96.85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1716.82</v>
      </c>
      <c r="BL7" s="38">
        <v>1554.05</v>
      </c>
      <c r="BM7" s="38">
        <v>1671.86</v>
      </c>
      <c r="BN7" s="38">
        <v>1434.89</v>
      </c>
      <c r="BO7" s="38">
        <v>1298.9100000000001</v>
      </c>
      <c r="BP7" s="38">
        <v>1348.09</v>
      </c>
      <c r="BQ7" s="38">
        <v>80.319999999999993</v>
      </c>
      <c r="BR7" s="38">
        <v>62.23</v>
      </c>
      <c r="BS7" s="38">
        <v>87.73</v>
      </c>
      <c r="BT7" s="38">
        <v>70.56</v>
      </c>
      <c r="BU7" s="38">
        <v>76.38</v>
      </c>
      <c r="BV7" s="38">
        <v>51.73</v>
      </c>
      <c r="BW7" s="38">
        <v>53.01</v>
      </c>
      <c r="BX7" s="38">
        <v>50.54</v>
      </c>
      <c r="BY7" s="38">
        <v>66.22</v>
      </c>
      <c r="BZ7" s="38">
        <v>69.87</v>
      </c>
      <c r="CA7" s="38">
        <v>69.8</v>
      </c>
      <c r="CB7" s="38">
        <v>179.81</v>
      </c>
      <c r="CC7" s="38">
        <v>233.17</v>
      </c>
      <c r="CD7" s="38">
        <v>169.07</v>
      </c>
      <c r="CE7" s="38">
        <v>211.01</v>
      </c>
      <c r="CF7" s="38">
        <v>192.82</v>
      </c>
      <c r="CG7" s="38">
        <v>310.47000000000003</v>
      </c>
      <c r="CH7" s="38">
        <v>299.39</v>
      </c>
      <c r="CI7" s="38">
        <v>320.36</v>
      </c>
      <c r="CJ7" s="38">
        <v>246.72</v>
      </c>
      <c r="CK7" s="38">
        <v>234.96</v>
      </c>
      <c r="CL7" s="38">
        <v>232.54</v>
      </c>
      <c r="CM7" s="38">
        <v>50.33</v>
      </c>
      <c r="CN7" s="38">
        <v>51</v>
      </c>
      <c r="CO7" s="38">
        <v>48</v>
      </c>
      <c r="CP7" s="38">
        <v>46.67</v>
      </c>
      <c r="CQ7" s="38">
        <v>49.67</v>
      </c>
      <c r="CR7" s="38">
        <v>36.67</v>
      </c>
      <c r="CS7" s="38">
        <v>36.200000000000003</v>
      </c>
      <c r="CT7" s="38">
        <v>34.74</v>
      </c>
      <c r="CU7" s="38">
        <v>41.35</v>
      </c>
      <c r="CV7" s="38">
        <v>42.9</v>
      </c>
      <c r="CW7" s="38">
        <v>42.17</v>
      </c>
      <c r="CX7" s="38">
        <v>98.16</v>
      </c>
      <c r="CY7" s="38">
        <v>98.17</v>
      </c>
      <c r="CZ7" s="38">
        <v>98.12</v>
      </c>
      <c r="DA7" s="38">
        <v>97.9</v>
      </c>
      <c r="DB7" s="38">
        <v>100</v>
      </c>
      <c r="DC7" s="38">
        <v>71.239999999999995</v>
      </c>
      <c r="DD7" s="38">
        <v>71.069999999999993</v>
      </c>
      <c r="DE7" s="38">
        <v>70.14</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2017-12-25T02:23:11Z</dcterms:created>
  <dcterms:modified xsi:type="dcterms:W3CDTF">2018-02-20T08:19:32Z</dcterms:modified>
</cp:coreProperties>
</file>