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管理係長フォルダ\③庁外団体（国・県・外部団体）\②県市町村課\⑳その他（調査）\H29\H300206午前〆切　経営分析\H300220 下水道課\"/>
    </mc:Choice>
  </mc:AlternateContent>
  <workbookProtection workbookAlgorithmName="SHA-512" workbookHashValue="ZuSvzWziGIcBivNA4rFSd2wO4fknJmg+4VOhNDzSZpZ/R65hsrur0fomkMmx0nxlIfpIMzpman88Fi/IHpCF/g==" workbookSaltValue="a6ePUO/232QJv2D25l4uV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<sst xmlns="http://schemas.openxmlformats.org/spreadsheetml/2006/main" count="240" uniqueCount="126">
  <si>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</si>
  <si>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</si>
  <si>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</si>
  <si>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</si>
  <si>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</si>
  <si>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</si>
  <si>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</si>
  <si>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</si>
  <si>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</si>
  <si>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</si>
  <si>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</si>
  <si>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</si>
  <si>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</si>
  <si>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</si>
  <si>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</si>
  <si>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</si>
  <si>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</si>
  <si>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</si>
  <si>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</si>
  <si>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</si>
  <si>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</si>
  <si>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</si>
  <si>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</si>
  <si>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</si>
  <si>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</si>
  <si>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</si>
  <si>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</si>
  <si>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</si>
  <si>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</si>
  <si>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</si>
  <si>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</si>
  <si>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</si>
  <si>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</si>
  <si>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</si>
  <si>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</si>
  <si>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</si>
  <si>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</si>
  <si>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</si>
  <si>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</si>
  <si>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</si>
  <si>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</si>
  <si>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</si>
  <si>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</si>
  <si>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</si>
  <si>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</si>
  <si>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</si>
  <si>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</si>
  <si>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</si>
  <si>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</si>
  <si>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</si>
  <si>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</si>
  <si>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</si>
  <si>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</si>
  <si>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</si>
  <si>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</si>
  <si>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</si>
  <si>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</si>
  <si>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</si>
  <si>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</si>
  <si>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</si>
  <si>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</si>
  <si>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</si>
  <si>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</si>
  <si>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</si>
  <si>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</si>
  <si>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</si>
  <si>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</si>
  <si>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</si>
  <si>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</si>
  <si>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</si>
  <si>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</si>
  <si>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</si>
  <si>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</si>
  <si>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</si>
  <si>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</si>
  <si>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</si>
  <si>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</si>
  <si>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</si>
  <si>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</si>
  <si>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</si>
  <si>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</si>
  <si>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</si>
  <si>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</si>
  <si>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</si>
  <si>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</si>
  <si>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</si>
  <si>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</si>
  <si>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</si>
  <si>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</si>
  <si>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</si>
  <si>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</si>
  <si>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</si>
  <si>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</si>
  <si>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</si>
  <si>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</si>
  <si>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</si>
  <si>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</si>
  <si>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</si>
  <si>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</si>
  <si>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</si>
  <si>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</si>
  <si>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</si>
  <si>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</si>
  <si>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</si>
  <si>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</si>
  <si>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</si>
  <si>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</si>
  <si>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</si>
  <si>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</si>
  <si>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</si>
  <si>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</si>
  <si>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</si>
  <si>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</si>
  <si>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</si>
  <si>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</si>
  <si>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</si>
  <si>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</si>
  <si>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</si>
  <si>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</si>
  <si>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</si>
  <si>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</si>
  <si>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</si>
  <si>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</si>
  <si>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経営の健全性については、①収益的収支比率が100％を下回っている。これは、地方債償還金現金の増及び修繕費の増に伴うものである。また、総収益の多くは、一般会計からの繰入金により賄われている状況である。
　そのため、⑤経費回収率は毎年60％前後で推移しているが、更なる改善が必要である。
　経営の効率性については、類似団体と比較して⑤経費回収率は高く、⑥汚水処理原価は低くなっており良好である。
　しかし、⑦施設利用率は45.96％と低くなっている。また、人口減少による汚水処理人口の減少や、処理場の機械・電気設備の耐用年数超過による改築更新費用の負担を考慮すると、改善することは困難であることから、特環公共下水道への統合を予定している。
　次に、⑧水洗化率については98％を超えており、比較的高い状況であるが、今後も更なる普及促進に努める必要がある。</t>
    <rPh sb="1" eb="3">
      <t>ケイエイ</t>
    </rPh>
    <rPh sb="4" eb="7">
      <t>ケンゼンセイ</t>
    </rPh>
    <rPh sb="14" eb="17">
      <t>シュウエキテキ</t>
    </rPh>
    <rPh sb="17" eb="19">
      <t>シュウシ</t>
    </rPh>
    <rPh sb="19" eb="21">
      <t>ヒリツ</t>
    </rPh>
    <rPh sb="27" eb="29">
      <t>シタマワ</t>
    </rPh>
    <rPh sb="38" eb="41">
      <t>チホウサイ</t>
    </rPh>
    <rPh sb="41" eb="44">
      <t>ショウカンキン</t>
    </rPh>
    <rPh sb="44" eb="46">
      <t>ゲンキン</t>
    </rPh>
    <rPh sb="47" eb="48">
      <t>ゾウ</t>
    </rPh>
    <rPh sb="48" eb="49">
      <t>オヨ</t>
    </rPh>
    <rPh sb="50" eb="53">
      <t>シュウゼンヒ</t>
    </rPh>
    <rPh sb="54" eb="55">
      <t>ゾウ</t>
    </rPh>
    <rPh sb="56" eb="57">
      <t>トモナ</t>
    </rPh>
    <rPh sb="67" eb="70">
      <t>ソウシュウエキ</t>
    </rPh>
    <rPh sb="71" eb="72">
      <t>オオ</t>
    </rPh>
    <rPh sb="75" eb="77">
      <t>イッパン</t>
    </rPh>
    <rPh sb="77" eb="79">
      <t>カイケイ</t>
    </rPh>
    <rPh sb="82" eb="84">
      <t>クリイレ</t>
    </rPh>
    <rPh sb="84" eb="85">
      <t>キン</t>
    </rPh>
    <rPh sb="88" eb="89">
      <t>マカナ</t>
    </rPh>
    <rPh sb="94" eb="96">
      <t>ジョウキョウ</t>
    </rPh>
    <rPh sb="108" eb="110">
      <t>ケイヒ</t>
    </rPh>
    <rPh sb="110" eb="112">
      <t>カイシュウ</t>
    </rPh>
    <rPh sb="112" eb="113">
      <t>リツ</t>
    </rPh>
    <rPh sb="114" eb="116">
      <t>マイトシ</t>
    </rPh>
    <rPh sb="119" eb="121">
      <t>ゼンゴ</t>
    </rPh>
    <rPh sb="122" eb="124">
      <t>スイイ</t>
    </rPh>
    <rPh sb="130" eb="131">
      <t>サラ</t>
    </rPh>
    <rPh sb="133" eb="135">
      <t>カイゼン</t>
    </rPh>
    <rPh sb="136" eb="138">
      <t>ヒツヨウ</t>
    </rPh>
    <rPh sb="144" eb="146">
      <t>ケイエイ</t>
    </rPh>
    <rPh sb="147" eb="150">
      <t>コウリツセイ</t>
    </rPh>
    <rPh sb="156" eb="158">
      <t>ルイジ</t>
    </rPh>
    <rPh sb="158" eb="160">
      <t>ダンタイ</t>
    </rPh>
    <rPh sb="161" eb="163">
      <t>ヒカク</t>
    </rPh>
    <rPh sb="166" eb="168">
      <t>ケイヒ</t>
    </rPh>
    <rPh sb="168" eb="170">
      <t>カイシュウ</t>
    </rPh>
    <rPh sb="170" eb="171">
      <t>リツ</t>
    </rPh>
    <rPh sb="172" eb="173">
      <t>タカ</t>
    </rPh>
    <rPh sb="176" eb="178">
      <t>オスイ</t>
    </rPh>
    <rPh sb="178" eb="180">
      <t>ショリ</t>
    </rPh>
    <rPh sb="180" eb="182">
      <t>ゲンカ</t>
    </rPh>
    <rPh sb="183" eb="184">
      <t>ヒク</t>
    </rPh>
    <rPh sb="190" eb="192">
      <t>リョウコウ</t>
    </rPh>
    <rPh sb="203" eb="205">
      <t>シセツ</t>
    </rPh>
    <rPh sb="205" eb="208">
      <t>リヨウリツ</t>
    </rPh>
    <rPh sb="216" eb="217">
      <t>ヒク</t>
    </rPh>
    <rPh sb="227" eb="229">
      <t>ジンコウ</t>
    </rPh>
    <rPh sb="229" eb="231">
      <t>ゲンショウ</t>
    </rPh>
    <rPh sb="234" eb="236">
      <t>オスイ</t>
    </rPh>
    <rPh sb="236" eb="238">
      <t>ショリ</t>
    </rPh>
    <rPh sb="238" eb="240">
      <t>ジンコウ</t>
    </rPh>
    <rPh sb="241" eb="243">
      <t>ゲンショウ</t>
    </rPh>
    <rPh sb="245" eb="248">
      <t>ショリジョウ</t>
    </rPh>
    <rPh sb="249" eb="251">
      <t>キカイ</t>
    </rPh>
    <rPh sb="252" eb="254">
      <t>デンキ</t>
    </rPh>
    <rPh sb="254" eb="256">
      <t>セツビ</t>
    </rPh>
    <rPh sb="257" eb="259">
      <t>タイヨウ</t>
    </rPh>
    <rPh sb="259" eb="261">
      <t>ネンスウ</t>
    </rPh>
    <rPh sb="261" eb="263">
      <t>チョウカ</t>
    </rPh>
    <rPh sb="266" eb="268">
      <t>カイチク</t>
    </rPh>
    <rPh sb="268" eb="270">
      <t>コウシン</t>
    </rPh>
    <rPh sb="270" eb="272">
      <t>ヒヨウ</t>
    </rPh>
    <rPh sb="273" eb="275">
      <t>フタン</t>
    </rPh>
    <rPh sb="276" eb="278">
      <t>コウリョ</t>
    </rPh>
    <rPh sb="282" eb="284">
      <t>カイゼン</t>
    </rPh>
    <rPh sb="289" eb="291">
      <t>コンナン</t>
    </rPh>
    <rPh sb="299" eb="300">
      <t>トク</t>
    </rPh>
    <rPh sb="301" eb="303">
      <t>コウキョウ</t>
    </rPh>
    <rPh sb="303" eb="306">
      <t>ゲスイドウ</t>
    </rPh>
    <rPh sb="308" eb="310">
      <t>トウゴウ</t>
    </rPh>
    <rPh sb="311" eb="313">
      <t>ヨテイ</t>
    </rPh>
    <rPh sb="320" eb="321">
      <t>ツギ</t>
    </rPh>
    <rPh sb="324" eb="327">
      <t>スイセンカ</t>
    </rPh>
    <rPh sb="327" eb="328">
      <t>リツ</t>
    </rPh>
    <rPh sb="337" eb="338">
      <t>コ</t>
    </rPh>
    <rPh sb="343" eb="346">
      <t>ヒカクテキ</t>
    </rPh>
    <rPh sb="346" eb="347">
      <t>タカ</t>
    </rPh>
    <rPh sb="348" eb="350">
      <t>ジョウキョウ</t>
    </rPh>
    <rPh sb="355" eb="357">
      <t>コンゴ</t>
    </rPh>
    <rPh sb="358" eb="359">
      <t>サラ</t>
    </rPh>
    <rPh sb="361" eb="363">
      <t>フキュウ</t>
    </rPh>
    <rPh sb="363" eb="365">
      <t>ソクシン</t>
    </rPh>
    <rPh sb="366" eb="367">
      <t>ツト</t>
    </rPh>
    <rPh sb="369" eb="371">
      <t>ヒツヨウ</t>
    </rPh>
    <phoneticPr fontId="4"/>
  </si>
  <si>
    <t>　③管渠改善率は0％であるが、各処理区は、内之田地区が平成9年度、坂元地区が平成14年度に供用を開始しており、今後は経年劣化による管路施設の改築更新が必要となる見込みである。</t>
    <rPh sb="2" eb="3">
      <t>カン</t>
    </rPh>
    <rPh sb="3" eb="4">
      <t>キョ</t>
    </rPh>
    <rPh sb="4" eb="6">
      <t>カイゼン</t>
    </rPh>
    <rPh sb="6" eb="7">
      <t>リツ</t>
    </rPh>
    <rPh sb="15" eb="16">
      <t>カク</t>
    </rPh>
    <rPh sb="16" eb="18">
      <t>ショリ</t>
    </rPh>
    <rPh sb="18" eb="19">
      <t>ク</t>
    </rPh>
    <rPh sb="21" eb="22">
      <t>ウチ</t>
    </rPh>
    <rPh sb="22" eb="23">
      <t>ノ</t>
    </rPh>
    <rPh sb="23" eb="24">
      <t>タ</t>
    </rPh>
    <rPh sb="24" eb="26">
      <t>チク</t>
    </rPh>
    <rPh sb="27" eb="29">
      <t>ヘイセイ</t>
    </rPh>
    <rPh sb="30" eb="32">
      <t>ネンド</t>
    </rPh>
    <rPh sb="33" eb="35">
      <t>サカモト</t>
    </rPh>
    <rPh sb="35" eb="37">
      <t>チク</t>
    </rPh>
    <rPh sb="38" eb="40">
      <t>ヘイセイ</t>
    </rPh>
    <rPh sb="42" eb="44">
      <t>ネンド</t>
    </rPh>
    <rPh sb="45" eb="47">
      <t>キョウヨウ</t>
    </rPh>
    <rPh sb="48" eb="50">
      <t>カイシ</t>
    </rPh>
    <rPh sb="55" eb="57">
      <t>コンゴ</t>
    </rPh>
    <rPh sb="58" eb="60">
      <t>ケイネン</t>
    </rPh>
    <rPh sb="60" eb="62">
      <t>レッカ</t>
    </rPh>
    <rPh sb="65" eb="67">
      <t>カンロ</t>
    </rPh>
    <rPh sb="67" eb="69">
      <t>シセツ</t>
    </rPh>
    <rPh sb="70" eb="72">
      <t>カイチク</t>
    </rPh>
    <rPh sb="72" eb="74">
      <t>コウシン</t>
    </rPh>
    <rPh sb="75" eb="77">
      <t>ヒツヨウ</t>
    </rPh>
    <rPh sb="80" eb="82">
      <t>ミコ</t>
    </rPh>
    <phoneticPr fontId="4"/>
  </si>
  <si>
    <t xml:space="preserve">　当該事業は、一般会計からの繰入金を充当することで経営を継続している。
　しかし、当該地区の人口減少と施設の老朽化は進行することから、一般会計からの繰入金への依存度は、ますます大きくなることが予測される。今後は、特環公共下水道に接続することで、処理施設の集約を進め、経営についても一本化を図るなど、更なる効率化を追求する必要がある。
　経営戦略については平成32年度までに策定の予定。
</t>
    <rPh sb="102" eb="104">
      <t>コンゴ</t>
    </rPh>
    <rPh sb="106" eb="107">
      <t>トク</t>
    </rPh>
    <rPh sb="108" eb="110">
      <t>コウキョウ</t>
    </rPh>
    <rPh sb="110" eb="113">
      <t>ゲスイドウ</t>
    </rPh>
    <rPh sb="114" eb="116">
      <t>セツゾク</t>
    </rPh>
    <rPh sb="122" eb="124">
      <t>ショリ</t>
    </rPh>
    <rPh sb="124" eb="126">
      <t>シセツ</t>
    </rPh>
    <rPh sb="127" eb="129">
      <t>シュウヤク</t>
    </rPh>
    <rPh sb="130" eb="131">
      <t>スス</t>
    </rPh>
    <rPh sb="133" eb="135">
      <t>ケイエイ</t>
    </rPh>
    <rPh sb="140" eb="142">
      <t>イッポン</t>
    </rPh>
    <rPh sb="142" eb="143">
      <t>カ</t>
    </rPh>
    <rPh sb="144" eb="145">
      <t>ハカ</t>
    </rPh>
    <rPh sb="149" eb="150">
      <t>サラ</t>
    </rPh>
    <rPh sb="152" eb="155">
      <t>コウリツカ</t>
    </rPh>
    <rPh sb="156" eb="158">
      <t>ツイキュウ</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</si>
</sst>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730632"/>
        <c:axId val="33573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35730632"/>
        <c:axId val="335731024"/>
      </c:lineChart>
      <c:dateAx>
        <c:axId val="335730632"/>
        <c:scaling>
          <c:orientation val="minMax"/>
        </c:scaling>
        <c:delete val="1"/>
        <c:axPos val="b"/>
        <c:numFmt formatCode="ge" sourceLinked="1"/>
        <c:majorTickMark val="none"/>
        <c:minorTickMark val="none"/>
        <c:tickLblPos val="none"/>
        <c:crossAx val="335731024"/>
        <c:crosses val="autoZero"/>
        <c:auto val="1"/>
        <c:lblOffset val="100"/>
        <c:baseTimeUnit val="years"/>
      </c:dateAx>
      <c:valAx>
        <c:axId val="33573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52.53</c:v>
                </c:pt>
                <c:pt idx="1">
                  <c:v>49.49</c:v>
                </c:pt>
                <c:pt idx="2">
                  <c:v>48.99</c:v>
                </c:pt>
                <c:pt idx="3">
                  <c:v>48.48</c:v>
                </c:pt>
                <c:pt idx="4">
                  <c:v>45.96</c:v>
                </c:pt>
              </c:numCache>
            </c:numRef>
          </c:val>
        </c:ser>
        <c:dLbls>
          <c:showLegendKey val="0"/>
          <c:showVal val="0"/>
          <c:showCatName val="0"/>
          <c:showSerName val="0"/>
          <c:showPercent val="0"/>
          <c:showBubbleSize val="0"/>
        </c:dLbls>
        <c:gapWidth val="150"/>
        <c:axId val="334962520"/>
        <c:axId val="3349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4962520"/>
        <c:axId val="334962912"/>
      </c:lineChart>
      <c:dateAx>
        <c:axId val="334962520"/>
        <c:scaling>
          <c:orientation val="minMax"/>
        </c:scaling>
        <c:delete val="1"/>
        <c:axPos val="b"/>
        <c:numFmt formatCode="ge" sourceLinked="1"/>
        <c:majorTickMark val="none"/>
        <c:minorTickMark val="none"/>
        <c:tickLblPos val="none"/>
        <c:crossAx val="334962912"/>
        <c:crosses val="autoZero"/>
        <c:auto val="1"/>
        <c:lblOffset val="100"/>
        <c:baseTimeUnit val="years"/>
      </c:dateAx>
      <c:valAx>
        <c:axId val="3349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6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98.59</c:v>
                </c:pt>
                <c:pt idx="1">
                  <c:v>98.07</c:v>
                </c:pt>
                <c:pt idx="2">
                  <c:v>98.54</c:v>
                </c:pt>
                <c:pt idx="3">
                  <c:v>98.48</c:v>
                </c:pt>
                <c:pt idx="4">
                  <c:v>98.5</c:v>
                </c:pt>
              </c:numCache>
            </c:numRef>
          </c:val>
        </c:ser>
        <c:dLbls>
          <c:showLegendKey val="0"/>
          <c:showVal val="0"/>
          <c:showCatName val="0"/>
          <c:showSerName val="0"/>
          <c:showPercent val="0"/>
          <c:showBubbleSize val="0"/>
        </c:dLbls>
        <c:gapWidth val="150"/>
        <c:axId val="334964088"/>
        <c:axId val="3349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4964088"/>
        <c:axId val="334964480"/>
      </c:lineChart>
      <c:dateAx>
        <c:axId val="334964088"/>
        <c:scaling>
          <c:orientation val="minMax"/>
        </c:scaling>
        <c:delete val="1"/>
        <c:axPos val="b"/>
        <c:numFmt formatCode="ge" sourceLinked="1"/>
        <c:majorTickMark val="none"/>
        <c:minorTickMark val="none"/>
        <c:tickLblPos val="none"/>
        <c:crossAx val="334964480"/>
        <c:crosses val="autoZero"/>
        <c:auto val="1"/>
        <c:lblOffset val="100"/>
        <c:baseTimeUnit val="years"/>
      </c:dateAx>
      <c:valAx>
        <c:axId val="3349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100.9</c:v>
                </c:pt>
                <c:pt idx="1">
                  <c:v>98.66</c:v>
                </c:pt>
                <c:pt idx="2">
                  <c:v>105.34</c:v>
                </c:pt>
                <c:pt idx="3">
                  <c:v>101.02</c:v>
                </c:pt>
                <c:pt idx="4">
                  <c:v>96.02</c:v>
                </c:pt>
              </c:numCache>
            </c:numRef>
          </c:val>
        </c:ser>
        <c:dLbls>
          <c:showLegendKey val="0"/>
          <c:showVal val="0"/>
          <c:showCatName val="0"/>
          <c:showSerName val="0"/>
          <c:showPercent val="0"/>
          <c:showBubbleSize val="0"/>
        </c:dLbls>
        <c:gapWidth val="150"/>
        <c:axId val="335732200"/>
        <c:axId val="28556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32200"/>
        <c:axId val="285562384"/>
      </c:lineChart>
      <c:dateAx>
        <c:axId val="335732200"/>
        <c:scaling>
          <c:orientation val="minMax"/>
        </c:scaling>
        <c:delete val="1"/>
        <c:axPos val="b"/>
        <c:numFmt formatCode="ge" sourceLinked="1"/>
        <c:majorTickMark val="none"/>
        <c:minorTickMark val="none"/>
        <c:tickLblPos val="none"/>
        <c:crossAx val="285562384"/>
        <c:crosses val="autoZero"/>
        <c:auto val="1"/>
        <c:lblOffset val="100"/>
        <c:baseTimeUnit val="years"/>
      </c:dateAx>
      <c:valAx>
        <c:axId val="2855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4820088"/>
        <c:axId val="2848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4820088"/>
        <c:axId val="284820480"/>
      </c:lineChart>
      <c:dateAx>
        <c:axId val="284820088"/>
        <c:scaling>
          <c:orientation val="minMax"/>
        </c:scaling>
        <c:delete val="1"/>
        <c:axPos val="b"/>
        <c:numFmt formatCode="ge" sourceLinked="1"/>
        <c:majorTickMark val="none"/>
        <c:minorTickMark val="none"/>
        <c:tickLblPos val="none"/>
        <c:crossAx val="284820480"/>
        <c:crosses val="autoZero"/>
        <c:auto val="1"/>
        <c:lblOffset val="100"/>
        <c:baseTimeUnit val="years"/>
      </c:dateAx>
      <c:valAx>
        <c:axId val="2848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2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4821656"/>
        <c:axId val="2848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4821656"/>
        <c:axId val="284822048"/>
      </c:lineChart>
      <c:dateAx>
        <c:axId val="284821656"/>
        <c:scaling>
          <c:orientation val="minMax"/>
        </c:scaling>
        <c:delete val="1"/>
        <c:axPos val="b"/>
        <c:numFmt formatCode="ge" sourceLinked="1"/>
        <c:majorTickMark val="none"/>
        <c:minorTickMark val="none"/>
        <c:tickLblPos val="none"/>
        <c:crossAx val="284822048"/>
        <c:crosses val="autoZero"/>
        <c:auto val="1"/>
        <c:lblOffset val="100"/>
        <c:baseTimeUnit val="years"/>
      </c:dateAx>
      <c:valAx>
        <c:axId val="2848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89064"/>
        <c:axId val="33438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89064"/>
        <c:axId val="334389456"/>
      </c:lineChart>
      <c:dateAx>
        <c:axId val="334389064"/>
        <c:scaling>
          <c:orientation val="minMax"/>
        </c:scaling>
        <c:delete val="1"/>
        <c:axPos val="b"/>
        <c:numFmt formatCode="ge" sourceLinked="1"/>
        <c:majorTickMark val="none"/>
        <c:minorTickMark val="none"/>
        <c:tickLblPos val="none"/>
        <c:crossAx val="334389456"/>
        <c:crosses val="autoZero"/>
        <c:auto val="1"/>
        <c:lblOffset val="100"/>
        <c:baseTimeUnit val="years"/>
      </c:dateAx>
      <c:valAx>
        <c:axId val="3343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8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90632"/>
        <c:axId val="33439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90632"/>
        <c:axId val="334391024"/>
      </c:lineChart>
      <c:dateAx>
        <c:axId val="334390632"/>
        <c:scaling>
          <c:orientation val="minMax"/>
        </c:scaling>
        <c:delete val="1"/>
        <c:axPos val="b"/>
        <c:numFmt formatCode="ge" sourceLinked="1"/>
        <c:majorTickMark val="none"/>
        <c:minorTickMark val="none"/>
        <c:tickLblPos val="none"/>
        <c:crossAx val="334391024"/>
        <c:crosses val="autoZero"/>
        <c:auto val="1"/>
        <c:lblOffset val="100"/>
        <c:baseTimeUnit val="years"/>
      </c:dateAx>
      <c:valAx>
        <c:axId val="3343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392200"/>
        <c:axId val="3343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4392200"/>
        <c:axId val="334392592"/>
      </c:lineChart>
      <c:dateAx>
        <c:axId val="334392200"/>
        <c:scaling>
          <c:orientation val="minMax"/>
        </c:scaling>
        <c:delete val="1"/>
        <c:axPos val="b"/>
        <c:numFmt formatCode="ge" sourceLinked="1"/>
        <c:majorTickMark val="none"/>
        <c:minorTickMark val="none"/>
        <c:tickLblPos val="none"/>
        <c:crossAx val="334392592"/>
        <c:crosses val="autoZero"/>
        <c:auto val="1"/>
        <c:lblOffset val="100"/>
        <c:baseTimeUnit val="years"/>
      </c:dateAx>
      <c:valAx>
        <c:axId val="3343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73.099999999999994</c:v>
                </c:pt>
                <c:pt idx="1">
                  <c:v>58.52</c:v>
                </c:pt>
                <c:pt idx="2">
                  <c:v>58.4</c:v>
                </c:pt>
                <c:pt idx="3">
                  <c:v>64.94</c:v>
                </c:pt>
                <c:pt idx="4">
                  <c:v>61.34</c:v>
                </c:pt>
              </c:numCache>
            </c:numRef>
          </c:val>
        </c:ser>
        <c:dLbls>
          <c:showLegendKey val="0"/>
          <c:showVal val="0"/>
          <c:showCatName val="0"/>
          <c:showSerName val="0"/>
          <c:showPercent val="0"/>
          <c:showBubbleSize val="0"/>
        </c:dLbls>
        <c:gapWidth val="150"/>
        <c:axId val="334393768"/>
        <c:axId val="33439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4393768"/>
        <c:axId val="334394160"/>
      </c:lineChart>
      <c:dateAx>
        <c:axId val="334393768"/>
        <c:scaling>
          <c:orientation val="minMax"/>
        </c:scaling>
        <c:delete val="1"/>
        <c:axPos val="b"/>
        <c:numFmt formatCode="ge" sourceLinked="1"/>
        <c:majorTickMark val="none"/>
        <c:minorTickMark val="none"/>
        <c:tickLblPos val="none"/>
        <c:crossAx val="334394160"/>
        <c:crosses val="autoZero"/>
        <c:auto val="1"/>
        <c:lblOffset val="100"/>
        <c:baseTimeUnit val="years"/>
      </c:dateAx>
      <c:valAx>
        <c:axId val="3343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199.21</c:v>
                </c:pt>
                <c:pt idx="1">
                  <c:v>248.43</c:v>
                </c:pt>
                <c:pt idx="2">
                  <c:v>254.92</c:v>
                </c:pt>
                <c:pt idx="3">
                  <c:v>228.87</c:v>
                </c:pt>
                <c:pt idx="4">
                  <c:v>242.66</c:v>
                </c:pt>
              </c:numCache>
            </c:numRef>
          </c:val>
        </c:ser>
        <c:dLbls>
          <c:showLegendKey val="0"/>
          <c:showVal val="0"/>
          <c:showCatName val="0"/>
          <c:showSerName val="0"/>
          <c:showPercent val="0"/>
          <c:showBubbleSize val="0"/>
        </c:dLbls>
        <c:gapWidth val="150"/>
        <c:axId val="334395336"/>
        <c:axId val="33439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4395336"/>
        <c:axId val="334395728"/>
      </c:lineChart>
      <c:dateAx>
        <c:axId val="334395336"/>
        <c:scaling>
          <c:orientation val="minMax"/>
        </c:scaling>
        <c:delete val="1"/>
        <c:axPos val="b"/>
        <c:numFmt formatCode="ge" sourceLinked="1"/>
        <c:majorTickMark val="none"/>
        <c:minorTickMark val="none"/>
        <c:tickLblPos val="none"/>
        <c:crossAx val="334395728"/>
        <c:crosses val="autoZero"/>
        <c:auto val="1"/>
        <c:lblOffset val="100"/>
        <c:baseTimeUnit val="years"/>
      </c:dateAx>
      <c:valAx>
        <c:axId val="33439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D76" sqref="CD7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54999</v>
      </c>
      <c r="AM8" s="67"/>
      <c r="AN8" s="67"/>
      <c r="AO8" s="67"/>
      <c r="AP8" s="67"/>
      <c r="AQ8" s="67"/>
      <c r="AR8" s="67"/>
      <c r="AS8" s="67"/>
      <c r="AT8" s="66">
        <f>データ!T6</f>
        <v>536.11</v>
      </c>
      <c r="AU8" s="66"/>
      <c r="AV8" s="66"/>
      <c r="AW8" s="66"/>
      <c r="AX8" s="66"/>
      <c r="AY8" s="66"/>
      <c r="AZ8" s="66"/>
      <c r="BA8" s="66"/>
      <c r="BB8" s="66">
        <f>データ!U6</f>
        <v>102.59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0.73</v>
      </c>
      <c r="Q10" s="66"/>
      <c r="R10" s="66"/>
      <c r="S10" s="66"/>
      <c r="T10" s="66"/>
      <c r="U10" s="66"/>
      <c r="V10" s="66"/>
      <c r="W10" s="66">
        <f>データ!Q6</f>
        <v>96.68</v>
      </c>
      <c r="X10" s="66"/>
      <c r="Y10" s="66"/>
      <c r="Z10" s="66"/>
      <c r="AA10" s="66"/>
      <c r="AB10" s="66"/>
      <c r="AC10" s="66"/>
      <c r="AD10" s="67">
        <f>データ!R6</f>
        <v>2700</v>
      </c>
      <c r="AE10" s="67"/>
      <c r="AF10" s="67"/>
      <c r="AG10" s="67"/>
      <c r="AH10" s="67"/>
      <c r="AI10" s="67"/>
      <c r="AJ10" s="67"/>
      <c r="AK10" s="2"/>
      <c r="AL10" s="67">
        <f>データ!V6</f>
        <v>401</v>
      </c>
      <c r="AM10" s="67"/>
      <c r="AN10" s="67"/>
      <c r="AO10" s="67"/>
      <c r="AP10" s="67"/>
      <c r="AQ10" s="67"/>
      <c r="AR10" s="67"/>
      <c r="AS10" s="67"/>
      <c r="AT10" s="66">
        <f>データ!W6</f>
        <v>0.24</v>
      </c>
      <c r="AU10" s="66"/>
      <c r="AV10" s="66"/>
      <c r="AW10" s="66"/>
      <c r="AX10" s="66"/>
      <c r="AY10" s="66"/>
      <c r="AZ10" s="66"/>
      <c r="BA10" s="66"/>
      <c r="BB10" s="66">
        <f>データ!X6</f>
        <v>1670.83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nYB463acxroI9Zsw40V0OICdlfUVszAnhRJLxAAKc2z2h+/fiVQe2lIFCkxBPNK3vkXKVwKHdYx4gKoApiKHdA==" saltValue="zqCm3VA/Dkx5D1Mt8Lti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E1" workbookViewId="0">
      <selection activeCell="CQ8" sqref="CQ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452041</v>
      </c>
      <c r="D6" s="33">
        <f t="shared" si="3"/>
        <v>47</v>
      </c>
      <c r="E6" s="33">
        <f t="shared" si="3"/>
        <v>17</v>
      </c>
      <c r="F6" s="33">
        <f t="shared" si="3"/>
        <v>5</v>
      </c>
      <c r="G6" s="33">
        <f t="shared" si="3"/>
        <v>0</v>
      </c>
      <c r="H6" s="33" t="str">
        <f t="shared" si="3"/>
        <v>宮崎県　日南市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0.73</v>
      </c>
      <c r="Q6" s="34">
        <f t="shared" si="3"/>
        <v>96.68</v>
      </c>
      <c r="R6" s="34">
        <f t="shared" si="3"/>
        <v>2700</v>
      </c>
      <c r="S6" s="34">
        <f t="shared" si="3"/>
        <v>54999</v>
      </c>
      <c r="T6" s="34">
        <f t="shared" si="3"/>
        <v>536.11</v>
      </c>
      <c r="U6" s="34">
        <f t="shared" si="3"/>
        <v>102.59</v>
      </c>
      <c r="V6" s="34">
        <f t="shared" si="3"/>
        <v>401</v>
      </c>
      <c r="W6" s="34">
        <f t="shared" si="3"/>
        <v>0.24</v>
      </c>
      <c r="X6" s="34">
        <f t="shared" si="3"/>
        <v>1670.83</v>
      </c>
      <c r="Y6" s="35">
        <f>IF(Y7="",NA(),Y7)</f>
        <v>100.9</v>
      </c>
      <c r="Z6" s="35">
        <f t="shared" ref="Z6:AH6" si="4">IF(Z7="",NA(),Z7)</f>
        <v>98.66</v>
      </c>
      <c r="AA6" s="35">
        <f t="shared" si="4"/>
        <v>105.34</v>
      </c>
      <c r="AB6" s="35">
        <f t="shared" si="4"/>
        <v>101.02</v>
      </c>
      <c r="AC6" s="35">
        <f t="shared" si="4"/>
        <v>96.02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73.099999999999994</v>
      </c>
      <c r="BR6" s="35">
        <f t="shared" ref="BR6:BZ6" si="8">IF(BR7="",NA(),BR7)</f>
        <v>58.52</v>
      </c>
      <c r="BS6" s="35">
        <f t="shared" si="8"/>
        <v>58.4</v>
      </c>
      <c r="BT6" s="35">
        <f t="shared" si="8"/>
        <v>64.94</v>
      </c>
      <c r="BU6" s="35">
        <f t="shared" si="8"/>
        <v>61.34</v>
      </c>
      <c r="BV6" s="35">
        <f t="shared" si="8"/>
        <v>51.03</v>
      </c>
      <c r="BW6" s="35">
        <f t="shared" si="8"/>
        <v>50.9</v>
      </c>
      <c r="BX6" s="35">
        <f t="shared" si="8"/>
        <v>50.82</v>
      </c>
      <c r="BY6" s="35">
        <f t="shared" si="8"/>
        <v>52.19</v>
      </c>
      <c r="BZ6" s="35">
        <f t="shared" si="8"/>
        <v>55.32</v>
      </c>
      <c r="CA6" s="34" t="str">
        <f>IF(CA7="","",IF(CA7="-","【-】","【"&amp;SUBSTITUTE(TEXT(CA7,"#,##0.00"),"-","△")&amp;"】"))</f>
        <v>【55.73】</v>
      </c>
      <c r="CB6" s="35">
        <f>IF(CB7="",NA(),CB7)</f>
        <v>199.21</v>
      </c>
      <c r="CC6" s="35">
        <f t="shared" ref="CC6:CK6" si="9">IF(CC7="",NA(),CC7)</f>
        <v>248.43</v>
      </c>
      <c r="CD6" s="35">
        <f t="shared" si="9"/>
        <v>254.92</v>
      </c>
      <c r="CE6" s="35">
        <f t="shared" si="9"/>
        <v>228.87</v>
      </c>
      <c r="CF6" s="35">
        <f t="shared" si="9"/>
        <v>242.66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52.53</v>
      </c>
      <c r="CN6" s="35">
        <f t="shared" ref="CN6:CV6" si="10">IF(CN7="",NA(),CN7)</f>
        <v>49.49</v>
      </c>
      <c r="CO6" s="35">
        <f t="shared" si="10"/>
        <v>48.99</v>
      </c>
      <c r="CP6" s="35">
        <f t="shared" si="10"/>
        <v>48.48</v>
      </c>
      <c r="CQ6" s="35">
        <f t="shared" si="10"/>
        <v>45.96</v>
      </c>
      <c r="CR6" s="35">
        <f t="shared" si="10"/>
        <v>54.74</v>
      </c>
      <c r="CS6" s="35">
        <f t="shared" si="10"/>
        <v>53.78</v>
      </c>
      <c r="CT6" s="35">
        <f t="shared" si="10"/>
        <v>53.24</v>
      </c>
      <c r="CU6" s="35">
        <f t="shared" si="10"/>
        <v>52.31</v>
      </c>
      <c r="CV6" s="35">
        <f t="shared" si="10"/>
        <v>60.65</v>
      </c>
      <c r="CW6" s="34" t="str">
        <f>IF(CW7="","",IF(CW7="-","【-】","【"&amp;SUBSTITUTE(TEXT(CW7,"#,##0.00"),"-","△")&amp;"】"))</f>
        <v>【59.15】</v>
      </c>
      <c r="CX6" s="35">
        <f>IF(CX7="",NA(),CX7)</f>
        <v>98.59</v>
      </c>
      <c r="CY6" s="35">
        <f t="shared" ref="CY6:DG6" si="11">IF(CY7="",NA(),CY7)</f>
        <v>98.07</v>
      </c>
      <c r="CZ6" s="35">
        <f t="shared" si="11"/>
        <v>98.54</v>
      </c>
      <c r="DA6" s="35">
        <f t="shared" si="11"/>
        <v>98.48</v>
      </c>
      <c r="DB6" s="35">
        <f t="shared" si="11"/>
        <v>98.5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452041</v>
      </c>
      <c r="D7" s="37">
        <v>47</v>
      </c>
      <c r="E7" s="37">
        <v>17</v>
      </c>
      <c r="F7" s="37">
        <v>5</v>
      </c>
      <c r="G7" s="37">
        <v>0</v>
      </c>
      <c r="H7" s="37" t="s">
        <v>110</v>
      </c>
      <c r="I7" s="37" t="s">
        <v>111</v>
      </c>
      <c r="J7" s="37" t="s">
        <v>112</v>
      </c>
      <c r="K7" s="37" t="s">
        <v>113</v>
      </c>
      <c r="L7" s="37" t="s">
        <v>114</v>
      </c>
      <c r="M7" s="37"/>
      <c r="N7" s="38" t="s">
        <v>115</v>
      </c>
      <c r="O7" s="38" t="s">
        <v>116</v>
      </c>
      <c r="P7" s="38">
        <v>0.73</v>
      </c>
      <c r="Q7" s="38">
        <v>96.68</v>
      </c>
      <c r="R7" s="38">
        <v>2700</v>
      </c>
      <c r="S7" s="38">
        <v>54999</v>
      </c>
      <c r="T7" s="38">
        <v>536.11</v>
      </c>
      <c r="U7" s="38">
        <v>102.59</v>
      </c>
      <c r="V7" s="38">
        <v>401</v>
      </c>
      <c r="W7" s="38">
        <v>0.24</v>
      </c>
      <c r="X7" s="38">
        <v>1670.83</v>
      </c>
      <c r="Y7" s="38">
        <v>100.9</v>
      </c>
      <c r="Z7" s="38">
        <v>98.66</v>
      </c>
      <c r="AA7" s="38">
        <v>105.34</v>
      </c>
      <c r="AB7" s="38">
        <v>101.02</v>
      </c>
      <c r="AC7" s="38">
        <v>96.02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73.099999999999994</v>
      </c>
      <c r="BR7" s="38">
        <v>58.52</v>
      </c>
      <c r="BS7" s="38">
        <v>58.4</v>
      </c>
      <c r="BT7" s="38">
        <v>64.94</v>
      </c>
      <c r="BU7" s="38">
        <v>61.34</v>
      </c>
      <c r="BV7" s="38">
        <v>51.03</v>
      </c>
      <c r="BW7" s="38">
        <v>50.9</v>
      </c>
      <c r="BX7" s="38">
        <v>50.82</v>
      </c>
      <c r="BY7" s="38">
        <v>52.19</v>
      </c>
      <c r="BZ7" s="38">
        <v>55.32</v>
      </c>
      <c r="CA7" s="38">
        <v>55.73</v>
      </c>
      <c r="CB7" s="38">
        <v>199.21</v>
      </c>
      <c r="CC7" s="38">
        <v>248.43</v>
      </c>
      <c r="CD7" s="38">
        <v>254.92</v>
      </c>
      <c r="CE7" s="38">
        <v>228.87</v>
      </c>
      <c r="CF7" s="38">
        <v>242.66</v>
      </c>
      <c r="CG7" s="38">
        <v>289.60000000000002</v>
      </c>
      <c r="CH7" s="38">
        <v>293.27</v>
      </c>
      <c r="CI7" s="38">
        <v>300.52</v>
      </c>
      <c r="CJ7" s="38">
        <v>296.14</v>
      </c>
      <c r="CK7" s="38">
        <v>283.17</v>
      </c>
      <c r="CL7" s="38">
        <v>276.77999999999997</v>
      </c>
      <c r="CM7" s="38">
        <v>52.53</v>
      </c>
      <c r="CN7" s="38">
        <v>49.49</v>
      </c>
      <c r="CO7" s="38">
        <v>48.99</v>
      </c>
      <c r="CP7" s="38">
        <v>48.48</v>
      </c>
      <c r="CQ7" s="38">
        <v>45.96</v>
      </c>
      <c r="CR7" s="38">
        <v>54.74</v>
      </c>
      <c r="CS7" s="38">
        <v>53.78</v>
      </c>
      <c r="CT7" s="38">
        <v>53.24</v>
      </c>
      <c r="CU7" s="38">
        <v>52.31</v>
      </c>
      <c r="CV7" s="38">
        <v>60.65</v>
      </c>
      <c r="CW7" s="38">
        <v>59.15</v>
      </c>
      <c r="CX7" s="38">
        <v>98.59</v>
      </c>
      <c r="CY7" s="38">
        <v>98.07</v>
      </c>
      <c r="CZ7" s="38">
        <v>98.54</v>
      </c>
      <c r="DA7" s="38">
        <v>98.48</v>
      </c>
      <c r="DB7" s="38">
        <v>98.5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日南市役所</cp:lastModifiedBy>
  <cp:lastPrinted>2018-02-20T23:36:57Z</cp:lastPrinted>
  <dcterms:created xsi:type="dcterms:W3CDTF">2017-12-25T02:34:08Z</dcterms:created>
  <dcterms:modified xsi:type="dcterms:W3CDTF">2018-02-21T00:09:29Z</dcterms:modified>
  <cp:category/>
</cp:coreProperties>
</file>