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4525"/>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I10" i="4"/>
  <c r="B10" i="4"/>
  <c r="AL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<sst xmlns="http://schemas.openxmlformats.org/spreadsheetml/2006/main" count="240" uniqueCount="126">
  <si>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</si>
  <si>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</si>
  <si>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</si>
  <si>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</si>
  <si>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</si>
  <si>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</si>
  <si>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</si>
  <si>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</si>
  <si>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</si>
  <si>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</si>
  <si>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</si>
  <si>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</si>
  <si>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</si>
  <si>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</si>
  <si>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</si>
  <si>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</si>
  <si>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</si>
  <si>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</si>
  <si>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</si>
  <si>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</si>
  <si>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</si>
  <si>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</si>
  <si>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</si>
  <si>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</si>
  <si>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</si>
  <si>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</si>
  <si>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</si>
  <si>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</si>
  <si>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</si>
  <si>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</si>
  <si>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</si>
  <si>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</si>
  <si>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</si>
  <si>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</si>
  <si>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</si>
  <si>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</si>
  <si>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</si>
  <si>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</si>
  <si>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</si>
  <si>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</si>
  <si>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</si>
  <si>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</si>
  <si>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</si>
  <si>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</si>
  <si>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</si>
  <si>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</si>
  <si>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</si>
  <si>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</si>
  <si>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</si>
  <si>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</si>
  <si>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</si>
  <si>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</si>
  <si>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</si>
  <si>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</si>
  <si>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</si>
  <si>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</si>
  <si>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</si>
  <si>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</si>
  <si>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</si>
  <si>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</si>
  <si>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</si>
  <si>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</si>
  <si>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</si>
  <si>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</si>
  <si>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</si>
  <si>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</si>
  <si>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</si>
  <si>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</si>
  <si>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</si>
  <si>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</si>
  <si>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</si>
  <si>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</si>
  <si>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</si>
  <si>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</si>
  <si>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</si>
  <si>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</si>
  <si>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</si>
  <si>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</si>
  <si>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</si>
  <si>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</si>
  <si>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</si>
  <si>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</si>
  <si>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</si>
  <si>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</si>
  <si>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</si>
  <si>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</si>
  <si>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</si>
  <si>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</si>
  <si>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</si>
  <si>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</si>
  <si>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</si>
  <si>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</si>
  <si>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</si>
  <si>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</si>
  <si>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</si>
  <si>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</si>
  <si>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</si>
  <si>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</si>
  <si>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</si>
  <si>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</si>
  <si>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</si>
  <si>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</si>
  <si>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</si>
  <si>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</si>
  <si>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</si>
  <si>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</si>
  <si>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</si>
  <si>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</si>
  <si>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</si>
  <si>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</si>
  <si>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宮崎県　小林市</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</si>
  <si>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</si>
  <si>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</si>
  <si>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</si>
  <si>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</si>
  <si>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</si>
  <si>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</si>
  <si>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</si>
  <si>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</si>
  <si>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</si>
  <si>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</si>
  <si>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</si>
  <si>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3">
      <t>ヒセッチ</t>
    </rPh>
    <phoneticPr fontId="4"/>
  </si>
  <si>
    <t>　施設等の老朽化については、支障のある箇所はありませんが、単年度に修繕等が集中することのないように、計画的な維持管理を持続していくことが必要です。</t>
    <phoneticPr fontId="4"/>
  </si>
  <si>
    <t>　①収益的収支比率は100％を上回っており、経営の健全性については、良好な状態を保っています。
　④企業債残高対事業規模比率については、一般会計からの繰入金で賄っていますが、今後、更なる経営改善を図ることが求められます。
　⑤経費回収率は類似団体を上回っている状況にありますが、年々率が低下してきていること、一般会計からの繰入で賄われている割合が依然として高いこと等を踏まえ、今後も料金収入の確保、経費節減が必要です。
　⑥汚水処理原価は類似団体と比較して低く推移しています。比較的低コストで汚水処理ができていると考えられます。
　しかし、年々数値は上昇しているため、今後も引き続き、投資の効率化や維持管理費の削減、有収水量を増加させるなどといった経営改善に取り組む必要があります。
　⑦施設利用率は類似団体と比較して低く、50％以下となっており、必ずしも効率的に利用されているとは言えません。しかし、微小ではありますが上昇傾向にあることは接続率も年々増加しているとみられます。
　⑧水洗化率はまだまだ改善の余地がありますが、施設利用率でも見られるように、徐々に増加傾向がみられ、水洗化普及のための対策をさらに高めることが必要です。</t>
    <rPh sb="34" eb="36">
      <t>リョウコウ</t>
    </rPh>
    <rPh sb="37" eb="39">
      <t>ジョウタイ</t>
    </rPh>
    <rPh sb="40" eb="41">
      <t>タモ</t>
    </rPh>
    <rPh sb="139" eb="141">
      <t>ネンネン</t>
    </rPh>
    <rPh sb="141" eb="142">
      <t>リツ</t>
    </rPh>
    <rPh sb="143" eb="145">
      <t>テイカ</t>
    </rPh>
    <rPh sb="182" eb="183">
      <t>トウ</t>
    </rPh>
    <rPh sb="184" eb="185">
      <t>フ</t>
    </rPh>
    <rPh sb="359" eb="360">
      <t>ヒク</t>
    </rPh>
    <rPh sb="401" eb="403">
      <t>ビショウ</t>
    </rPh>
    <rPh sb="412" eb="414">
      <t>ケイコウ</t>
    </rPh>
    <phoneticPr fontId="4"/>
  </si>
  <si>
    <t>　施設については、改築等の必要性は今のところありませんが、今後年数を経るにつれて起こりうるであろう修繕・改修等の計画に向けた対策を講じる必要があります。
　経営状況は単年度黒字の状態で推移していますが、一般会計からの繰り入れに依存している割合が高いため、料金収入確保のための接続率向上や経費削減が求められます。また、平成29年度に策定した経営戦略を踏まえ、経営の健全化に取り組んでいきます。</t>
    <rPh sb="158" eb="160">
      <t>ヘイセイ</t>
    </rPh>
    <rPh sb="162" eb="164">
      <t>ネンド</t>
    </rPh>
    <rPh sb="165" eb="167">
      <t>サクテイ</t>
    </rPh>
    <rPh sb="174" eb="175">
      <t>フ</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</si>
</sst>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8497664"/>
        <c:axId val="98499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98497664"/>
        <c:axId val="98499584"/>
      </c:lineChart>
      <c:dateAx>
        <c:axId val="98497664"/>
        <c:scaling>
          <c:orientation val="minMax"/>
        </c:scaling>
        <c:delete val="1"/>
        <c:axPos val="b"/>
        <c:numFmt formatCode="ge" sourceLinked="1"/>
        <c:majorTickMark val="none"/>
        <c:minorTickMark val="none"/>
        <c:tickLblPos val="none"/>
        <c:crossAx val="98499584"/>
        <c:crosses val="autoZero"/>
        <c:auto val="1"/>
        <c:lblOffset val="100"/>
        <c:baseTimeUnit val="years"/>
      </c:dateAx>
      <c:valAx>
        <c:axId val="98499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497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38.200000000000003</c:v>
                </c:pt>
                <c:pt idx="1">
                  <c:v>39.72</c:v>
                </c:pt>
                <c:pt idx="2">
                  <c:v>41.65</c:v>
                </c:pt>
                <c:pt idx="3">
                  <c:v>43.08</c:v>
                </c:pt>
                <c:pt idx="4">
                  <c:v>43.12</c:v>
                </c:pt>
              </c:numCache>
            </c:numRef>
          </c:val>
        </c:ser>
        <c:dLbls>
          <c:showLegendKey val="0"/>
          <c:showVal val="0"/>
          <c:showCatName val="0"/>
          <c:showSerName val="0"/>
          <c:showPercent val="0"/>
          <c:showBubbleSize val="0"/>
        </c:dLbls>
        <c:gapWidth val="150"/>
        <c:axId val="143996416"/>
        <c:axId val="143998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143996416"/>
        <c:axId val="143998336"/>
      </c:lineChart>
      <c:dateAx>
        <c:axId val="143996416"/>
        <c:scaling>
          <c:orientation val="minMax"/>
        </c:scaling>
        <c:delete val="1"/>
        <c:axPos val="b"/>
        <c:numFmt formatCode="ge" sourceLinked="1"/>
        <c:majorTickMark val="none"/>
        <c:minorTickMark val="none"/>
        <c:tickLblPos val="none"/>
        <c:crossAx val="143998336"/>
        <c:crosses val="autoZero"/>
        <c:auto val="1"/>
        <c:lblOffset val="100"/>
        <c:baseTimeUnit val="years"/>
      </c:dateAx>
      <c:valAx>
        <c:axId val="143998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996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73.33</c:v>
                </c:pt>
                <c:pt idx="1">
                  <c:v>74.55</c:v>
                </c:pt>
                <c:pt idx="2">
                  <c:v>76.16</c:v>
                </c:pt>
                <c:pt idx="3">
                  <c:v>78.349999999999994</c:v>
                </c:pt>
                <c:pt idx="4">
                  <c:v>80.02</c:v>
                </c:pt>
              </c:numCache>
            </c:numRef>
          </c:val>
        </c:ser>
        <c:dLbls>
          <c:showLegendKey val="0"/>
          <c:showVal val="0"/>
          <c:showCatName val="0"/>
          <c:showSerName val="0"/>
          <c:showPercent val="0"/>
          <c:showBubbleSize val="0"/>
        </c:dLbls>
        <c:gapWidth val="150"/>
        <c:axId val="144053376"/>
        <c:axId val="144055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144053376"/>
        <c:axId val="144055296"/>
      </c:lineChart>
      <c:dateAx>
        <c:axId val="144053376"/>
        <c:scaling>
          <c:orientation val="minMax"/>
        </c:scaling>
        <c:delete val="1"/>
        <c:axPos val="b"/>
        <c:numFmt formatCode="ge" sourceLinked="1"/>
        <c:majorTickMark val="none"/>
        <c:minorTickMark val="none"/>
        <c:tickLblPos val="none"/>
        <c:crossAx val="144055296"/>
        <c:crosses val="autoZero"/>
        <c:auto val="1"/>
        <c:lblOffset val="100"/>
        <c:baseTimeUnit val="years"/>
      </c:dateAx>
      <c:valAx>
        <c:axId val="144055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053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98.9</c:v>
                </c:pt>
                <c:pt idx="1">
                  <c:v>99.81</c:v>
                </c:pt>
                <c:pt idx="2">
                  <c:v>99.92</c:v>
                </c:pt>
                <c:pt idx="3">
                  <c:v>101.47</c:v>
                </c:pt>
                <c:pt idx="4">
                  <c:v>104.81</c:v>
                </c:pt>
              </c:numCache>
            </c:numRef>
          </c:val>
        </c:ser>
        <c:dLbls>
          <c:showLegendKey val="0"/>
          <c:showVal val="0"/>
          <c:showCatName val="0"/>
          <c:showSerName val="0"/>
          <c:showPercent val="0"/>
          <c:showBubbleSize val="0"/>
        </c:dLbls>
        <c:gapWidth val="150"/>
        <c:axId val="112034560"/>
        <c:axId val="112036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2034560"/>
        <c:axId val="112036480"/>
      </c:lineChart>
      <c:dateAx>
        <c:axId val="112034560"/>
        <c:scaling>
          <c:orientation val="minMax"/>
        </c:scaling>
        <c:delete val="1"/>
        <c:axPos val="b"/>
        <c:numFmt formatCode="ge" sourceLinked="1"/>
        <c:majorTickMark val="none"/>
        <c:minorTickMark val="none"/>
        <c:tickLblPos val="none"/>
        <c:crossAx val="112036480"/>
        <c:crosses val="autoZero"/>
        <c:auto val="1"/>
        <c:lblOffset val="100"/>
        <c:baseTimeUnit val="years"/>
      </c:dateAx>
      <c:valAx>
        <c:axId val="112036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034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7850496"/>
        <c:axId val="117852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7850496"/>
        <c:axId val="117852416"/>
      </c:lineChart>
      <c:dateAx>
        <c:axId val="117850496"/>
        <c:scaling>
          <c:orientation val="minMax"/>
        </c:scaling>
        <c:delete val="1"/>
        <c:axPos val="b"/>
        <c:numFmt formatCode="ge" sourceLinked="1"/>
        <c:majorTickMark val="none"/>
        <c:minorTickMark val="none"/>
        <c:tickLblPos val="none"/>
        <c:crossAx val="117852416"/>
        <c:crosses val="autoZero"/>
        <c:auto val="1"/>
        <c:lblOffset val="100"/>
        <c:baseTimeUnit val="years"/>
      </c:dateAx>
      <c:valAx>
        <c:axId val="117852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850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7891072"/>
        <c:axId val="117892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7891072"/>
        <c:axId val="117892992"/>
      </c:lineChart>
      <c:dateAx>
        <c:axId val="117891072"/>
        <c:scaling>
          <c:orientation val="minMax"/>
        </c:scaling>
        <c:delete val="1"/>
        <c:axPos val="b"/>
        <c:numFmt formatCode="ge" sourceLinked="1"/>
        <c:majorTickMark val="none"/>
        <c:minorTickMark val="none"/>
        <c:tickLblPos val="none"/>
        <c:crossAx val="117892992"/>
        <c:crosses val="autoZero"/>
        <c:auto val="1"/>
        <c:lblOffset val="100"/>
        <c:baseTimeUnit val="years"/>
      </c:dateAx>
      <c:valAx>
        <c:axId val="117892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89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3761408"/>
        <c:axId val="143763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3761408"/>
        <c:axId val="143763328"/>
      </c:lineChart>
      <c:dateAx>
        <c:axId val="143761408"/>
        <c:scaling>
          <c:orientation val="minMax"/>
        </c:scaling>
        <c:delete val="1"/>
        <c:axPos val="b"/>
        <c:numFmt formatCode="ge" sourceLinked="1"/>
        <c:majorTickMark val="none"/>
        <c:minorTickMark val="none"/>
        <c:tickLblPos val="none"/>
        <c:crossAx val="143763328"/>
        <c:crosses val="autoZero"/>
        <c:auto val="1"/>
        <c:lblOffset val="100"/>
        <c:baseTimeUnit val="years"/>
      </c:dateAx>
      <c:valAx>
        <c:axId val="143763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761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3795712"/>
        <c:axId val="143797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3795712"/>
        <c:axId val="143797632"/>
      </c:lineChart>
      <c:dateAx>
        <c:axId val="143795712"/>
        <c:scaling>
          <c:orientation val="minMax"/>
        </c:scaling>
        <c:delete val="1"/>
        <c:axPos val="b"/>
        <c:numFmt formatCode="ge" sourceLinked="1"/>
        <c:majorTickMark val="none"/>
        <c:minorTickMark val="none"/>
        <c:tickLblPos val="none"/>
        <c:crossAx val="143797632"/>
        <c:crosses val="autoZero"/>
        <c:auto val="1"/>
        <c:lblOffset val="100"/>
        <c:baseTimeUnit val="years"/>
      </c:dateAx>
      <c:valAx>
        <c:axId val="143797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79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3813632"/>
        <c:axId val="143840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143813632"/>
        <c:axId val="143840384"/>
      </c:lineChart>
      <c:dateAx>
        <c:axId val="143813632"/>
        <c:scaling>
          <c:orientation val="minMax"/>
        </c:scaling>
        <c:delete val="1"/>
        <c:axPos val="b"/>
        <c:numFmt formatCode="ge" sourceLinked="1"/>
        <c:majorTickMark val="none"/>
        <c:minorTickMark val="none"/>
        <c:tickLblPos val="none"/>
        <c:crossAx val="143840384"/>
        <c:crosses val="autoZero"/>
        <c:auto val="1"/>
        <c:lblOffset val="100"/>
        <c:baseTimeUnit val="years"/>
      </c:dateAx>
      <c:valAx>
        <c:axId val="1438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813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98.52</c:v>
                </c:pt>
                <c:pt idx="1">
                  <c:v>106.81</c:v>
                </c:pt>
                <c:pt idx="2">
                  <c:v>92.7</c:v>
                </c:pt>
                <c:pt idx="3">
                  <c:v>84.07</c:v>
                </c:pt>
                <c:pt idx="4">
                  <c:v>72.42</c:v>
                </c:pt>
              </c:numCache>
            </c:numRef>
          </c:val>
        </c:ser>
        <c:dLbls>
          <c:showLegendKey val="0"/>
          <c:showVal val="0"/>
          <c:showCatName val="0"/>
          <c:showSerName val="0"/>
          <c:showPercent val="0"/>
          <c:showBubbleSize val="0"/>
        </c:dLbls>
        <c:gapWidth val="150"/>
        <c:axId val="143866496"/>
        <c:axId val="143872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143866496"/>
        <c:axId val="143872768"/>
      </c:lineChart>
      <c:dateAx>
        <c:axId val="143866496"/>
        <c:scaling>
          <c:orientation val="minMax"/>
        </c:scaling>
        <c:delete val="1"/>
        <c:axPos val="b"/>
        <c:numFmt formatCode="ge" sourceLinked="1"/>
        <c:majorTickMark val="none"/>
        <c:minorTickMark val="none"/>
        <c:tickLblPos val="none"/>
        <c:crossAx val="143872768"/>
        <c:crosses val="autoZero"/>
        <c:auto val="1"/>
        <c:lblOffset val="100"/>
        <c:baseTimeUnit val="years"/>
      </c:dateAx>
      <c:valAx>
        <c:axId val="143872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866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150.06</c:v>
                </c:pt>
                <c:pt idx="1">
                  <c:v>138.51</c:v>
                </c:pt>
                <c:pt idx="2">
                  <c:v>164.02</c:v>
                </c:pt>
                <c:pt idx="3">
                  <c:v>172.45</c:v>
                </c:pt>
                <c:pt idx="4">
                  <c:v>200.09</c:v>
                </c:pt>
              </c:numCache>
            </c:numRef>
          </c:val>
        </c:ser>
        <c:dLbls>
          <c:showLegendKey val="0"/>
          <c:showVal val="0"/>
          <c:showCatName val="0"/>
          <c:showSerName val="0"/>
          <c:showPercent val="0"/>
          <c:showBubbleSize val="0"/>
        </c:dLbls>
        <c:gapWidth val="150"/>
        <c:axId val="143902592"/>
        <c:axId val="143904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143902592"/>
        <c:axId val="143904768"/>
      </c:lineChart>
      <c:dateAx>
        <c:axId val="143902592"/>
        <c:scaling>
          <c:orientation val="minMax"/>
        </c:scaling>
        <c:delete val="1"/>
        <c:axPos val="b"/>
        <c:numFmt formatCode="ge" sourceLinked="1"/>
        <c:majorTickMark val="none"/>
        <c:minorTickMark val="none"/>
        <c:tickLblPos val="none"/>
        <c:crossAx val="143904768"/>
        <c:crosses val="autoZero"/>
        <c:auto val="1"/>
        <c:lblOffset val="100"/>
        <c:baseTimeUnit val="years"/>
      </c:dateAx>
      <c:valAx>
        <c:axId val="143904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9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P3" zoomScaleNormal="100" workbookViewId="0">
      <selection activeCell="BL83" sqref="BL83"/>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宮崎県　小林市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122</v>
      </c>
      <c r="AE8" s="49"/>
      <c r="AF8" s="49"/>
      <c r="AG8" s="49"/>
      <c r="AH8" s="49"/>
      <c r="AI8" s="49"/>
      <c r="AJ8" s="49"/>
      <c r="AK8" s="4"/>
      <c r="AL8" s="50">
        <f>データ!S6</f>
        <v>47090</v>
      </c>
      <c r="AM8" s="50"/>
      <c r="AN8" s="50"/>
      <c r="AO8" s="50"/>
      <c r="AP8" s="50"/>
      <c r="AQ8" s="50"/>
      <c r="AR8" s="50"/>
      <c r="AS8" s="50"/>
      <c r="AT8" s="45">
        <f>データ!T6</f>
        <v>562.95000000000005</v>
      </c>
      <c r="AU8" s="45"/>
      <c r="AV8" s="45"/>
      <c r="AW8" s="45"/>
      <c r="AX8" s="45"/>
      <c r="AY8" s="45"/>
      <c r="AZ8" s="45"/>
      <c r="BA8" s="45"/>
      <c r="BB8" s="45">
        <f>データ!U6</f>
        <v>83.65</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10.64</v>
      </c>
      <c r="Q10" s="45"/>
      <c r="R10" s="45"/>
      <c r="S10" s="45"/>
      <c r="T10" s="45"/>
      <c r="U10" s="45"/>
      <c r="V10" s="45"/>
      <c r="W10" s="45">
        <f>データ!Q6</f>
        <v>95.45</v>
      </c>
      <c r="X10" s="45"/>
      <c r="Y10" s="45"/>
      <c r="Z10" s="45"/>
      <c r="AA10" s="45"/>
      <c r="AB10" s="45"/>
      <c r="AC10" s="45"/>
      <c r="AD10" s="50">
        <f>データ!R6</f>
        <v>2829</v>
      </c>
      <c r="AE10" s="50"/>
      <c r="AF10" s="50"/>
      <c r="AG10" s="50"/>
      <c r="AH10" s="50"/>
      <c r="AI10" s="50"/>
      <c r="AJ10" s="50"/>
      <c r="AK10" s="2"/>
      <c r="AL10" s="50">
        <f>データ!V6</f>
        <v>4969</v>
      </c>
      <c r="AM10" s="50"/>
      <c r="AN10" s="50"/>
      <c r="AO10" s="50"/>
      <c r="AP10" s="50"/>
      <c r="AQ10" s="50"/>
      <c r="AR10" s="50"/>
      <c r="AS10" s="50"/>
      <c r="AT10" s="45">
        <f>データ!W6</f>
        <v>5.88</v>
      </c>
      <c r="AU10" s="45"/>
      <c r="AV10" s="45"/>
      <c r="AW10" s="45"/>
      <c r="AX10" s="45"/>
      <c r="AY10" s="45"/>
      <c r="AZ10" s="45"/>
      <c r="BA10" s="45"/>
      <c r="BB10" s="45">
        <f>データ!X6</f>
        <v>845.07</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125</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56</v>
      </c>
      <c r="N86" s="26" t="s">
        <v>56</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452050</v>
      </c>
      <c r="D6" s="33">
        <f t="shared" si="3"/>
        <v>47</v>
      </c>
      <c r="E6" s="33">
        <f t="shared" si="3"/>
        <v>17</v>
      </c>
      <c r="F6" s="33">
        <f t="shared" si="3"/>
        <v>5</v>
      </c>
      <c r="G6" s="33">
        <f t="shared" si="3"/>
        <v>0</v>
      </c>
      <c r="H6" s="33" t="str">
        <f t="shared" si="3"/>
        <v>宮崎県　小林市</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10.64</v>
      </c>
      <c r="Q6" s="34">
        <f t="shared" si="3"/>
        <v>95.45</v>
      </c>
      <c r="R6" s="34">
        <f t="shared" si="3"/>
        <v>2829</v>
      </c>
      <c r="S6" s="34">
        <f t="shared" si="3"/>
        <v>47090</v>
      </c>
      <c r="T6" s="34">
        <f t="shared" si="3"/>
        <v>562.95000000000005</v>
      </c>
      <c r="U6" s="34">
        <f t="shared" si="3"/>
        <v>83.65</v>
      </c>
      <c r="V6" s="34">
        <f t="shared" si="3"/>
        <v>4969</v>
      </c>
      <c r="W6" s="34">
        <f t="shared" si="3"/>
        <v>5.88</v>
      </c>
      <c r="X6" s="34">
        <f t="shared" si="3"/>
        <v>845.07</v>
      </c>
      <c r="Y6" s="35">
        <f>IF(Y7="",NA(),Y7)</f>
        <v>98.9</v>
      </c>
      <c r="Z6" s="35">
        <f t="shared" ref="Z6:AH6" si="4">IF(Z7="",NA(),Z7)</f>
        <v>99.81</v>
      </c>
      <c r="AA6" s="35">
        <f t="shared" si="4"/>
        <v>99.92</v>
      </c>
      <c r="AB6" s="35">
        <f t="shared" si="4"/>
        <v>101.47</v>
      </c>
      <c r="AC6" s="35">
        <f t="shared" si="4"/>
        <v>104.81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1197.82</v>
      </c>
      <c r="BL6" s="35">
        <f t="shared" si="7"/>
        <v>1126.77</v>
      </c>
      <c r="BM6" s="35">
        <f t="shared" si="7"/>
        <v>1044.8</v>
      </c>
      <c r="BN6" s="35">
        <f t="shared" si="7"/>
        <v>1081.8</v>
      </c>
      <c r="BO6" s="35">
        <f t="shared" si="7"/>
        <v>974.93</v>
      </c>
      <c r="BP6" s="34" t="str">
        <f>IF(BP7="","",IF(BP7="-","【-】","【"&amp;SUBSTITUTE(TEXT(BP7,"#,##0.00"),"-","△")&amp;"】"))</f>
        <v>【914.53】</v>
      </c>
      <c r="BQ6" s="35">
        <f>IF(BQ7="",NA(),BQ7)</f>
        <v>98.52</v>
      </c>
      <c r="BR6" s="35">
        <f t="shared" ref="BR6:BZ6" si="8">IF(BR7="",NA(),BR7)</f>
        <v>106.81</v>
      </c>
      <c r="BS6" s="35">
        <f t="shared" si="8"/>
        <v>92.7</v>
      </c>
      <c r="BT6" s="35">
        <f t="shared" si="8"/>
        <v>84.07</v>
      </c>
      <c r="BU6" s="35">
        <f t="shared" si="8"/>
        <v>72.42</v>
      </c>
      <c r="BV6" s="35">
        <f t="shared" si="8"/>
        <v>51.03</v>
      </c>
      <c r="BW6" s="35">
        <f t="shared" si="8"/>
        <v>50.9</v>
      </c>
      <c r="BX6" s="35">
        <f t="shared" si="8"/>
        <v>50.82</v>
      </c>
      <c r="BY6" s="35">
        <f t="shared" si="8"/>
        <v>52.19</v>
      </c>
      <c r="BZ6" s="35">
        <f t="shared" si="8"/>
        <v>55.32</v>
      </c>
      <c r="CA6" s="34" t="str">
        <f>IF(CA7="","",IF(CA7="-","【-】","【"&amp;SUBSTITUTE(TEXT(CA7,"#,##0.00"),"-","△")&amp;"】"))</f>
        <v>【55.73】</v>
      </c>
      <c r="CB6" s="35">
        <f>IF(CB7="",NA(),CB7)</f>
        <v>150.06</v>
      </c>
      <c r="CC6" s="35">
        <f t="shared" ref="CC6:CK6" si="9">IF(CC7="",NA(),CC7)</f>
        <v>138.51</v>
      </c>
      <c r="CD6" s="35">
        <f t="shared" si="9"/>
        <v>164.02</v>
      </c>
      <c r="CE6" s="35">
        <f t="shared" si="9"/>
        <v>172.45</v>
      </c>
      <c r="CF6" s="35">
        <f t="shared" si="9"/>
        <v>200.09</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38.200000000000003</v>
      </c>
      <c r="CN6" s="35">
        <f t="shared" ref="CN6:CV6" si="10">IF(CN7="",NA(),CN7)</f>
        <v>39.72</v>
      </c>
      <c r="CO6" s="35">
        <f t="shared" si="10"/>
        <v>41.65</v>
      </c>
      <c r="CP6" s="35">
        <f t="shared" si="10"/>
        <v>43.08</v>
      </c>
      <c r="CQ6" s="35">
        <f t="shared" si="10"/>
        <v>43.12</v>
      </c>
      <c r="CR6" s="35">
        <f t="shared" si="10"/>
        <v>54.74</v>
      </c>
      <c r="CS6" s="35">
        <f t="shared" si="10"/>
        <v>53.78</v>
      </c>
      <c r="CT6" s="35">
        <f t="shared" si="10"/>
        <v>53.24</v>
      </c>
      <c r="CU6" s="35">
        <f t="shared" si="10"/>
        <v>52.31</v>
      </c>
      <c r="CV6" s="35">
        <f t="shared" si="10"/>
        <v>60.65</v>
      </c>
      <c r="CW6" s="34" t="str">
        <f>IF(CW7="","",IF(CW7="-","【-】","【"&amp;SUBSTITUTE(TEXT(CW7,"#,##0.00"),"-","△")&amp;"】"))</f>
        <v>【59.15】</v>
      </c>
      <c r="CX6" s="35">
        <f>IF(CX7="",NA(),CX7)</f>
        <v>73.33</v>
      </c>
      <c r="CY6" s="35">
        <f t="shared" ref="CY6:DG6" si="11">IF(CY7="",NA(),CY7)</f>
        <v>74.55</v>
      </c>
      <c r="CZ6" s="35">
        <f t="shared" si="11"/>
        <v>76.16</v>
      </c>
      <c r="DA6" s="35">
        <f t="shared" si="11"/>
        <v>78.349999999999994</v>
      </c>
      <c r="DB6" s="35">
        <f t="shared" si="11"/>
        <v>80.02</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c r="A7" s="28"/>
      <c r="B7" s="37">
        <v>2016</v>
      </c>
      <c r="C7" s="37">
        <v>452050</v>
      </c>
      <c r="D7" s="37">
        <v>47</v>
      </c>
      <c r="E7" s="37">
        <v>17</v>
      </c>
      <c r="F7" s="37">
        <v>5</v>
      </c>
      <c r="G7" s="37">
        <v>0</v>
      </c>
      <c r="H7" s="37" t="s">
        <v>110</v>
      </c>
      <c r="I7" s="37" t="s">
        <v>111</v>
      </c>
      <c r="J7" s="37" t="s">
        <v>112</v>
      </c>
      <c r="K7" s="37" t="s">
        <v>113</v>
      </c>
      <c r="L7" s="37" t="s">
        <v>114</v>
      </c>
      <c r="M7" s="37"/>
      <c r="N7" s="38" t="s">
        <v>115</v>
      </c>
      <c r="O7" s="38" t="s">
        <v>116</v>
      </c>
      <c r="P7" s="38">
        <v>10.64</v>
      </c>
      <c r="Q7" s="38">
        <v>95.45</v>
      </c>
      <c r="R7" s="38">
        <v>2829</v>
      </c>
      <c r="S7" s="38">
        <v>47090</v>
      </c>
      <c r="T7" s="38">
        <v>562.95000000000005</v>
      </c>
      <c r="U7" s="38">
        <v>83.65</v>
      </c>
      <c r="V7" s="38">
        <v>4969</v>
      </c>
      <c r="W7" s="38">
        <v>5.88</v>
      </c>
      <c r="X7" s="38">
        <v>845.07</v>
      </c>
      <c r="Y7" s="38">
        <v>98.9</v>
      </c>
      <c r="Z7" s="38">
        <v>99.81</v>
      </c>
      <c r="AA7" s="38">
        <v>99.92</v>
      </c>
      <c r="AB7" s="38">
        <v>101.47</v>
      </c>
      <c r="AC7" s="38">
        <v>104.81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1197.82</v>
      </c>
      <c r="BL7" s="38">
        <v>1126.77</v>
      </c>
      <c r="BM7" s="38">
        <v>1044.8</v>
      </c>
      <c r="BN7" s="38">
        <v>1081.8</v>
      </c>
      <c r="BO7" s="38">
        <v>974.93</v>
      </c>
      <c r="BP7" s="38">
        <v>914.53</v>
      </c>
      <c r="BQ7" s="38">
        <v>98.52</v>
      </c>
      <c r="BR7" s="38">
        <v>106.81</v>
      </c>
      <c r="BS7" s="38">
        <v>92.7</v>
      </c>
      <c r="BT7" s="38">
        <v>84.07</v>
      </c>
      <c r="BU7" s="38">
        <v>72.42</v>
      </c>
      <c r="BV7" s="38">
        <v>51.03</v>
      </c>
      <c r="BW7" s="38">
        <v>50.9</v>
      </c>
      <c r="BX7" s="38">
        <v>50.82</v>
      </c>
      <c r="BY7" s="38">
        <v>52.19</v>
      </c>
      <c r="BZ7" s="38">
        <v>55.32</v>
      </c>
      <c r="CA7" s="38">
        <v>55.73</v>
      </c>
      <c r="CB7" s="38">
        <v>150.06</v>
      </c>
      <c r="CC7" s="38">
        <v>138.51</v>
      </c>
      <c r="CD7" s="38">
        <v>164.02</v>
      </c>
      <c r="CE7" s="38">
        <v>172.45</v>
      </c>
      <c r="CF7" s="38">
        <v>200.09</v>
      </c>
      <c r="CG7" s="38">
        <v>289.60000000000002</v>
      </c>
      <c r="CH7" s="38">
        <v>293.27</v>
      </c>
      <c r="CI7" s="38">
        <v>300.52</v>
      </c>
      <c r="CJ7" s="38">
        <v>296.14</v>
      </c>
      <c r="CK7" s="38">
        <v>283.17</v>
      </c>
      <c r="CL7" s="38">
        <v>276.77999999999997</v>
      </c>
      <c r="CM7" s="38">
        <v>38.200000000000003</v>
      </c>
      <c r="CN7" s="38">
        <v>39.72</v>
      </c>
      <c r="CO7" s="38">
        <v>41.65</v>
      </c>
      <c r="CP7" s="38">
        <v>43.08</v>
      </c>
      <c r="CQ7" s="38">
        <v>43.12</v>
      </c>
      <c r="CR7" s="38">
        <v>54.74</v>
      </c>
      <c r="CS7" s="38">
        <v>53.78</v>
      </c>
      <c r="CT7" s="38">
        <v>53.24</v>
      </c>
      <c r="CU7" s="38">
        <v>52.31</v>
      </c>
      <c r="CV7" s="38">
        <v>60.65</v>
      </c>
      <c r="CW7" s="38">
        <v>59.15</v>
      </c>
      <c r="CX7" s="38">
        <v>73.33</v>
      </c>
      <c r="CY7" s="38">
        <v>74.55</v>
      </c>
      <c r="CZ7" s="38">
        <v>76.16</v>
      </c>
      <c r="DA7" s="38">
        <v>78.349999999999994</v>
      </c>
      <c r="DB7" s="38">
        <v>80.02</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谷山　宏志</cp:lastModifiedBy>
  <cp:lastPrinted>2018-01-31T06:01:31Z</cp:lastPrinted>
  <dcterms:created xsi:type="dcterms:W3CDTF">2017-12-25T02:34:09Z</dcterms:created>
  <dcterms:modified xsi:type="dcterms:W3CDTF">2018-02-21T05:43:31Z</dcterms:modified>
  <cp:category/>
</cp:coreProperties>
</file>