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共有\上下水道課\財政課報告\公営企業に係る「経営比較分析表」の分析等について（平成28年度）\2月21日修正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W10" i="4"/>
  <c r="P10" i="4"/>
  <c r="BB8" i="4"/>
  <c r="AT8" i="4"/>
  <c r="W8" i="4"/>
  <c r="I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<sst xmlns="http://schemas.openxmlformats.org/spreadsheetml/2006/main" count="240" uniqueCount="125">
  <si>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</si>
  <si>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</si>
  <si>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</si>
  <si>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</si>
  <si>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</si>
  <si>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</si>
  <si>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</si>
  <si>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</si>
  <si>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</si>
  <si>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</si>
  <si>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</si>
  <si>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</si>
  <si>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</si>
  <si>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</si>
  <si>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</si>
  <si>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</si>
  <si>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</si>
  <si>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</si>
  <si>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</si>
  <si>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</si>
  <si>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</si>
  <si>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</si>
  <si>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</si>
  <si>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</si>
  <si>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</si>
  <si>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</si>
  <si>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</si>
  <si>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</si>
  <si>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</si>
  <si>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</si>
  <si>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</si>
  <si>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</si>
  <si>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</si>
  <si>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</si>
  <si>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</si>
  <si>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</si>
  <si>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</si>
  <si>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</si>
  <si>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</si>
  <si>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</si>
  <si>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</si>
  <si>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</si>
  <si>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</si>
  <si>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</si>
  <si>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</si>
  <si>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</si>
  <si>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</si>
  <si>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</si>
  <si>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</si>
  <si>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</si>
  <si>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</si>
  <si>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</si>
  <si>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</si>
  <si>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</si>
  <si>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</si>
  <si>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</si>
  <si>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</si>
  <si>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</si>
  <si>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</si>
  <si>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</si>
  <si>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</si>
  <si>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</si>
  <si>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</si>
  <si>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</si>
  <si>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</si>
  <si>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</si>
  <si>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</si>
  <si>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</si>
  <si>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</si>
  <si>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</si>
  <si>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</si>
  <si>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</si>
  <si>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</si>
  <si>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</si>
  <si>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</si>
  <si>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</si>
  <si>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</si>
  <si>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</si>
  <si>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</si>
  <si>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</si>
  <si>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</si>
  <si>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</si>
  <si>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</si>
  <si>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</si>
  <si>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</si>
  <si>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</si>
  <si>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</si>
  <si>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</si>
  <si>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</si>
  <si>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</si>
  <si>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</si>
  <si>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</si>
  <si>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</si>
  <si>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</si>
  <si>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</si>
  <si>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</si>
  <si>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</si>
  <si>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</si>
  <si>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</si>
  <si>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</si>
  <si>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</si>
  <si>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</si>
  <si>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</si>
  <si>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</si>
  <si>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</si>
  <si>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</si>
  <si>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</si>
  <si>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</si>
  <si>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</si>
  <si>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西都市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</si>
  <si>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</si>
  <si>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</si>
  <si>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</si>
  <si>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</si>
  <si>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</si>
  <si>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</si>
  <si>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</si>
  <si>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</si>
  <si>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</si>
  <si>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</si>
  <si>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</si>
  <si>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</si>
  <si>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　当市においては、平成7年度から農業集落排水を供用開始しており、開始後22年が経過しています。管渠整備は平成4年度より実施していますので最も古いものでも法定耐用年数の半分程度であり、目視調査の結果でも特に老朽化は確認されていません。
　一方、下水処理施設については老朽化が進んでおり、</t>
    </r>
    <r>
      <rPr>
        <sz val="11"/>
        <rFont val="ＭＳ ゴシック"/>
        <family val="3"/>
        <charset val="128"/>
      </rPr>
      <t>平成28年度に実施した3処理施設（黒生野・三財川南・岩崎）及び一部の管路設備の機能診断に基づき、最適整備構想を策定します。</t>
    </r>
    <phoneticPr fontId="4"/>
  </si>
  <si>
    <r>
      <t>　①収益的収支比率は100％を下回っており、また、経年比較においても減少傾向にありま</t>
    </r>
    <r>
      <rPr>
        <sz val="11"/>
        <rFont val="ＭＳ ゴシック"/>
        <family val="3"/>
        <charset val="128"/>
      </rPr>
      <t>す。特に平成27年度から平成28年度にかけて大きく下降していますが、処理施設・管路設備の機能診断、処理施設維持管理業務委託料等の費用増が影響していると考えられます。</t>
    </r>
    <r>
      <rPr>
        <sz val="11"/>
        <color theme="1"/>
        <rFont val="ＭＳ ゴシック"/>
        <family val="3"/>
        <charset val="128"/>
      </rPr>
      <t xml:space="preserve">
　④企業債残高対事業規模比率については平成17年度から新たな管渠整備を行っていないため、類似団体及び全国平均と比較すると大幅に低い数値となっています。
　⑤経費回収率については100％を上回っており、類似団体及び全国平均と比較すると大幅に高い数値となっています。また、⑥汚水処理原価については類似団体及び全国平均と比較すると大幅に低い数値となっており、効率的な汚水処理を実施している状況です。
　⑦施設利用率については類似団体及び全国平均と比較すると若干下回っています。直近5年の最大稼働率は</t>
    </r>
    <r>
      <rPr>
        <sz val="11"/>
        <rFont val="ＭＳ ゴシック"/>
        <family val="3"/>
        <charset val="128"/>
      </rPr>
      <t>約71％と</t>
    </r>
    <r>
      <rPr>
        <sz val="11"/>
        <color theme="1"/>
        <rFont val="ＭＳ ゴシック"/>
        <family val="3"/>
        <charset val="128"/>
      </rPr>
      <t>なっており施設規模はほぼ適正な範囲であると考えられます。
　⑧水洗化率は経年比較で若干減少しており、類似団体及び全国平均と比較しても下回っていますので、引き続き向上の取組を行っていく必要があります。</t>
    </r>
    <rPh sb="44" eb="45">
      <t>トク</t>
    </rPh>
    <rPh sb="46" eb="48">
      <t>ヘイセイ</t>
    </rPh>
    <rPh sb="50" eb="52">
      <t>ネンド</t>
    </rPh>
    <rPh sb="54" eb="56">
      <t>ヘイセイ</t>
    </rPh>
    <rPh sb="58" eb="60">
      <t>ネンド</t>
    </rPh>
    <rPh sb="64" eb="65">
      <t>オオ</t>
    </rPh>
    <rPh sb="67" eb="69">
      <t>カコウ</t>
    </rPh>
    <rPh sb="81" eb="83">
      <t>カンロ</t>
    </rPh>
    <rPh sb="83" eb="85">
      <t>セツビ</t>
    </rPh>
    <rPh sb="86" eb="88">
      <t>キノウ</t>
    </rPh>
    <rPh sb="88" eb="90">
      <t>シンダン</t>
    </rPh>
    <rPh sb="91" eb="93">
      <t>ショリ</t>
    </rPh>
    <rPh sb="93" eb="95">
      <t>シセツ</t>
    </rPh>
    <rPh sb="95" eb="97">
      <t>イジ</t>
    </rPh>
    <rPh sb="97" eb="99">
      <t>カンリ</t>
    </rPh>
    <rPh sb="99" eb="101">
      <t>ギョウム</t>
    </rPh>
    <rPh sb="101" eb="104">
      <t>イタクリョウ</t>
    </rPh>
    <rPh sb="104" eb="105">
      <t>トウ</t>
    </rPh>
    <rPh sb="106" eb="108">
      <t>ヒヨウ</t>
    </rPh>
    <rPh sb="108" eb="109">
      <t>ゾウ</t>
    </rPh>
    <rPh sb="363" eb="364">
      <t>ネン</t>
    </rPh>
    <rPh sb="417" eb="419">
      <t>ジャッカン</t>
    </rPh>
    <rPh sb="419" eb="421">
      <t>ゲンショウ</t>
    </rPh>
    <phoneticPr fontId="4"/>
  </si>
  <si>
    <r>
      <t>　</t>
    </r>
    <r>
      <rPr>
        <sz val="11"/>
        <rFont val="ＭＳ ゴシック"/>
        <family val="3"/>
        <charset val="128"/>
      </rPr>
      <t>⑤経費回収率は100％を上回っており、使用料で回収すべき経費については賄えていますが、①</t>
    </r>
    <r>
      <rPr>
        <sz val="11"/>
        <color theme="1"/>
        <rFont val="ＭＳ ゴシック"/>
        <family val="3"/>
        <charset val="128"/>
      </rPr>
      <t xml:space="preserve">収益的収支比率が100％を下回っていることから、経営の健全性が確保されているとはいえない状況です。　
</t>
    </r>
    <r>
      <rPr>
        <sz val="11"/>
        <rFont val="ＭＳ ゴシック"/>
        <family val="3"/>
        <charset val="128"/>
      </rPr>
      <t>今後、排水処理区内人口の減少に伴い収益も減少していくと予測されるため、費用削</t>
    </r>
    <r>
      <rPr>
        <sz val="11"/>
        <color theme="1"/>
        <rFont val="ＭＳ ゴシック"/>
        <family val="3"/>
        <charset val="128"/>
      </rPr>
      <t>減や水洗化率の向上等に努め改善していくことが必要となっています。
　また、施設の老朽化については今後長寿命化のための改築更新が必要となってくるため、最適整備構想を策定し計画的に更新を行っていく必要があります。
　経営戦略については平成29年3月に策定しています。</t>
    </r>
    <rPh sb="2" eb="4">
      <t>ケイヒ</t>
    </rPh>
    <rPh sb="4" eb="7">
      <t>カイシュウリツ</t>
    </rPh>
    <rPh sb="13" eb="15">
      <t>ウワマワ</t>
    </rPh>
    <rPh sb="96" eb="98">
      <t>コンゴ</t>
    </rPh>
    <rPh sb="123" eb="125">
      <t>ヨソク</t>
    </rPh>
    <rPh sb="249" eb="251">
      <t>ヘイセイ</t>
    </rPh>
    <rPh sb="253" eb="254">
      <t>ネン</t>
    </rPh>
    <rPh sb="255" eb="256">
      <t>ガツ</t>
    </rPh>
    <rPh sb="257" eb="259">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</si>
</sst>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2344488"/>
        <c:axId val="84234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42344488"/>
        <c:axId val="842344880"/>
      </c:lineChart>
      <c:dateAx>
        <c:axId val="842344488"/>
        <c:scaling>
          <c:orientation val="minMax"/>
        </c:scaling>
        <c:delete val="1"/>
        <c:axPos val="b"/>
        <c:numFmt formatCode="ge" sourceLinked="1"/>
        <c:majorTickMark val="none"/>
        <c:minorTickMark val="none"/>
        <c:tickLblPos val="none"/>
        <c:crossAx val="842344880"/>
        <c:crosses val="autoZero"/>
        <c:auto val="1"/>
        <c:lblOffset val="100"/>
        <c:baseTimeUnit val="years"/>
      </c:dateAx>
      <c:valAx>
        <c:axId val="84234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4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51.96</c:v>
                </c:pt>
                <c:pt idx="1">
                  <c:v>48.86</c:v>
                </c:pt>
                <c:pt idx="2">
                  <c:v>60.24</c:v>
                </c:pt>
                <c:pt idx="3">
                  <c:v>48.86</c:v>
                </c:pt>
                <c:pt idx="4">
                  <c:v>54.32</c:v>
                </c:pt>
              </c:numCache>
            </c:numRef>
          </c:val>
        </c:ser>
        <c:dLbls>
          <c:showLegendKey val="0"/>
          <c:showVal val="0"/>
          <c:showCatName val="0"/>
          <c:showSerName val="0"/>
          <c:showPercent val="0"/>
          <c:showBubbleSize val="0"/>
        </c:dLbls>
        <c:gapWidth val="150"/>
        <c:axId val="734784176"/>
        <c:axId val="73478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734784176"/>
        <c:axId val="734782216"/>
      </c:lineChart>
      <c:dateAx>
        <c:axId val="734784176"/>
        <c:scaling>
          <c:orientation val="minMax"/>
        </c:scaling>
        <c:delete val="1"/>
        <c:axPos val="b"/>
        <c:numFmt formatCode="ge" sourceLinked="1"/>
        <c:majorTickMark val="none"/>
        <c:minorTickMark val="none"/>
        <c:tickLblPos val="none"/>
        <c:crossAx val="734782216"/>
        <c:crosses val="autoZero"/>
        <c:auto val="1"/>
        <c:lblOffset val="100"/>
        <c:baseTimeUnit val="years"/>
      </c:dateAx>
      <c:valAx>
        <c:axId val="73478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78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70.89</c:v>
                </c:pt>
                <c:pt idx="1">
                  <c:v>71.75</c:v>
                </c:pt>
                <c:pt idx="2">
                  <c:v>75.7</c:v>
                </c:pt>
                <c:pt idx="3">
                  <c:v>75.86</c:v>
                </c:pt>
                <c:pt idx="4">
                  <c:v>75.81</c:v>
                </c:pt>
              </c:numCache>
            </c:numRef>
          </c:val>
        </c:ser>
        <c:dLbls>
          <c:showLegendKey val="0"/>
          <c:showVal val="0"/>
          <c:showCatName val="0"/>
          <c:showSerName val="0"/>
          <c:showPercent val="0"/>
          <c:showBubbleSize val="0"/>
        </c:dLbls>
        <c:gapWidth val="150"/>
        <c:axId val="734784568"/>
        <c:axId val="73478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734784568"/>
        <c:axId val="734785352"/>
      </c:lineChart>
      <c:dateAx>
        <c:axId val="734784568"/>
        <c:scaling>
          <c:orientation val="minMax"/>
        </c:scaling>
        <c:delete val="1"/>
        <c:axPos val="b"/>
        <c:numFmt formatCode="ge" sourceLinked="1"/>
        <c:majorTickMark val="none"/>
        <c:minorTickMark val="none"/>
        <c:tickLblPos val="none"/>
        <c:crossAx val="734785352"/>
        <c:crosses val="autoZero"/>
        <c:auto val="1"/>
        <c:lblOffset val="100"/>
        <c:baseTimeUnit val="years"/>
      </c:dateAx>
      <c:valAx>
        <c:axId val="73478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78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99.07</c:v>
                </c:pt>
                <c:pt idx="1">
                  <c:v>98.92</c:v>
                </c:pt>
                <c:pt idx="2">
                  <c:v>97.86</c:v>
                </c:pt>
                <c:pt idx="3">
                  <c:v>97.78</c:v>
                </c:pt>
                <c:pt idx="4">
                  <c:v>94.21</c:v>
                </c:pt>
              </c:numCache>
            </c:numRef>
          </c:val>
        </c:ser>
        <c:dLbls>
          <c:showLegendKey val="0"/>
          <c:showVal val="0"/>
          <c:showCatName val="0"/>
          <c:showSerName val="0"/>
          <c:showPercent val="0"/>
          <c:showBubbleSize val="0"/>
        </c:dLbls>
        <c:gapWidth val="150"/>
        <c:axId val="842341352"/>
        <c:axId val="8423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341352"/>
        <c:axId val="842323712"/>
      </c:lineChart>
      <c:dateAx>
        <c:axId val="842341352"/>
        <c:scaling>
          <c:orientation val="minMax"/>
        </c:scaling>
        <c:delete val="1"/>
        <c:axPos val="b"/>
        <c:numFmt formatCode="ge" sourceLinked="1"/>
        <c:majorTickMark val="none"/>
        <c:minorTickMark val="none"/>
        <c:tickLblPos val="none"/>
        <c:crossAx val="842323712"/>
        <c:crosses val="autoZero"/>
        <c:auto val="1"/>
        <c:lblOffset val="100"/>
        <c:baseTimeUnit val="years"/>
      </c:dateAx>
      <c:valAx>
        <c:axId val="8423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4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315088"/>
        <c:axId val="84232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315088"/>
        <c:axId val="842321752"/>
      </c:lineChart>
      <c:dateAx>
        <c:axId val="842315088"/>
        <c:scaling>
          <c:orientation val="minMax"/>
        </c:scaling>
        <c:delete val="1"/>
        <c:axPos val="b"/>
        <c:numFmt formatCode="ge" sourceLinked="1"/>
        <c:majorTickMark val="none"/>
        <c:minorTickMark val="none"/>
        <c:tickLblPos val="none"/>
        <c:crossAx val="842321752"/>
        <c:crosses val="autoZero"/>
        <c:auto val="1"/>
        <c:lblOffset val="100"/>
        <c:baseTimeUnit val="years"/>
      </c:dateAx>
      <c:valAx>
        <c:axId val="84232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1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316656"/>
        <c:axId val="84231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316656"/>
        <c:axId val="842317048"/>
      </c:lineChart>
      <c:dateAx>
        <c:axId val="842316656"/>
        <c:scaling>
          <c:orientation val="minMax"/>
        </c:scaling>
        <c:delete val="1"/>
        <c:axPos val="b"/>
        <c:numFmt formatCode="ge" sourceLinked="1"/>
        <c:majorTickMark val="none"/>
        <c:minorTickMark val="none"/>
        <c:tickLblPos val="none"/>
        <c:crossAx val="842317048"/>
        <c:crosses val="autoZero"/>
        <c:auto val="1"/>
        <c:lblOffset val="100"/>
        <c:baseTimeUnit val="years"/>
      </c:dateAx>
      <c:valAx>
        <c:axId val="84231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1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317832"/>
        <c:axId val="8423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317832"/>
        <c:axId val="842319008"/>
      </c:lineChart>
      <c:dateAx>
        <c:axId val="842317832"/>
        <c:scaling>
          <c:orientation val="minMax"/>
        </c:scaling>
        <c:delete val="1"/>
        <c:axPos val="b"/>
        <c:numFmt formatCode="ge" sourceLinked="1"/>
        <c:majorTickMark val="none"/>
        <c:minorTickMark val="none"/>
        <c:tickLblPos val="none"/>
        <c:crossAx val="842319008"/>
        <c:crosses val="autoZero"/>
        <c:auto val="1"/>
        <c:lblOffset val="100"/>
        <c:baseTimeUnit val="years"/>
      </c:dateAx>
      <c:valAx>
        <c:axId val="8423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1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320576"/>
        <c:axId val="84232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320576"/>
        <c:axId val="842324888"/>
      </c:lineChart>
      <c:dateAx>
        <c:axId val="842320576"/>
        <c:scaling>
          <c:orientation val="minMax"/>
        </c:scaling>
        <c:delete val="1"/>
        <c:axPos val="b"/>
        <c:numFmt formatCode="ge" sourceLinked="1"/>
        <c:majorTickMark val="none"/>
        <c:minorTickMark val="none"/>
        <c:tickLblPos val="none"/>
        <c:crossAx val="842324888"/>
        <c:crosses val="autoZero"/>
        <c:auto val="1"/>
        <c:lblOffset val="100"/>
        <c:baseTimeUnit val="years"/>
      </c:dateAx>
      <c:valAx>
        <c:axId val="84232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395.77</c:v>
                </c:pt>
                <c:pt idx="1">
                  <c:v>280.33</c:v>
                </c:pt>
                <c:pt idx="2">
                  <c:v>322.10000000000002</c:v>
                </c:pt>
                <c:pt idx="3">
                  <c:v>79.8</c:v>
                </c:pt>
                <c:pt idx="4">
                  <c:v>235.3</c:v>
                </c:pt>
              </c:numCache>
            </c:numRef>
          </c:val>
        </c:ser>
        <c:dLbls>
          <c:showLegendKey val="0"/>
          <c:showVal val="0"/>
          <c:showCatName val="0"/>
          <c:showSerName val="0"/>
          <c:showPercent val="0"/>
          <c:showBubbleSize val="0"/>
        </c:dLbls>
        <c:gapWidth val="150"/>
        <c:axId val="734786528"/>
        <c:axId val="73478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734786528"/>
        <c:axId val="734786136"/>
      </c:lineChart>
      <c:dateAx>
        <c:axId val="734786528"/>
        <c:scaling>
          <c:orientation val="minMax"/>
        </c:scaling>
        <c:delete val="1"/>
        <c:axPos val="b"/>
        <c:numFmt formatCode="ge" sourceLinked="1"/>
        <c:majorTickMark val="none"/>
        <c:minorTickMark val="none"/>
        <c:tickLblPos val="none"/>
        <c:crossAx val="734786136"/>
        <c:crosses val="autoZero"/>
        <c:auto val="1"/>
        <c:lblOffset val="100"/>
        <c:baseTimeUnit val="years"/>
      </c:dateAx>
      <c:valAx>
        <c:axId val="73478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7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145.18</c:v>
                </c:pt>
                <c:pt idx="1">
                  <c:v>147.78</c:v>
                </c:pt>
                <c:pt idx="2">
                  <c:v>145.19</c:v>
                </c:pt>
                <c:pt idx="3">
                  <c:v>152.13</c:v>
                </c:pt>
                <c:pt idx="4">
                  <c:v>118.18</c:v>
                </c:pt>
              </c:numCache>
            </c:numRef>
          </c:val>
        </c:ser>
        <c:dLbls>
          <c:showLegendKey val="0"/>
          <c:showVal val="0"/>
          <c:showCatName val="0"/>
          <c:showSerName val="0"/>
          <c:showPercent val="0"/>
          <c:showBubbleSize val="0"/>
        </c:dLbls>
        <c:gapWidth val="150"/>
        <c:axId val="734786920"/>
        <c:axId val="73478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734786920"/>
        <c:axId val="734781040"/>
      </c:lineChart>
      <c:dateAx>
        <c:axId val="734786920"/>
        <c:scaling>
          <c:orientation val="minMax"/>
        </c:scaling>
        <c:delete val="1"/>
        <c:axPos val="b"/>
        <c:numFmt formatCode="ge" sourceLinked="1"/>
        <c:majorTickMark val="none"/>
        <c:minorTickMark val="none"/>
        <c:tickLblPos val="none"/>
        <c:crossAx val="734781040"/>
        <c:crosses val="autoZero"/>
        <c:auto val="1"/>
        <c:lblOffset val="100"/>
        <c:baseTimeUnit val="years"/>
      </c:dateAx>
      <c:valAx>
        <c:axId val="73478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78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108.88</c:v>
                </c:pt>
                <c:pt idx="1">
                  <c:v>106.88</c:v>
                </c:pt>
                <c:pt idx="2">
                  <c:v>111.03</c:v>
                </c:pt>
                <c:pt idx="3">
                  <c:v>106.29</c:v>
                </c:pt>
                <c:pt idx="4">
                  <c:v>136.29</c:v>
                </c:pt>
              </c:numCache>
            </c:numRef>
          </c:val>
        </c:ser>
        <c:dLbls>
          <c:showLegendKey val="0"/>
          <c:showVal val="0"/>
          <c:showCatName val="0"/>
          <c:showSerName val="0"/>
          <c:showPercent val="0"/>
          <c:showBubbleSize val="0"/>
        </c:dLbls>
        <c:gapWidth val="150"/>
        <c:axId val="734783784"/>
        <c:axId val="73478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734783784"/>
        <c:axId val="734783000"/>
      </c:lineChart>
      <c:dateAx>
        <c:axId val="734783784"/>
        <c:scaling>
          <c:orientation val="minMax"/>
        </c:scaling>
        <c:delete val="1"/>
        <c:axPos val="b"/>
        <c:numFmt formatCode="ge" sourceLinked="1"/>
        <c:majorTickMark val="none"/>
        <c:minorTickMark val="none"/>
        <c:tickLblPos val="none"/>
        <c:crossAx val="734783000"/>
        <c:crosses val="autoZero"/>
        <c:auto val="1"/>
        <c:lblOffset val="100"/>
        <c:baseTimeUnit val="years"/>
      </c:dateAx>
      <c:valAx>
        <c:axId val="73478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78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6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宮崎県　西都市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31260</v>
      </c>
      <c r="AM8" s="50"/>
      <c r="AN8" s="50"/>
      <c r="AO8" s="50"/>
      <c r="AP8" s="50"/>
      <c r="AQ8" s="50"/>
      <c r="AR8" s="50"/>
      <c r="AS8" s="50"/>
      <c r="AT8" s="45">
        <f>データ!T6</f>
        <v>438.79</v>
      </c>
      <c r="AU8" s="45"/>
      <c r="AV8" s="45"/>
      <c r="AW8" s="45"/>
      <c r="AX8" s="45"/>
      <c r="AY8" s="45"/>
      <c r="AZ8" s="45"/>
      <c r="BA8" s="45"/>
      <c r="BB8" s="45">
        <f>データ!U6</f>
        <v>71.239999999999995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7.38</v>
      </c>
      <c r="Q10" s="45"/>
      <c r="R10" s="45"/>
      <c r="S10" s="45"/>
      <c r="T10" s="45"/>
      <c r="U10" s="45"/>
      <c r="V10" s="45"/>
      <c r="W10" s="45">
        <f>データ!Q6</f>
        <v>98.96</v>
      </c>
      <c r="X10" s="45"/>
      <c r="Y10" s="45"/>
      <c r="Z10" s="45"/>
      <c r="AA10" s="45"/>
      <c r="AB10" s="45"/>
      <c r="AC10" s="45"/>
      <c r="AD10" s="50">
        <f>データ!R6</f>
        <v>3218</v>
      </c>
      <c r="AE10" s="50"/>
      <c r="AF10" s="50"/>
      <c r="AG10" s="50"/>
      <c r="AH10" s="50"/>
      <c r="AI10" s="50"/>
      <c r="AJ10" s="50"/>
      <c r="AK10" s="2"/>
      <c r="AL10" s="50">
        <f>データ!V6</f>
        <v>2286</v>
      </c>
      <c r="AM10" s="50"/>
      <c r="AN10" s="50"/>
      <c r="AO10" s="50"/>
      <c r="AP10" s="50"/>
      <c r="AQ10" s="50"/>
      <c r="AR10" s="50"/>
      <c r="AS10" s="50"/>
      <c r="AT10" s="45">
        <f>データ!W6</f>
        <v>2.16</v>
      </c>
      <c r="AU10" s="45"/>
      <c r="AV10" s="45"/>
      <c r="AW10" s="45"/>
      <c r="AX10" s="45"/>
      <c r="AY10" s="45"/>
      <c r="AZ10" s="45"/>
      <c r="BA10" s="45"/>
      <c r="BB10" s="45">
        <f>データ!X6</f>
        <v>1058.33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452084</v>
      </c>
      <c r="D6" s="33">
        <f t="shared" si="3"/>
        <v>47</v>
      </c>
      <c r="E6" s="33">
        <f t="shared" si="3"/>
        <v>17</v>
      </c>
      <c r="F6" s="33">
        <f t="shared" si="3"/>
        <v>5</v>
      </c>
      <c r="G6" s="33">
        <f t="shared" si="3"/>
        <v>0</v>
      </c>
      <c r="H6" s="33" t="str">
        <f t="shared" si="3"/>
        <v>宮崎県　西都市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7.38</v>
      </c>
      <c r="Q6" s="34">
        <f t="shared" si="3"/>
        <v>98.96</v>
      </c>
      <c r="R6" s="34">
        <f t="shared" si="3"/>
        <v>3218</v>
      </c>
      <c r="S6" s="34">
        <f t="shared" si="3"/>
        <v>31260</v>
      </c>
      <c r="T6" s="34">
        <f t="shared" si="3"/>
        <v>438.79</v>
      </c>
      <c r="U6" s="34">
        <f t="shared" si="3"/>
        <v>71.239999999999995</v>
      </c>
      <c r="V6" s="34">
        <f t="shared" si="3"/>
        <v>2286</v>
      </c>
      <c r="W6" s="34">
        <f t="shared" si="3"/>
        <v>2.16</v>
      </c>
      <c r="X6" s="34">
        <f t="shared" si="3"/>
        <v>1058.33</v>
      </c>
      <c r="Y6" s="35">
        <f>IF(Y7="",NA(),Y7)</f>
        <v>99.07</v>
      </c>
      <c r="Z6" s="35">
        <f t="shared" ref="Z6:AH6" si="4">IF(Z7="",NA(),Z7)</f>
        <v>98.92</v>
      </c>
      <c r="AA6" s="35">
        <f t="shared" si="4"/>
        <v>97.86</v>
      </c>
      <c r="AB6" s="35">
        <f t="shared" si="4"/>
        <v>97.78</v>
      </c>
      <c r="AC6" s="35">
        <f t="shared" si="4"/>
        <v>94.21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395.77</v>
      </c>
      <c r="BG6" s="35">
        <f t="shared" ref="BG6:BO6" si="7">IF(BG7="",NA(),BG7)</f>
        <v>280.33</v>
      </c>
      <c r="BH6" s="35">
        <f t="shared" si="7"/>
        <v>322.10000000000002</v>
      </c>
      <c r="BI6" s="35">
        <f t="shared" si="7"/>
        <v>79.8</v>
      </c>
      <c r="BJ6" s="35">
        <f t="shared" si="7"/>
        <v>235.3</v>
      </c>
      <c r="BK6" s="35">
        <f t="shared" si="7"/>
        <v>1197.82</v>
      </c>
      <c r="BL6" s="35">
        <f t="shared" si="7"/>
        <v>1126.77</v>
      </c>
      <c r="BM6" s="35">
        <f t="shared" si="7"/>
        <v>1044.8</v>
      </c>
      <c r="BN6" s="35">
        <f t="shared" si="7"/>
        <v>1081.8</v>
      </c>
      <c r="BO6" s="35">
        <f t="shared" si="7"/>
        <v>974.93</v>
      </c>
      <c r="BP6" s="34" t="str">
        <f>IF(BP7="","",IF(BP7="-","【-】","【"&amp;SUBSTITUTE(TEXT(BP7,"#,##0.00"),"-","△")&amp;"】"))</f>
        <v>【914.53】</v>
      </c>
      <c r="BQ6" s="35">
        <f>IF(BQ7="",NA(),BQ7)</f>
        <v>145.18</v>
      </c>
      <c r="BR6" s="35">
        <f t="shared" ref="BR6:BZ6" si="8">IF(BR7="",NA(),BR7)</f>
        <v>147.78</v>
      </c>
      <c r="BS6" s="35">
        <f t="shared" si="8"/>
        <v>145.19</v>
      </c>
      <c r="BT6" s="35">
        <f t="shared" si="8"/>
        <v>152.13</v>
      </c>
      <c r="BU6" s="35">
        <f t="shared" si="8"/>
        <v>118.18</v>
      </c>
      <c r="BV6" s="35">
        <f t="shared" si="8"/>
        <v>51.03</v>
      </c>
      <c r="BW6" s="35">
        <f t="shared" si="8"/>
        <v>50.9</v>
      </c>
      <c r="BX6" s="35">
        <f t="shared" si="8"/>
        <v>50.82</v>
      </c>
      <c r="BY6" s="35">
        <f t="shared" si="8"/>
        <v>52.19</v>
      </c>
      <c r="BZ6" s="35">
        <f t="shared" si="8"/>
        <v>55.32</v>
      </c>
      <c r="CA6" s="34" t="str">
        <f>IF(CA7="","",IF(CA7="-","【-】","【"&amp;SUBSTITUTE(TEXT(CA7,"#,##0.00"),"-","△")&amp;"】"))</f>
        <v>【55.73】</v>
      </c>
      <c r="CB6" s="35">
        <f>IF(CB7="",NA(),CB7)</f>
        <v>108.88</v>
      </c>
      <c r="CC6" s="35">
        <f t="shared" ref="CC6:CK6" si="9">IF(CC7="",NA(),CC7)</f>
        <v>106.88</v>
      </c>
      <c r="CD6" s="35">
        <f t="shared" si="9"/>
        <v>111.03</v>
      </c>
      <c r="CE6" s="35">
        <f t="shared" si="9"/>
        <v>106.29</v>
      </c>
      <c r="CF6" s="35">
        <f t="shared" si="9"/>
        <v>136.29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51.96</v>
      </c>
      <c r="CN6" s="35">
        <f t="shared" ref="CN6:CV6" si="10">IF(CN7="",NA(),CN7)</f>
        <v>48.86</v>
      </c>
      <c r="CO6" s="35">
        <f t="shared" si="10"/>
        <v>60.24</v>
      </c>
      <c r="CP6" s="35">
        <f t="shared" si="10"/>
        <v>48.86</v>
      </c>
      <c r="CQ6" s="35">
        <f t="shared" si="10"/>
        <v>54.32</v>
      </c>
      <c r="CR6" s="35">
        <f t="shared" si="10"/>
        <v>54.74</v>
      </c>
      <c r="CS6" s="35">
        <f t="shared" si="10"/>
        <v>53.78</v>
      </c>
      <c r="CT6" s="35">
        <f t="shared" si="10"/>
        <v>53.24</v>
      </c>
      <c r="CU6" s="35">
        <f t="shared" si="10"/>
        <v>52.31</v>
      </c>
      <c r="CV6" s="35">
        <f t="shared" si="10"/>
        <v>60.65</v>
      </c>
      <c r="CW6" s="34" t="str">
        <f>IF(CW7="","",IF(CW7="-","【-】","【"&amp;SUBSTITUTE(TEXT(CW7,"#,##0.00"),"-","△")&amp;"】"))</f>
        <v>【59.15】</v>
      </c>
      <c r="CX6" s="35">
        <f>IF(CX7="",NA(),CX7)</f>
        <v>70.89</v>
      </c>
      <c r="CY6" s="35">
        <f t="shared" ref="CY6:DG6" si="11">IF(CY7="",NA(),CY7)</f>
        <v>71.75</v>
      </c>
      <c r="CZ6" s="35">
        <f t="shared" si="11"/>
        <v>75.7</v>
      </c>
      <c r="DA6" s="35">
        <f t="shared" si="11"/>
        <v>75.86</v>
      </c>
      <c r="DB6" s="35">
        <f t="shared" si="11"/>
        <v>75.81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452084</v>
      </c>
      <c r="D7" s="37">
        <v>47</v>
      </c>
      <c r="E7" s="37">
        <v>17</v>
      </c>
      <c r="F7" s="37">
        <v>5</v>
      </c>
      <c r="G7" s="37">
        <v>0</v>
      </c>
      <c r="H7" s="37" t="s">
        <v>109</v>
      </c>
      <c r="I7" s="37" t="s">
        <v>110</v>
      </c>
      <c r="J7" s="37" t="s">
        <v>111</v>
      </c>
      <c r="K7" s="37" t="s">
        <v>112</v>
      </c>
      <c r="L7" s="37" t="s">
        <v>113</v>
      </c>
      <c r="M7" s="37"/>
      <c r="N7" s="38" t="s">
        <v>114</v>
      </c>
      <c r="O7" s="38" t="s">
        <v>115</v>
      </c>
      <c r="P7" s="38">
        <v>7.38</v>
      </c>
      <c r="Q7" s="38">
        <v>98.96</v>
      </c>
      <c r="R7" s="38">
        <v>3218</v>
      </c>
      <c r="S7" s="38">
        <v>31260</v>
      </c>
      <c r="T7" s="38">
        <v>438.79</v>
      </c>
      <c r="U7" s="38">
        <v>71.239999999999995</v>
      </c>
      <c r="V7" s="38">
        <v>2286</v>
      </c>
      <c r="W7" s="38">
        <v>2.16</v>
      </c>
      <c r="X7" s="38">
        <v>1058.33</v>
      </c>
      <c r="Y7" s="38">
        <v>99.07</v>
      </c>
      <c r="Z7" s="38">
        <v>98.92</v>
      </c>
      <c r="AA7" s="38">
        <v>97.86</v>
      </c>
      <c r="AB7" s="38">
        <v>97.78</v>
      </c>
      <c r="AC7" s="38">
        <v>94.21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395.77</v>
      </c>
      <c r="BG7" s="38">
        <v>280.33</v>
      </c>
      <c r="BH7" s="38">
        <v>322.10000000000002</v>
      </c>
      <c r="BI7" s="38">
        <v>79.8</v>
      </c>
      <c r="BJ7" s="38">
        <v>235.3</v>
      </c>
      <c r="BK7" s="38">
        <v>1197.82</v>
      </c>
      <c r="BL7" s="38">
        <v>1126.77</v>
      </c>
      <c r="BM7" s="38">
        <v>1044.8</v>
      </c>
      <c r="BN7" s="38">
        <v>1081.8</v>
      </c>
      <c r="BO7" s="38">
        <v>974.93</v>
      </c>
      <c r="BP7" s="38">
        <v>914.53</v>
      </c>
      <c r="BQ7" s="38">
        <v>145.18</v>
      </c>
      <c r="BR7" s="38">
        <v>147.78</v>
      </c>
      <c r="BS7" s="38">
        <v>145.19</v>
      </c>
      <c r="BT7" s="38">
        <v>152.13</v>
      </c>
      <c r="BU7" s="38">
        <v>118.18</v>
      </c>
      <c r="BV7" s="38">
        <v>51.03</v>
      </c>
      <c r="BW7" s="38">
        <v>50.9</v>
      </c>
      <c r="BX7" s="38">
        <v>50.82</v>
      </c>
      <c r="BY7" s="38">
        <v>52.19</v>
      </c>
      <c r="BZ7" s="38">
        <v>55.32</v>
      </c>
      <c r="CA7" s="38">
        <v>55.73</v>
      </c>
      <c r="CB7" s="38">
        <v>108.88</v>
      </c>
      <c r="CC7" s="38">
        <v>106.88</v>
      </c>
      <c r="CD7" s="38">
        <v>111.03</v>
      </c>
      <c r="CE7" s="38">
        <v>106.29</v>
      </c>
      <c r="CF7" s="38">
        <v>136.29</v>
      </c>
      <c r="CG7" s="38">
        <v>289.60000000000002</v>
      </c>
      <c r="CH7" s="38">
        <v>293.27</v>
      </c>
      <c r="CI7" s="38">
        <v>300.52</v>
      </c>
      <c r="CJ7" s="38">
        <v>296.14</v>
      </c>
      <c r="CK7" s="38">
        <v>283.17</v>
      </c>
      <c r="CL7" s="38">
        <v>276.77999999999997</v>
      </c>
      <c r="CM7" s="38">
        <v>51.96</v>
      </c>
      <c r="CN7" s="38">
        <v>48.86</v>
      </c>
      <c r="CO7" s="38">
        <v>60.24</v>
      </c>
      <c r="CP7" s="38">
        <v>48.86</v>
      </c>
      <c r="CQ7" s="38">
        <v>54.32</v>
      </c>
      <c r="CR7" s="38">
        <v>54.74</v>
      </c>
      <c r="CS7" s="38">
        <v>53.78</v>
      </c>
      <c r="CT7" s="38">
        <v>53.24</v>
      </c>
      <c r="CU7" s="38">
        <v>52.31</v>
      </c>
      <c r="CV7" s="38">
        <v>60.65</v>
      </c>
      <c r="CW7" s="38">
        <v>59.15</v>
      </c>
      <c r="CX7" s="38">
        <v>70.89</v>
      </c>
      <c r="CY7" s="38">
        <v>71.75</v>
      </c>
      <c r="CZ7" s="38">
        <v>75.7</v>
      </c>
      <c r="DA7" s="38">
        <v>75.86</v>
      </c>
      <c r="DB7" s="38">
        <v>75.81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2018-02-21T02:05:06Z</cp:lastPrinted>
  <dcterms:created xsi:type="dcterms:W3CDTF">2017-12-25T02:34:11Z</dcterms:created>
  <dcterms:modified xsi:type="dcterms:W3CDTF">2018-02-21T02:14:25Z</dcterms:modified>
  <cp:category/>
</cp:coreProperties>
</file>